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0" yWindow="0" windowWidth="20490" windowHeight="70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CW102" i="12"/>
  <c r="CR102" i="12"/>
  <c r="AA75" i="12"/>
  <c r="AA73" i="12" l="1"/>
  <c r="AA70" i="12"/>
  <c r="AA72" i="12"/>
  <c r="AA69" i="12"/>
  <c r="AA68"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BW34" i="10"/>
  <c r="BW35" i="10" s="1"/>
  <c r="BW36" i="10" s="1"/>
  <c r="BW37" i="10" s="1"/>
  <c r="BW38" i="10" s="1"/>
  <c r="BW39" i="10" s="1"/>
  <c r="BW40" i="10" s="1"/>
  <c r="BW41" i="10" s="1"/>
  <c r="BW42" i="10" s="1"/>
  <c r="BW43" i="10" s="1"/>
  <c r="BE34" i="10"/>
  <c r="C34" i="10"/>
  <c r="CO34" i="10" l="1"/>
  <c r="C35" i="10"/>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AM35" i="10" s="1"/>
</calcChain>
</file>

<file path=xl/sharedStrings.xml><?xml version="1.0" encoding="utf-8"?>
<sst xmlns="http://schemas.openxmlformats.org/spreadsheetml/2006/main" count="1158" uniqueCount="604">
  <si>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</si>
  <si>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</si>
  <si>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</si>
  <si>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</si>
  <si>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</si>
  <si>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</si>
  <si>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</si>
  <si>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</si>
  <si>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</si>
  <si>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</si>
  <si>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</si>
  <si>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</si>
  <si>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</si>
  <si>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</si>
  <si>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</si>
  <si>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</si>
  <si>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</si>
  <si>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</si>
  <si>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</si>
  <si>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</si>
  <si>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</si>
  <si>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</si>
  <si>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</si>
  <si>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</si>
  <si>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</si>
  <si>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</si>
  <si>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</si>
  <si>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</si>
  <si>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</si>
  <si>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</si>
  <si>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</si>
  <si>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</si>
  <si>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</si>
  <si>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</si>
  <si>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</si>
  <si>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</si>
  <si>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</si>
  <si>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</si>
  <si>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</si>
  <si>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</si>
  <si>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</si>
  <si>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</si>
  <si>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</si>
  <si>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</si>
  <si>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</si>
  <si>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</si>
  <si>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</si>
  <si>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</si>
  <si>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</si>
  <si>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</si>
  <si>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</si>
  <si>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</si>
  <si>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</si>
  <si>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</si>
  <si>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</si>
  <si>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</si>
  <si>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</si>
  <si>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</si>
  <si>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</si>
  <si>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</si>
  <si>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</si>
  <si>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</si>
  <si>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</si>
  <si>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</si>
  <si>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</si>
  <si>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</si>
  <si>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</si>
  <si>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</si>
  <si>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</si>
  <si>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</si>
  <si>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</si>
  <si>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</si>
  <si>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</si>
  <si>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</si>
  <si>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</si>
  <si>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</si>
  <si>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</si>
  <si>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</si>
  <si>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</si>
  <si>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</si>
  <si>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</si>
  <si>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</si>
  <si>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</si>
  <si>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</si>
  <si>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</si>
  <si>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</si>
  <si>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</si>
  <si>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</si>
  <si>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</si>
  <si>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</si>
  <si>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</si>
  <si>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</si>
  <si>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</si>
  <si>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</si>
  <si>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</si>
  <si>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</si>
  <si>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</si>
  <si>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</si>
  <si>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守口市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</si>
  <si>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</si>
  <si>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</si>
  <si>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</si>
  <si>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</si>
  <si>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</si>
  <si>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</si>
  <si>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</si>
  <si>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</si>
  <si>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</si>
  <si>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</si>
  <si>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</si>
  <si>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</si>
  <si>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</si>
  <si>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</si>
  <si>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</si>
  <si>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</si>
  <si>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</si>
  <si>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</si>
  <si>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</si>
  <si>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</si>
  <si>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</si>
  <si>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</si>
  <si>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</si>
  <si>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</si>
  <si>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</si>
  <si>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</si>
  <si>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</si>
  <si>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</si>
  <si>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</si>
  <si>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</si>
  <si>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</si>
  <si>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</si>
  <si>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</si>
  <si>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</si>
  <si>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</si>
  <si>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</si>
  <si>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</si>
  <si>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</si>
  <si>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</si>
  <si>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</si>
  <si>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</si>
  <si>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</si>
  <si>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</si>
  <si>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</si>
  <si>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</si>
  <si>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</si>
  <si>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</si>
  <si>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</si>
  <si>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</si>
  <si>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</si>
  <si>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</si>
  <si>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</si>
  <si>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</si>
  <si>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</si>
  <si>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</si>
  <si>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</si>
  <si>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</si>
  <si>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</si>
  <si>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</si>
  <si>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</si>
  <si>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</si>
  <si>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</si>
  <si>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</si>
  <si>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</si>
  <si>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</si>
  <si>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</si>
  <si>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</si>
  <si>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</si>
  <si>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</si>
  <si>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</si>
  <si>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</si>
  <si>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</si>
  <si>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</si>
  <si>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</si>
  <si>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</si>
  <si>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</si>
  <si>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</si>
  <si>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</si>
  <si>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</si>
  <si>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</si>
  <si>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</si>
  <si>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</si>
  <si>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</si>
  <si>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</si>
  <si>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</si>
  <si>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</si>
  <si>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</si>
  <si>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</si>
  <si>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</si>
  <si>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</si>
  <si>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</si>
  <si>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</si>
  <si>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</si>
  <si>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</si>
  <si>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</si>
  <si>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</si>
  <si>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</si>
  <si>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</si>
  <si>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</si>
  <si>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</si>
  <si>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</si>
  <si>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</si>
  <si>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</si>
  <si>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</si>
  <si>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</si>
  <si>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</si>
  <si>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</si>
  <si>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</si>
  <si>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</si>
  <si>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</si>
  <si>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</si>
  <si>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</si>
  <si>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</si>
  <si>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</si>
  <si>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</si>
  <si>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</si>
  <si>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</si>
  <si>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大阪府守口市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</si>
  <si>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</si>
  <si>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</si>
  <si>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</si>
  <si>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</si>
  <si>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</si>
  <si>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</si>
  <si>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</si>
  <si>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</si>
  <si>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</si>
  <si>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</si>
  <si>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</si>
  <si>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</si>
  <si>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</si>
  <si>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</si>
  <si>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</si>
  <si>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</si>
  <si>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</si>
  <si>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</si>
  <si>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</si>
  <si>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</si>
  <si>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</si>
  <si>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</si>
  <si>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</si>
  <si>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</si>
  <si>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</si>
  <si>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</si>
  <si>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</si>
  <si>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</si>
  <si>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</si>
  <si>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</si>
  <si>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</si>
  <si>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</si>
  <si>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</si>
  <si>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</si>
  <si>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</si>
  <si>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</si>
  <si>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</si>
  <si>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</si>
  <si>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</si>
  <si>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</si>
  <si>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</si>
  <si>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</si>
  <si>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</si>
  <si>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</si>
  <si>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</si>
  <si>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</si>
  <si>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</si>
  <si>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</si>
  <si>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</si>
  <si>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</si>
  <si>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</si>
  <si>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</si>
  <si>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</si>
  <si>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</si>
  <si>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</si>
  <si>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</si>
  <si>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</si>
  <si>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</si>
  <si>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</si>
  <si>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</si>
  <si>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</si>
  <si>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</si>
  <si>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</si>
  <si>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</si>
  <si>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</si>
  <si>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</si>
  <si>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</si>
  <si>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</si>
  <si>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</si>
  <si>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</si>
  <si>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</si>
  <si>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</si>
  <si>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</si>
  <si>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</si>
  <si>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</si>
  <si>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</si>
  <si>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</si>
  <si>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</si>
  <si>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</si>
  <si>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</si>
  <si>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</si>
  <si>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</si>
  <si>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</si>
  <si>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</si>
  <si>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</si>
  <si>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</si>
  <si>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</si>
  <si>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</si>
  <si>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</si>
  <si>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</si>
  <si>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</si>
  <si>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</si>
  <si>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</si>
  <si>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</si>
  <si>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</si>
  <si>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</si>
  <si>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</si>
  <si>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</si>
  <si>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</si>
  <si>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</si>
  <si>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</si>
  <si>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</si>
  <si>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</si>
  <si>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</si>
  <si>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</si>
  <si>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</si>
  <si>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</si>
  <si>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</si>
  <si>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</si>
  <si>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</si>
  <si>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</si>
  <si>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</si>
  <si>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</si>
  <si>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</si>
  <si>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</si>
  <si>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</si>
  <si>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</si>
  <si>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</si>
  <si>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</si>
  <si>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</si>
  <si>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</si>
  <si>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</si>
  <si>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</si>
  <si>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</si>
  <si>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</si>
  <si>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</si>
  <si>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</si>
  <si>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</si>
  <si>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</si>
  <si>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</si>
  <si>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</si>
  <si>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</si>
  <si>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</si>
  <si>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</si>
  <si>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</si>
  <si>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</si>
  <si>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</si>
  <si>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</si>
  <si>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</si>
  <si>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</si>
  <si>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</si>
  <si>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</si>
  <si>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</si>
  <si>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</si>
  <si>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</si>
  <si>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</si>
  <si>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</si>
  <si>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</si>
  <si>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</si>
  <si>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</si>
  <si>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</si>
  <si>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</si>
  <si>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</si>
  <si>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大阪府守口市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</si>
  <si>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</si>
  <si>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</si>
  <si>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</si>
  <si>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</si>
  <si>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</si>
  <si>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</si>
  <si>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</si>
  <si>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</si>
  <si>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</si>
  <si>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</si>
  <si>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</si>
  <si>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</si>
  <si>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</si>
  <si>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</si>
  <si>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</si>
  <si>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</si>
  <si>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</si>
  <si>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</si>
  <si>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</si>
  <si>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</si>
  <si>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特別会計公共用地先行取得事業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</si>
  <si>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</si>
  <si>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</si>
  <si>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</si>
  <si>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</si>
  <si>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</si>
  <si>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</si>
  <si>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</si>
  <si>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</si>
  <si>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</si>
  <si>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</si>
  <si>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</si>
  <si>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</si>
  <si>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</si>
  <si>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</si>
  <si>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特別会計後期高齢者医療事業</t>
    <phoneticPr fontId="5"/>
  </si>
  <si>
    <t>守口市水道事業会計</t>
    <phoneticPr fontId="5"/>
  </si>
  <si>
    <t>法適用企業</t>
    <phoneticPr fontId="5"/>
  </si>
  <si>
    <t>守口市下水道事業会計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</si>
  <si>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</si>
  <si>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</si>
  <si>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</si>
  <si>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</si>
  <si>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</si>
  <si>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</si>
  <si>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</si>
  <si>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</si>
  <si>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</si>
  <si>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</si>
  <si>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</si>
  <si>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</si>
  <si>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</si>
  <si>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</si>
  <si>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</si>
  <si>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</si>
  <si>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</si>
  <si>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</si>
  <si>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</si>
  <si>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</si>
  <si>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</si>
  <si>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</si>
  <si>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</si>
  <si>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</si>
  <si>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</si>
  <si>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</si>
  <si>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</si>
  <si>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</si>
  <si>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</si>
  <si>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</si>
  <si>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</si>
  <si>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</si>
  <si>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</si>
  <si>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</si>
  <si>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</si>
  <si>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</si>
  <si>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</si>
  <si>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</si>
  <si>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</si>
  <si>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</si>
  <si>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</si>
  <si>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</si>
  <si>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</si>
  <si>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</si>
  <si>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</si>
  <si>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</si>
  <si>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</si>
  <si>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</si>
  <si>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</si>
  <si>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</si>
  <si>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</si>
  <si>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</si>
  <si>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</si>
  <si>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</si>
  <si>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</si>
  <si>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</si>
  <si>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</si>
  <si>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</si>
  <si>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</si>
  <si>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</si>
  <si>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守口市水道事業会計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</si>
  <si>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</si>
  <si>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</si>
  <si>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特別会計国民健康保険事業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</si>
  <si>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</si>
  <si>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</si>
  <si>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</si>
  <si>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</si>
  <si>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</si>
  <si>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</si>
  <si>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</si>
  <si>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</si>
  <si>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</si>
  <si>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</si>
  <si>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</si>
  <si>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</si>
  <si>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</si>
  <si>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</si>
  <si>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</si>
  <si>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</si>
  <si>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</si>
  <si>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</si>
  <si>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</si>
  <si>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</si>
  <si>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</si>
  <si>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</si>
  <si>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</si>
  <si>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</si>
  <si>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</si>
  <si>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</si>
  <si>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</si>
  <si>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</si>
  <si>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</si>
  <si>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</si>
  <si>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</si>
  <si>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</si>
  <si>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</si>
  <si>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</si>
  <si>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</si>
  <si>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</si>
  <si>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</si>
  <si>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</si>
  <si>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</si>
  <si>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</si>
  <si>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</si>
  <si>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</si>
  <si>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</si>
  <si>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</si>
  <si>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</si>
  <si>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</si>
  <si>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</si>
  <si>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</si>
  <si>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</si>
  <si>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</si>
  <si>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</si>
  <si>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</si>
  <si>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</si>
  <si>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</si>
  <si>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</si>
  <si>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</si>
  <si>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</si>
  <si>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</si>
  <si>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</si>
  <si>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</si>
  <si>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</si>
  <si>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</si>
  <si>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</si>
  <si>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</si>
  <si>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</si>
  <si>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</si>
  <si>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</si>
  <si>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</si>
  <si>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</si>
  <si>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</si>
  <si>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</si>
  <si>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</si>
  <si>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</si>
  <si>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</si>
  <si>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</si>
  <si>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</si>
  <si>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</si>
  <si>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</si>
  <si>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</si>
  <si>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</si>
  <si>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</si>
  <si>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</si>
  <si>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</si>
  <si>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3.10</t>
  </si>
  <si>
    <t>守口市下水道事業会計</t>
  </si>
  <si>
    <t>一般会計</t>
  </si>
  <si>
    <t>守口市水道事業会計</t>
  </si>
  <si>
    <t>特別会計国民健康保険事業</t>
  </si>
  <si>
    <t>特別会計後期高齢者医療事業</t>
  </si>
  <si>
    <t>特別会計公共用地先行取得事業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</si>
  <si>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</si>
  <si>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</si>
  <si>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</si>
  <si>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</si>
  <si>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</si>
  <si>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</si>
  <si>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</si>
  <si>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</si>
  <si>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</si>
  <si>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守口市門真市消防組合
（一般会計）</t>
    <rPh sb="0" eb="3">
      <t>モリグチシ</t>
    </rPh>
    <rPh sb="3" eb="6">
      <t>カドマシ</t>
    </rPh>
    <rPh sb="6" eb="8">
      <t>ショウボウ</t>
    </rPh>
    <rPh sb="8" eb="10">
      <t>クミアイ</t>
    </rPh>
    <rPh sb="12" eb="16">
      <t>イッパンカイケイ</t>
    </rPh>
    <phoneticPr fontId="5"/>
  </si>
  <si>
    <t>大阪府都市競艇企業団
（モーターボート競争事業会計）</t>
    <rPh sb="0" eb="3">
      <t>オオサカフ</t>
    </rPh>
    <rPh sb="3" eb="5">
      <t>トシ</t>
    </rPh>
    <rPh sb="5" eb="7">
      <t>キョウテイ</t>
    </rPh>
    <rPh sb="7" eb="9">
      <t>キギョウ</t>
    </rPh>
    <rPh sb="9" eb="10">
      <t>ダン</t>
    </rPh>
    <rPh sb="19" eb="21">
      <t>キョウソウ</t>
    </rPh>
    <rPh sb="21" eb="23">
      <t>ジギョウ</t>
    </rPh>
    <rPh sb="23" eb="25">
      <t>カイケイ</t>
    </rPh>
    <phoneticPr fontId="5"/>
  </si>
  <si>
    <t>くすのき広域連合
（くすのき広域連合）</t>
    <rPh sb="4" eb="6">
      <t>コウイキ</t>
    </rPh>
    <rPh sb="6" eb="8">
      <t>レンゴウ</t>
    </rPh>
    <rPh sb="14" eb="16">
      <t>コウイキ</t>
    </rPh>
    <rPh sb="16" eb="18">
      <t>レンゴウ</t>
    </rPh>
    <phoneticPr fontId="5"/>
  </si>
  <si>
    <t>飯盛霊園組合
（一般会計）</t>
    <rPh sb="0" eb="2">
      <t>イイモリ</t>
    </rPh>
    <rPh sb="2" eb="4">
      <t>レイエン</t>
    </rPh>
    <rPh sb="4" eb="6">
      <t>クミアイ</t>
    </rPh>
    <rPh sb="8" eb="10">
      <t>イッパン</t>
    </rPh>
    <rPh sb="10" eb="12">
      <t>カイケイ</t>
    </rPh>
    <phoneticPr fontId="5"/>
  </si>
  <si>
    <t>飯盛霊園組合
（霊園事業特別会計）</t>
    <rPh sb="0" eb="2">
      <t>イイモリ</t>
    </rPh>
    <rPh sb="2" eb="4">
      <t>レイエン</t>
    </rPh>
    <rPh sb="4" eb="6">
      <t>クミアイ</t>
    </rPh>
    <rPh sb="8" eb="10">
      <t>レイエン</t>
    </rPh>
    <rPh sb="10" eb="12">
      <t>ジギョウ</t>
    </rPh>
    <rPh sb="12" eb="14">
      <t>トクベツ</t>
    </rPh>
    <rPh sb="14" eb="16">
      <t>カイケイ</t>
    </rPh>
    <phoneticPr fontId="5"/>
  </si>
  <si>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5"/>
  </si>
  <si>
    <t>大阪府後期高齢者医療広域連合
（後期高齢者医療特別会計）</t>
    <rPh sb="0" eb="3">
      <t>オオサカフ</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</si>
  <si>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淀川左岸水防事務組合
（一般会計）</t>
    <rPh sb="0" eb="2">
      <t>ヨドガワ</t>
    </rPh>
    <rPh sb="2" eb="4">
      <t>サガン</t>
    </rPh>
    <rPh sb="4" eb="6">
      <t>スイボウ</t>
    </rPh>
    <rPh sb="6" eb="8">
      <t>ジム</t>
    </rPh>
    <rPh sb="8" eb="10">
      <t>クミアイ</t>
    </rPh>
    <rPh sb="12" eb="14">
      <t>イッパン</t>
    </rPh>
    <rPh sb="14" eb="16">
      <t>カイケイ</t>
    </rPh>
    <phoneticPr fontId="5"/>
  </si>
  <si>
    <t>大阪広域水道企業団
（水道事業会計）</t>
  </si>
  <si>
    <t>大阪広域水道企業団
（工業用水道事業会計）</t>
  </si>
  <si>
    <t>大阪広域環境施設組合
（一般会計）</t>
    <rPh sb="0" eb="6">
      <t>オオサカコウイキカンキョウ</t>
    </rPh>
    <rPh sb="6" eb="8">
      <t>シセツ</t>
    </rPh>
    <rPh sb="8" eb="10">
      <t>クミアイ</t>
    </rPh>
    <rPh sb="12" eb="16">
      <t>イッパンカイケイ</t>
    </rPh>
    <phoneticPr fontId="2"/>
  </si>
  <si>
    <t>トークティ守口</t>
  </si>
  <si>
    <t>-</t>
    <phoneticPr fontId="2"/>
  </si>
  <si>
    <t>がんばる守口助け合い基金</t>
    <phoneticPr fontId="5"/>
  </si>
  <si>
    <t>公共施設等整備基金</t>
    <rPh sb="0" eb="2">
      <t>コウキョウ</t>
    </rPh>
    <rPh sb="2" eb="4">
      <t>シセツ</t>
    </rPh>
    <rPh sb="4" eb="5">
      <t>トウ</t>
    </rPh>
    <rPh sb="5" eb="7">
      <t>セイビ</t>
    </rPh>
    <rPh sb="7" eb="9">
      <t>キキン</t>
    </rPh>
    <phoneticPr fontId="5"/>
  </si>
  <si>
    <t>学校教育施設整備基金</t>
    <rPh sb="0" eb="2">
      <t>ガッコウ</t>
    </rPh>
    <rPh sb="2" eb="4">
      <t>キョウイク</t>
    </rPh>
    <rPh sb="4" eb="6">
      <t>シセツ</t>
    </rPh>
    <rPh sb="6" eb="8">
      <t>セイビ</t>
    </rPh>
    <rPh sb="8" eb="10">
      <t>キキン</t>
    </rPh>
    <phoneticPr fontId="5"/>
  </si>
  <si>
    <t>人材育成基金</t>
    <rPh sb="0" eb="2">
      <t>ジンザイ</t>
    </rPh>
    <rPh sb="2" eb="4">
      <t>イクセイ</t>
    </rPh>
    <rPh sb="4" eb="6">
      <t>キキン</t>
    </rPh>
    <phoneticPr fontId="5"/>
  </si>
  <si>
    <t>愛のみのり基金</t>
    <rPh sb="0" eb="1">
      <t>アイ</t>
    </rPh>
    <rPh sb="5" eb="7">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</si>
  <si>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</si>
  <si>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</si>
  <si>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</si>
  <si>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</si>
  <si>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</si>
  <si>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</si>
  <si>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</si>
  <si>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</si>
  <si>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</si>
  <si>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</si>
  <si>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</si>
  <si>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将来負担比率及び実質公債費比率については、両指標ともに類似団体と比較して高いものの、近年改善傾向にある。
　しかし、類似団体との比較では、依然乖離が大きいことから、世代間の負担の均衡を図りつつ、まずは国・府補助金等の特定財源の確保に努め、過度に市債に依存することのない財政運営に努める一方で、将来の市債の繰上償還に備え、減債基金を積み立て活用するなど、今後も両比率の減少（改善）に努める必要がある。</t>
    <rPh sb="1" eb="3">
      <t>ショウライ</t>
    </rPh>
    <rPh sb="3" eb="5">
      <t>フタン</t>
    </rPh>
    <rPh sb="5" eb="7">
      <t>ヒリツ</t>
    </rPh>
    <rPh sb="7" eb="8">
      <t>オヨ</t>
    </rPh>
    <rPh sb="9" eb="11">
      <t>ジッシツ</t>
    </rPh>
    <rPh sb="11" eb="14">
      <t>コウサイヒ</t>
    </rPh>
    <rPh sb="14" eb="16">
      <t>ヒリツ</t>
    </rPh>
    <rPh sb="22" eb="23">
      <t>リョウ</t>
    </rPh>
    <rPh sb="23" eb="25">
      <t>シヒョウ</t>
    </rPh>
    <rPh sb="37" eb="38">
      <t>タカ</t>
    </rPh>
    <rPh sb="43" eb="45">
      <t>キンネン</t>
    </rPh>
    <rPh sb="45" eb="47">
      <t>カイゼン</t>
    </rPh>
    <rPh sb="47" eb="49">
      <t>ケイコウ</t>
    </rPh>
    <rPh sb="70" eb="72">
      <t>イゼン</t>
    </rPh>
    <rPh sb="143" eb="145">
      <t>イッポウ</t>
    </rPh>
    <rPh sb="147" eb="149">
      <t>ショウライ</t>
    </rPh>
    <rPh sb="150" eb="152">
      <t>シサイ</t>
    </rPh>
    <rPh sb="153" eb="155">
      <t>クリアゲ</t>
    </rPh>
    <rPh sb="155" eb="157">
      <t>ショウカン</t>
    </rPh>
    <rPh sb="158" eb="159">
      <t>ソナ</t>
    </rPh>
    <phoneticPr fontId="5"/>
  </si>
  <si>
    <t>　将来負担比率については、未利用地の売払い収入を財源とした基金への積立てによる基金残高の増や、退職手当負担見込額の減などにより低下しているが、類似団体よりも高い。また、有形固定資産減価償却率についても、近年は横ばいとなっており、類似団体よりも高い。主な要因としては、公共施設等総合管理計画に基づいて公共施設等の集約化・複合化や廃止を積極的に進めてきたことによるものである。今後も公共施設等総合管理計画に掲げている、公共施設等の最適化、長寿命化の推進、「官」から「民」へのシフトの３つの方針に基づき、公共施設のマネジメントを推進していく。</t>
    <rPh sb="1" eb="3">
      <t>ショウライ</t>
    </rPh>
    <rPh sb="3" eb="5">
      <t>フタン</t>
    </rPh>
    <rPh sb="5" eb="7">
      <t>ヒリツ</t>
    </rPh>
    <rPh sb="47" eb="49">
      <t>タイショク</t>
    </rPh>
    <rPh sb="49" eb="51">
      <t>テアテ</t>
    </rPh>
    <rPh sb="51" eb="53">
      <t>フタン</t>
    </rPh>
    <rPh sb="53" eb="55">
      <t>ミコミ</t>
    </rPh>
    <rPh sb="55" eb="56">
      <t>ガク</t>
    </rPh>
    <rPh sb="63" eb="65">
      <t>テイカ</t>
    </rPh>
    <rPh sb="71" eb="73">
      <t>ルイジ</t>
    </rPh>
    <rPh sb="73" eb="75">
      <t>ダンタイ</t>
    </rPh>
    <rPh sb="78" eb="79">
      <t>タカ</t>
    </rPh>
    <rPh sb="101" eb="103">
      <t>キンネン</t>
    </rPh>
    <rPh sb="104" eb="105">
      <t>ヨコ</t>
    </rPh>
    <rPh sb="114" eb="116">
      <t>ルイジ</t>
    </rPh>
    <rPh sb="116" eb="118">
      <t>ダンタイ</t>
    </rPh>
    <rPh sb="121" eb="122">
      <t>タカ</t>
    </rPh>
    <rPh sb="124" eb="125">
      <t>オモ</t>
    </rPh>
    <rPh sb="126" eb="128">
      <t>ヨウイン</t>
    </rPh>
    <rPh sb="145" eb="146">
      <t>モト</t>
    </rPh>
    <rPh sb="163" eb="165">
      <t>ハイシ</t>
    </rPh>
    <rPh sb="201" eb="202">
      <t>カカ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</si>
</sst>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quot;▲ &quot;#,##0.0"/>
    <numFmt numFmtId="189" formatCode="0.0;&quot;▲ &quot;0.0"/>
    <numFmt numFmtId="190" formatCode="#,##0.0_ "/>
    <numFmt numFmtId="191" formatCode="#,##0.00;&quot;▲ &quot;#,##0.00"/>
    <numFmt numFmtId="192" formatCode="#,##0.0_);[Red]\(#,##0.0\)"/>
  </numFmts>
  <fonts count="5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11"/>
      <color indexed="17"/>
      <name val="ＭＳ Ｐゴシック"/>
      <family val="3"/>
      <charset val="128"/>
    </font>
    <font>
      <sz val="11"/>
      <color theme="1"/>
      <name val="ＭＳ Ｐゴシック"/>
      <family val="3"/>
      <charset val="128"/>
    </font>
    <font>
      <sz val="14"/>
      <color theme="1"/>
      <name val="ＭＳ Ｐゴシック"/>
      <family val="3"/>
      <charset val="128"/>
    </font>
  </fonts>
  <fills count="32">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16"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39" fillId="19"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6" borderId="0" applyNumberFormat="0" applyBorder="0" applyAlignment="0" applyProtection="0">
      <alignment vertical="center"/>
    </xf>
    <xf numFmtId="0" fontId="40" fillId="0" borderId="0" applyNumberFormat="0" applyFill="0" applyBorder="0" applyAlignment="0" applyProtection="0">
      <alignment vertical="center"/>
    </xf>
    <xf numFmtId="0" fontId="41" fillId="27" borderId="188" applyNumberFormat="0" applyAlignment="0" applyProtection="0">
      <alignment vertical="center"/>
    </xf>
    <xf numFmtId="0" fontId="42" fillId="28" borderId="0" applyNumberFormat="0" applyBorder="0" applyAlignment="0" applyProtection="0">
      <alignment vertical="center"/>
    </xf>
    <xf numFmtId="9" fontId="1" fillId="0" borderId="0" applyFont="0" applyFill="0" applyBorder="0" applyAlignment="0" applyProtection="0">
      <alignment vertical="center"/>
    </xf>
    <xf numFmtId="0" fontId="20" fillId="29" borderId="189" applyNumberFormat="0" applyFont="0" applyAlignment="0" applyProtection="0">
      <alignment vertical="center"/>
    </xf>
    <xf numFmtId="0" fontId="43" fillId="0" borderId="190" applyNumberFormat="0" applyFill="0" applyAlignment="0" applyProtection="0">
      <alignment vertical="center"/>
    </xf>
    <xf numFmtId="0" fontId="44" fillId="10" borderId="0" applyNumberFormat="0" applyBorder="0" applyAlignment="0" applyProtection="0">
      <alignment vertical="center"/>
    </xf>
    <xf numFmtId="0" fontId="45" fillId="30" borderId="191" applyNumberFormat="0" applyAlignment="0" applyProtection="0">
      <alignment vertical="center"/>
    </xf>
    <xf numFmtId="0" fontId="46" fillId="0" borderId="0" applyNumberForma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47" fillId="0" borderId="192" applyNumberFormat="0" applyFill="0" applyAlignment="0" applyProtection="0">
      <alignment vertical="center"/>
    </xf>
    <xf numFmtId="0" fontId="48" fillId="0" borderId="193" applyNumberFormat="0" applyFill="0" applyAlignment="0" applyProtection="0">
      <alignment vertical="center"/>
    </xf>
    <xf numFmtId="0" fontId="49" fillId="0" borderId="194" applyNumberFormat="0" applyFill="0" applyAlignment="0" applyProtection="0">
      <alignment vertical="center"/>
    </xf>
    <xf numFmtId="0" fontId="49" fillId="0" borderId="0" applyNumberFormat="0" applyFill="0" applyBorder="0" applyAlignment="0" applyProtection="0">
      <alignment vertical="center"/>
    </xf>
    <xf numFmtId="0" fontId="50" fillId="0" borderId="195" applyNumberFormat="0" applyFill="0" applyAlignment="0" applyProtection="0">
      <alignment vertical="center"/>
    </xf>
    <xf numFmtId="0" fontId="51" fillId="30" borderId="196" applyNumberFormat="0" applyAlignment="0" applyProtection="0">
      <alignment vertical="center"/>
    </xf>
    <xf numFmtId="0" fontId="52" fillId="0" borderId="0" applyNumberFormat="0" applyFill="0" applyBorder="0" applyAlignment="0" applyProtection="0">
      <alignment vertical="center"/>
    </xf>
    <xf numFmtId="176" fontId="16" fillId="0" borderId="0" applyFont="0" applyFill="0" applyBorder="0" applyAlignment="0" applyProtection="0">
      <alignment vertical="center"/>
    </xf>
    <xf numFmtId="176" fontId="16" fillId="0" borderId="0" applyFont="0" applyFill="0" applyBorder="0" applyAlignment="0" applyProtection="0"/>
    <xf numFmtId="0" fontId="53" fillId="14" borderId="191" applyNumberFormat="0" applyAlignment="0" applyProtection="0">
      <alignment vertical="center"/>
    </xf>
    <xf numFmtId="0" fontId="1" fillId="0" borderId="0">
      <alignment vertical="center"/>
    </xf>
    <xf numFmtId="0" fontId="1" fillId="0" borderId="0">
      <alignment vertical="center"/>
    </xf>
    <xf numFmtId="0" fontId="54" fillId="0" borderId="0">
      <alignment vertical="center"/>
    </xf>
    <xf numFmtId="0" fontId="16" fillId="0" borderId="0"/>
    <xf numFmtId="0" fontId="1" fillId="0" borderId="0">
      <alignment vertical="center"/>
    </xf>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55" fillId="11" borderId="0" applyNumberFormat="0" applyBorder="0" applyAlignment="0" applyProtection="0">
      <alignment vertical="center"/>
    </xf>
    <xf numFmtId="0" fontId="56"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shrinkToFit="1"/>
    </xf>
    <xf numFmtId="177" fontId="6" fillId="0" borderId="5" xfId="1" applyNumberFormat="1" applyFont="1" applyFill="1" applyBorder="1" applyAlignment="1" applyProtection="1">
      <alignment horizontal="right" vertical="center" shrinkToFit="1"/>
    </xf>
    <xf numFmtId="177"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shrinkToFit="1"/>
    </xf>
    <xf numFmtId="177" fontId="6" fillId="0" borderId="15" xfId="1" applyNumberFormat="1" applyFont="1" applyFill="1" applyBorder="1" applyAlignment="1" applyProtection="1">
      <alignment horizontal="right" vertical="center" shrinkToFit="1"/>
    </xf>
    <xf numFmtId="177"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shrinkToFit="1"/>
    </xf>
    <xf numFmtId="177" fontId="6" fillId="0" borderId="21" xfId="1" applyNumberFormat="1" applyFont="1" applyFill="1" applyBorder="1" applyAlignment="1" applyProtection="1">
      <alignment horizontal="right" vertical="center" shrinkToFit="1"/>
    </xf>
    <xf numFmtId="177"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shrinkToFit="1"/>
    </xf>
    <xf numFmtId="177" fontId="6" fillId="0" borderId="28" xfId="2" applyNumberFormat="1" applyFont="1" applyFill="1" applyBorder="1" applyAlignment="1">
      <alignment horizontal="right" vertical="center" shrinkToFit="1"/>
    </xf>
    <xf numFmtId="177"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shrinkToFit="1"/>
    </xf>
    <xf numFmtId="177" fontId="6" fillId="0" borderId="34" xfId="2" applyNumberFormat="1" applyFont="1" applyFill="1" applyBorder="1" applyAlignment="1">
      <alignment horizontal="right" vertical="center" shrinkToFit="1"/>
    </xf>
    <xf numFmtId="177"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shrinkToFit="1"/>
    </xf>
    <xf numFmtId="177" fontId="6" fillId="0" borderId="21" xfId="2" applyNumberFormat="1" applyFont="1" applyFill="1" applyBorder="1" applyAlignment="1">
      <alignment horizontal="right" vertical="center" shrinkToFit="1"/>
    </xf>
    <xf numFmtId="177"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shrinkToFit="1"/>
    </xf>
    <xf numFmtId="178" fontId="7" fillId="0" borderId="28" xfId="3" applyNumberFormat="1" applyFont="1" applyFill="1" applyBorder="1" applyAlignment="1" applyProtection="1">
      <alignment horizontal="right" vertical="center" shrinkToFit="1"/>
    </xf>
    <xf numFmtId="178"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shrinkToFit="1"/>
    </xf>
    <xf numFmtId="178" fontId="7" fillId="0" borderId="34" xfId="3" applyNumberFormat="1" applyFont="1" applyFill="1" applyBorder="1" applyAlignment="1" applyProtection="1">
      <alignment horizontal="right" vertical="center" shrinkToFit="1"/>
    </xf>
    <xf numFmtId="178"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shrinkToFit="1"/>
    </xf>
    <xf numFmtId="178" fontId="7" fillId="0" borderId="21" xfId="3" applyNumberFormat="1" applyFont="1" applyFill="1" applyBorder="1" applyAlignment="1" applyProtection="1">
      <alignment horizontal="right" vertical="center" shrinkToFit="1"/>
    </xf>
    <xf numFmtId="178"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8"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8" fontId="8" fillId="0" borderId="27" xfId="3" applyNumberFormat="1" applyFont="1" applyBorder="1" applyAlignment="1" applyProtection="1">
      <alignment horizontal="right" vertical="center" shrinkToFit="1"/>
      <protection locked="0"/>
    </xf>
    <xf numFmtId="178" fontId="8" fillId="0" borderId="28" xfId="3" applyNumberFormat="1" applyFont="1" applyBorder="1" applyAlignment="1" applyProtection="1">
      <alignment horizontal="right" vertical="center" shrinkToFit="1"/>
      <protection locked="0"/>
    </xf>
    <xf numFmtId="178" fontId="8" fillId="0" borderId="29" xfId="3" applyNumberFormat="1" applyFont="1" applyBorder="1" applyAlignment="1" applyProtection="1">
      <alignment horizontal="right" vertical="center" shrinkToFit="1"/>
      <protection locked="0"/>
    </xf>
    <xf numFmtId="178" fontId="8" fillId="0" borderId="20" xfId="3" applyNumberFormat="1" applyFont="1" applyBorder="1" applyAlignment="1" applyProtection="1">
      <alignment horizontal="right" vertical="center" shrinkToFit="1"/>
      <protection locked="0"/>
    </xf>
    <xf numFmtId="178" fontId="8" fillId="0" borderId="21" xfId="3" applyNumberFormat="1" applyFont="1" applyBorder="1" applyAlignment="1" applyProtection="1">
      <alignment horizontal="right" vertical="center" shrinkToFit="1"/>
      <protection locked="0"/>
    </xf>
    <xf numFmtId="178"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shrinkToFit="1"/>
    </xf>
    <xf numFmtId="178" fontId="7" fillId="0" borderId="28" xfId="4" applyNumberFormat="1" applyFont="1" applyFill="1" applyBorder="1" applyAlignment="1" applyProtection="1">
      <alignment horizontal="right" vertical="center" shrinkToFit="1"/>
    </xf>
    <xf numFmtId="178"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shrinkToFit="1"/>
    </xf>
    <xf numFmtId="178" fontId="7" fillId="0" borderId="34" xfId="4" applyNumberFormat="1" applyFont="1" applyFill="1" applyBorder="1" applyAlignment="1" applyProtection="1">
      <alignment horizontal="right" vertical="center" shrinkToFit="1"/>
    </xf>
    <xf numFmtId="178"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shrinkToFit="1"/>
    </xf>
    <xf numFmtId="178" fontId="7" fillId="0" borderId="21" xfId="4" applyNumberFormat="1" applyFont="1" applyFill="1" applyBorder="1" applyAlignment="1" applyProtection="1">
      <alignment horizontal="right" vertical="center" shrinkToFit="1"/>
    </xf>
    <xf numFmtId="178"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8" fontId="13" fillId="0" borderId="5" xfId="5" applyNumberFormat="1" applyFont="1" applyFill="1" applyBorder="1" applyAlignment="1" applyProtection="1">
      <alignment horizontal="right" vertical="center" shrinkToFit="1"/>
    </xf>
    <xf numFmtId="178"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8" fontId="13" fillId="0" borderId="15" xfId="5" applyNumberFormat="1" applyFont="1" applyFill="1" applyBorder="1" applyAlignment="1" applyProtection="1">
      <alignment horizontal="right" vertical="center" shrinkToFit="1"/>
    </xf>
    <xf numFmtId="178" fontId="13" fillId="0" borderId="16" xfId="5" applyNumberFormat="1" applyFont="1" applyFill="1" applyBorder="1" applyAlignment="1" applyProtection="1">
      <alignment horizontal="right" vertical="center" shrinkToFit="1"/>
    </xf>
    <xf numFmtId="178" fontId="13" fillId="0" borderId="34" xfId="5" applyNumberFormat="1" applyFont="1" applyFill="1" applyBorder="1" applyAlignment="1" applyProtection="1">
      <alignment horizontal="right" vertical="center" shrinkToFit="1"/>
    </xf>
    <xf numFmtId="178"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8" fontId="13" fillId="0" borderId="34" xfId="5" applyNumberFormat="1" applyFont="1" applyFill="1" applyBorder="1" applyAlignment="1" applyProtection="1">
      <alignment horizontal="right" vertical="center" shrinkToFit="1"/>
      <protection locked="0"/>
    </xf>
    <xf numFmtId="178"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8" fontId="13" fillId="0" borderId="21" xfId="5" applyNumberFormat="1" applyFont="1" applyFill="1" applyBorder="1" applyAlignment="1" applyProtection="1">
      <alignment horizontal="right" vertical="center" shrinkToFit="1"/>
      <protection locked="0"/>
    </xf>
    <xf numFmtId="178"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8" fontId="13" fillId="0" borderId="51" xfId="5" applyNumberFormat="1" applyFont="1" applyFill="1" applyBorder="1" applyAlignment="1" applyProtection="1">
      <alignment horizontal="right" vertical="center" shrinkToFit="1"/>
    </xf>
    <xf numFmtId="178" fontId="13" fillId="0" borderId="6" xfId="5" applyNumberFormat="1" applyFont="1" applyFill="1" applyBorder="1" applyAlignment="1" applyProtection="1">
      <alignment horizontal="right" vertical="center" shrinkToFit="1"/>
    </xf>
    <xf numFmtId="179" fontId="17" fillId="0" borderId="41" xfId="6" applyNumberFormat="1" applyFont="1" applyBorder="1" applyAlignment="1">
      <alignment vertical="center"/>
    </xf>
    <xf numFmtId="179" fontId="17" fillId="0" borderId="48" xfId="6" applyNumberFormat="1" applyFont="1" applyBorder="1" applyAlignment="1">
      <alignment vertical="center"/>
    </xf>
    <xf numFmtId="179" fontId="17" fillId="0" borderId="15" xfId="6" applyNumberFormat="1" applyFont="1" applyBorder="1" applyAlignment="1">
      <alignment horizontal="center" vertical="center" wrapText="1"/>
    </xf>
    <xf numFmtId="179" fontId="17" fillId="0" borderId="39" xfId="6" applyNumberFormat="1" applyFont="1" applyBorder="1" applyAlignment="1">
      <alignment horizontal="center" vertical="center"/>
    </xf>
    <xf numFmtId="179" fontId="17" fillId="0" borderId="31" xfId="6" applyNumberFormat="1" applyFont="1" applyBorder="1" applyAlignment="1">
      <alignment horizontal="center" vertical="center"/>
    </xf>
    <xf numFmtId="179" fontId="17" fillId="0" borderId="42" xfId="6" applyNumberFormat="1" applyFont="1" applyBorder="1" applyAlignment="1">
      <alignment horizontal="center" vertical="center"/>
    </xf>
    <xf numFmtId="0" fontId="16" fillId="0" borderId="0" xfId="6"/>
    <xf numFmtId="179" fontId="17" fillId="0" borderId="37" xfId="6" applyNumberFormat="1" applyFont="1" applyBorder="1" applyAlignment="1">
      <alignment vertical="center"/>
    </xf>
    <xf numFmtId="179" fontId="17" fillId="0" borderId="40" xfId="6" applyNumberFormat="1" applyFont="1" applyBorder="1" applyAlignment="1">
      <alignment vertical="center"/>
    </xf>
    <xf numFmtId="0" fontId="16" fillId="0" borderId="47" xfId="6" applyFont="1" applyBorder="1" applyAlignment="1">
      <alignment vertical="center"/>
    </xf>
    <xf numFmtId="179" fontId="17" fillId="0" borderId="41" xfId="6" applyNumberFormat="1" applyFont="1" applyBorder="1" applyAlignment="1">
      <alignment horizontal="center" vertical="center"/>
    </xf>
    <xf numFmtId="179" fontId="17" fillId="0" borderId="52" xfId="6" applyNumberFormat="1" applyFont="1" applyBorder="1" applyAlignment="1">
      <alignment horizontal="center" vertical="center" wrapText="1"/>
    </xf>
    <xf numFmtId="179" fontId="17" fillId="0" borderId="53" xfId="6" applyNumberFormat="1" applyFont="1" applyBorder="1" applyAlignment="1">
      <alignment horizontal="center" vertical="center"/>
    </xf>
    <xf numFmtId="179" fontId="17" fillId="0" borderId="54" xfId="6" applyNumberFormat="1" applyFont="1" applyBorder="1" applyAlignment="1">
      <alignment horizontal="center" vertical="center" wrapText="1"/>
    </xf>
    <xf numFmtId="179" fontId="17" fillId="0" borderId="34" xfId="6" applyNumberFormat="1" applyFont="1" applyBorder="1" applyAlignment="1">
      <alignment horizontal="center" vertical="center"/>
    </xf>
    <xf numFmtId="179" fontId="17" fillId="0" borderId="48" xfId="6" applyNumberFormat="1" applyFont="1" applyBorder="1" applyAlignment="1">
      <alignment horizontal="center" vertical="center"/>
    </xf>
    <xf numFmtId="180" fontId="17" fillId="0" borderId="15" xfId="6" applyNumberFormat="1" applyFont="1" applyFill="1" applyBorder="1" applyAlignment="1">
      <alignment vertical="center"/>
    </xf>
    <xf numFmtId="180" fontId="17" fillId="0" borderId="41" xfId="6" applyNumberFormat="1" applyFont="1" applyFill="1" applyBorder="1" applyAlignment="1">
      <alignment vertical="center"/>
    </xf>
    <xf numFmtId="181" fontId="17" fillId="0" borderId="55" xfId="6" applyNumberFormat="1" applyFont="1" applyFill="1" applyBorder="1" applyAlignment="1">
      <alignment vertical="center"/>
    </xf>
    <xf numFmtId="180" fontId="17" fillId="0" borderId="53" xfId="6" applyNumberFormat="1" applyFont="1" applyFill="1" applyBorder="1" applyAlignment="1">
      <alignment vertical="center"/>
    </xf>
    <xf numFmtId="181" fontId="17" fillId="0" borderId="56" xfId="6" applyNumberFormat="1" applyFont="1" applyFill="1" applyBorder="1" applyAlignment="1">
      <alignment vertical="center"/>
    </xf>
    <xf numFmtId="181" fontId="17" fillId="0" borderId="15" xfId="6" applyNumberFormat="1" applyFont="1" applyBorder="1" applyAlignment="1">
      <alignment vertical="center"/>
    </xf>
    <xf numFmtId="179" fontId="17" fillId="0" borderId="37" xfId="6" applyNumberFormat="1" applyFont="1" applyBorder="1" applyAlignment="1">
      <alignment horizontal="center" vertical="center"/>
    </xf>
    <xf numFmtId="179" fontId="17" fillId="0" borderId="57" xfId="6" applyNumberFormat="1" applyFont="1" applyBorder="1" applyAlignment="1">
      <alignment horizontal="center" vertical="center"/>
    </xf>
    <xf numFmtId="180" fontId="17" fillId="0" borderId="58" xfId="6" applyNumberFormat="1" applyFont="1" applyFill="1" applyBorder="1" applyAlignment="1">
      <alignment vertical="center"/>
    </xf>
    <xf numFmtId="180" fontId="17" fillId="0" borderId="59" xfId="6" applyNumberFormat="1" applyFont="1" applyFill="1" applyBorder="1" applyAlignment="1">
      <alignment vertical="center"/>
    </xf>
    <xf numFmtId="181" fontId="17" fillId="0" borderId="57" xfId="6" applyNumberFormat="1" applyFont="1" applyFill="1" applyBorder="1" applyAlignment="1">
      <alignment vertical="center"/>
    </xf>
    <xf numFmtId="180" fontId="17" fillId="0" borderId="60" xfId="6" applyNumberFormat="1" applyFont="1" applyFill="1" applyBorder="1" applyAlignment="1">
      <alignment vertical="center"/>
    </xf>
    <xf numFmtId="181" fontId="17" fillId="0" borderId="61" xfId="6" applyNumberFormat="1" applyFont="1" applyFill="1" applyBorder="1" applyAlignment="1">
      <alignment vertical="center"/>
    </xf>
    <xf numFmtId="181" fontId="17" fillId="0" borderId="58" xfId="6" applyNumberFormat="1" applyFont="1" applyBorder="1" applyAlignment="1">
      <alignment vertical="center"/>
    </xf>
    <xf numFmtId="180" fontId="17" fillId="0" borderId="58" xfId="6" applyNumberFormat="1" applyFont="1" applyFill="1" applyBorder="1" applyAlignment="1">
      <alignment vertical="center" wrapText="1"/>
    </xf>
    <xf numFmtId="180" fontId="17" fillId="0" borderId="15" xfId="6" applyNumberFormat="1" applyFont="1" applyBorder="1" applyAlignment="1">
      <alignment vertical="center"/>
    </xf>
    <xf numFmtId="180" fontId="17" fillId="0" borderId="41" xfId="6" applyNumberFormat="1" applyFont="1" applyBorder="1" applyAlignment="1">
      <alignment vertical="center"/>
    </xf>
    <xf numFmtId="181" fontId="17" fillId="0" borderId="55" xfId="6" applyNumberFormat="1" applyFont="1" applyBorder="1" applyAlignment="1">
      <alignment vertical="center"/>
    </xf>
    <xf numFmtId="180" fontId="17" fillId="0" borderId="53" xfId="6" applyNumberFormat="1" applyFont="1" applyBorder="1" applyAlignment="1">
      <alignment vertical="center"/>
    </xf>
    <xf numFmtId="181"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8"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5" fontId="20" fillId="0" borderId="36" xfId="8" applyNumberFormat="1" applyFont="1" applyFill="1" applyBorder="1" applyAlignment="1">
      <alignment horizontal="right" vertical="center" shrinkToFit="1"/>
    </xf>
    <xf numFmtId="185" fontId="20" fillId="0" borderId="8" xfId="8" applyNumberFormat="1" applyFont="1" applyFill="1" applyBorder="1" applyAlignment="1">
      <alignment horizontal="right" vertical="center" shrinkToFit="1"/>
    </xf>
    <xf numFmtId="185"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5" fontId="20" fillId="0" borderId="36" xfId="8" applyNumberFormat="1" applyFont="1" applyFill="1" applyBorder="1" applyAlignment="1">
      <alignment vertical="center" shrinkToFit="1"/>
    </xf>
    <xf numFmtId="185" fontId="20" fillId="0" borderId="8" xfId="8" applyNumberFormat="1" applyFont="1" applyFill="1" applyBorder="1" applyAlignment="1">
      <alignment vertical="center" shrinkToFit="1"/>
    </xf>
    <xf numFmtId="185"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2" fontId="20" fillId="0" borderId="74" xfId="8" applyNumberFormat="1" applyFont="1" applyFill="1" applyBorder="1" applyAlignment="1">
      <alignment vertical="center"/>
    </xf>
    <xf numFmtId="182" fontId="20" fillId="0" borderId="75" xfId="8" applyNumberFormat="1" applyFont="1" applyFill="1" applyBorder="1" applyAlignment="1">
      <alignment vertical="center"/>
    </xf>
    <xf numFmtId="182"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8" fontId="34" fillId="6" borderId="0" xfId="12" applyNumberFormat="1" applyFont="1" applyFill="1" applyBorder="1" applyAlignment="1" applyProtection="1">
      <alignment horizontal="right" vertical="center" shrinkToFit="1"/>
    </xf>
    <xf numFmtId="178"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9"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9" fontId="3" fillId="6" borderId="37" xfId="16" applyNumberFormat="1" applyFont="1" applyFill="1" applyBorder="1">
      <alignment vertical="center"/>
    </xf>
    <xf numFmtId="179" fontId="3" fillId="6" borderId="54" xfId="16" applyNumberFormat="1" applyFont="1" applyFill="1" applyBorder="1">
      <alignment vertical="center"/>
    </xf>
    <xf numFmtId="179" fontId="3" fillId="6" borderId="40" xfId="16" applyNumberFormat="1" applyFont="1" applyFill="1" applyBorder="1">
      <alignment vertical="center"/>
    </xf>
    <xf numFmtId="179" fontId="3" fillId="6" borderId="34" xfId="16" applyNumberFormat="1" applyFont="1" applyFill="1" applyBorder="1" applyAlignment="1">
      <alignment horizontal="center" vertical="center"/>
    </xf>
    <xf numFmtId="179" fontId="20" fillId="6" borderId="186" xfId="16" applyNumberFormat="1" applyFont="1" applyFill="1" applyBorder="1" applyAlignment="1">
      <alignment horizontal="center" vertical="center"/>
    </xf>
    <xf numFmtId="179" fontId="3" fillId="6" borderId="52" xfId="16" applyNumberFormat="1" applyFont="1" applyFill="1" applyBorder="1" applyAlignment="1">
      <alignment horizontal="center" vertical="center"/>
    </xf>
    <xf numFmtId="178" fontId="3" fillId="6" borderId="47" xfId="17" applyNumberFormat="1" applyFont="1" applyFill="1" applyBorder="1" applyAlignment="1">
      <alignment horizontal="right" vertical="center" shrinkToFit="1"/>
    </xf>
    <xf numFmtId="178" fontId="3" fillId="6" borderId="37" xfId="17" applyNumberFormat="1" applyFont="1" applyFill="1" applyBorder="1" applyAlignment="1">
      <alignment horizontal="right" vertical="center" shrinkToFit="1"/>
    </xf>
    <xf numFmtId="188" fontId="3" fillId="6" borderId="187" xfId="17" applyNumberFormat="1" applyFont="1" applyFill="1" applyBorder="1" applyAlignment="1">
      <alignment horizontal="right" vertical="center" shrinkToFit="1"/>
    </xf>
    <xf numFmtId="178" fontId="3" fillId="6" borderId="34" xfId="17" applyNumberFormat="1" applyFont="1" applyFill="1" applyBorder="1" applyAlignment="1">
      <alignment horizontal="right" vertical="center" shrinkToFit="1"/>
    </xf>
    <xf numFmtId="178" fontId="3" fillId="6" borderId="39" xfId="17" applyNumberFormat="1" applyFont="1" applyFill="1" applyBorder="1" applyAlignment="1">
      <alignment horizontal="right" vertical="center" shrinkToFit="1"/>
    </xf>
    <xf numFmtId="188"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90" fontId="3" fillId="0" borderId="0" xfId="16" applyNumberFormat="1" applyFont="1" applyFill="1" applyBorder="1">
      <alignment vertical="center"/>
    </xf>
    <xf numFmtId="179" fontId="3" fillId="0" borderId="39" xfId="16" applyNumberFormat="1" applyFont="1" applyFill="1" applyBorder="1">
      <alignment vertical="center"/>
    </xf>
    <xf numFmtId="179" fontId="3" fillId="0" borderId="31" xfId="16" applyNumberFormat="1" applyFont="1" applyFill="1" applyBorder="1">
      <alignment vertical="center"/>
    </xf>
    <xf numFmtId="179" fontId="3" fillId="0" borderId="42" xfId="16" applyNumberFormat="1" applyFont="1" applyFill="1" applyBorder="1">
      <alignment vertical="center"/>
    </xf>
    <xf numFmtId="179" fontId="3" fillId="0" borderId="34" xfId="16" applyNumberFormat="1" applyFont="1" applyFill="1" applyBorder="1" applyAlignment="1">
      <alignment horizontal="center" vertical="center"/>
    </xf>
    <xf numFmtId="179" fontId="3" fillId="0" borderId="186" xfId="16" applyNumberFormat="1" applyFont="1" applyFill="1" applyBorder="1" applyAlignment="1">
      <alignment horizontal="center" vertical="center"/>
    </xf>
    <xf numFmtId="179" fontId="3" fillId="0" borderId="52" xfId="16" applyNumberFormat="1" applyFont="1" applyFill="1" applyBorder="1" applyAlignment="1">
      <alignment horizontal="center" vertical="center"/>
    </xf>
    <xf numFmtId="179" fontId="3" fillId="0" borderId="0" xfId="16" applyNumberFormat="1" applyFont="1" applyFill="1" applyBorder="1" applyAlignment="1">
      <alignment horizontal="center" vertical="center"/>
    </xf>
    <xf numFmtId="179" fontId="3" fillId="0" borderId="64" xfId="16" applyNumberFormat="1" applyFont="1" applyFill="1" applyBorder="1">
      <alignment vertical="center"/>
    </xf>
    <xf numFmtId="191" fontId="17" fillId="0" borderId="34" xfId="16" applyNumberFormat="1" applyFont="1" applyFill="1" applyBorder="1" applyAlignment="1">
      <alignment horizontal="right" vertical="center" shrinkToFit="1"/>
    </xf>
    <xf numFmtId="191" fontId="17"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9" fontId="3" fillId="0" borderId="38" xfId="16" applyNumberFormat="1" applyFont="1" applyFill="1" applyBorder="1">
      <alignment vertical="center"/>
    </xf>
    <xf numFmtId="179" fontId="3" fillId="0" borderId="0" xfId="16" applyNumberFormat="1" applyFont="1" applyFill="1">
      <alignment vertical="center"/>
    </xf>
    <xf numFmtId="188" fontId="17" fillId="0" borderId="34" xfId="16" applyNumberFormat="1" applyFont="1" applyFill="1" applyBorder="1" applyAlignment="1">
      <alignment horizontal="right" vertical="center" shrinkToFit="1"/>
    </xf>
    <xf numFmtId="188" fontId="17"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9" fontId="3" fillId="0" borderId="37" xfId="16" applyNumberFormat="1" applyFont="1" applyFill="1" applyBorder="1">
      <alignment vertical="center"/>
    </xf>
    <xf numFmtId="179" fontId="3" fillId="0" borderId="54" xfId="16" applyNumberFormat="1" applyFont="1" applyFill="1" applyBorder="1">
      <alignment vertical="center"/>
    </xf>
    <xf numFmtId="190" fontId="3" fillId="0" borderId="54" xfId="16" applyNumberFormat="1" applyFont="1" applyFill="1" applyBorder="1">
      <alignment vertical="center"/>
    </xf>
    <xf numFmtId="179"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8" fontId="3" fillId="6" borderId="34" xfId="16" applyNumberFormat="1" applyFont="1" applyFill="1" applyBorder="1" applyAlignment="1">
      <alignment horizontal="right" vertical="center" shrinkToFit="1"/>
    </xf>
    <xf numFmtId="178"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178" fontId="3" fillId="0" borderId="34" xfId="16" applyNumberFormat="1" applyFont="1" applyFill="1" applyBorder="1" applyAlignment="1">
      <alignment horizontal="right" vertical="center" shrinkToFit="1"/>
    </xf>
    <xf numFmtId="178"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9" fontId="17" fillId="0" borderId="41" xfId="18" applyNumberFormat="1" applyFont="1" applyBorder="1" applyAlignment="1">
      <alignment vertical="center"/>
    </xf>
    <xf numFmtId="179" fontId="17" fillId="0" borderId="48" xfId="18" applyNumberFormat="1" applyFont="1" applyBorder="1" applyAlignment="1">
      <alignment vertical="center"/>
    </xf>
    <xf numFmtId="179" fontId="17" fillId="0" borderId="37" xfId="18" applyNumberFormat="1" applyFont="1" applyBorder="1" applyAlignment="1">
      <alignment vertical="center"/>
    </xf>
    <xf numFmtId="179" fontId="17" fillId="0" borderId="40" xfId="18" applyNumberFormat="1" applyFont="1" applyBorder="1" applyAlignment="1">
      <alignment vertical="center"/>
    </xf>
    <xf numFmtId="179" fontId="17" fillId="0" borderId="41" xfId="18" applyNumberFormat="1" applyFont="1" applyBorder="1" applyAlignment="1">
      <alignment horizontal="center" vertical="center"/>
    </xf>
    <xf numFmtId="179" fontId="17" fillId="0" borderId="52" xfId="18" applyNumberFormat="1" applyFont="1" applyBorder="1" applyAlignment="1">
      <alignment horizontal="center" vertical="center" wrapText="1"/>
    </xf>
    <xf numFmtId="179" fontId="24" fillId="0" borderId="53" xfId="18" applyNumberFormat="1" applyFont="1" applyBorder="1" applyAlignment="1">
      <alignment horizontal="center" vertical="center"/>
    </xf>
    <xf numFmtId="179" fontId="17" fillId="0" borderId="54" xfId="18" applyNumberFormat="1" applyFont="1" applyBorder="1" applyAlignment="1">
      <alignment horizontal="center" vertical="center" wrapText="1"/>
    </xf>
    <xf numFmtId="179" fontId="17" fillId="0" borderId="34" xfId="18" applyNumberFormat="1" applyFont="1" applyBorder="1" applyAlignment="1">
      <alignment horizontal="center" vertical="center"/>
    </xf>
    <xf numFmtId="178" fontId="17" fillId="0" borderId="15" xfId="19" applyNumberFormat="1" applyFont="1" applyFill="1" applyBorder="1" applyAlignment="1">
      <alignment horizontal="right" vertical="center" shrinkToFit="1"/>
    </xf>
    <xf numFmtId="178" fontId="17" fillId="0" borderId="41" xfId="19" applyNumberFormat="1" applyFont="1" applyFill="1" applyBorder="1" applyAlignment="1">
      <alignment horizontal="right" vertical="center" shrinkToFit="1"/>
    </xf>
    <xf numFmtId="188" fontId="17" fillId="0" borderId="55" xfId="19" applyNumberFormat="1" applyFont="1" applyFill="1" applyBorder="1" applyAlignment="1">
      <alignment horizontal="right" vertical="center" shrinkToFit="1"/>
    </xf>
    <xf numFmtId="178" fontId="17" fillId="0" borderId="53" xfId="19" applyNumberFormat="1" applyFont="1" applyFill="1" applyBorder="1" applyAlignment="1">
      <alignment horizontal="right" vertical="center" shrinkToFit="1"/>
    </xf>
    <xf numFmtId="188" fontId="17" fillId="0" borderId="56" xfId="19" applyNumberFormat="1" applyFont="1" applyFill="1" applyBorder="1" applyAlignment="1">
      <alignment horizontal="right" vertical="center" shrinkToFit="1"/>
    </xf>
    <xf numFmtId="188" fontId="17" fillId="0" borderId="15" xfId="19" applyNumberFormat="1" applyFont="1" applyBorder="1" applyAlignment="1">
      <alignment horizontal="right" vertical="center" shrinkToFit="1"/>
    </xf>
    <xf numFmtId="179" fontId="17" fillId="0" borderId="37" xfId="18" applyNumberFormat="1" applyFont="1" applyBorder="1" applyAlignment="1">
      <alignment horizontal="center" vertical="center"/>
    </xf>
    <xf numFmtId="179" fontId="17" fillId="0" borderId="57" xfId="18" applyNumberFormat="1" applyFont="1" applyBorder="1" applyAlignment="1">
      <alignment horizontal="center" vertical="center"/>
    </xf>
    <xf numFmtId="178" fontId="17" fillId="0" borderId="58" xfId="19" applyNumberFormat="1" applyFont="1" applyFill="1" applyBorder="1" applyAlignment="1">
      <alignment horizontal="right" vertical="center" shrinkToFit="1"/>
    </xf>
    <xf numFmtId="178" fontId="17" fillId="0" borderId="59" xfId="19" applyNumberFormat="1" applyFont="1" applyFill="1" applyBorder="1" applyAlignment="1">
      <alignment horizontal="right" vertical="center" shrinkToFit="1"/>
    </xf>
    <xf numFmtId="188" fontId="17" fillId="0" borderId="57" xfId="19" applyNumberFormat="1" applyFont="1" applyFill="1" applyBorder="1" applyAlignment="1">
      <alignment horizontal="right" vertical="center" shrinkToFit="1"/>
    </xf>
    <xf numFmtId="178" fontId="17" fillId="0" borderId="60" xfId="19" applyNumberFormat="1" applyFont="1" applyFill="1" applyBorder="1" applyAlignment="1">
      <alignment horizontal="right" vertical="center" shrinkToFit="1"/>
    </xf>
    <xf numFmtId="188" fontId="17" fillId="0" borderId="61" xfId="19" applyNumberFormat="1" applyFont="1" applyFill="1" applyBorder="1" applyAlignment="1">
      <alignment horizontal="right" vertical="center" shrinkToFit="1"/>
    </xf>
    <xf numFmtId="188" fontId="17" fillId="0" borderId="58" xfId="19" applyNumberFormat="1" applyFont="1" applyBorder="1" applyAlignment="1">
      <alignment horizontal="right" vertical="center" shrinkToFit="1"/>
    </xf>
    <xf numFmtId="179" fontId="17" fillId="0" borderId="48" xfId="18" applyNumberFormat="1" applyFont="1" applyBorder="1" applyAlignment="1">
      <alignment horizontal="center" vertical="center"/>
    </xf>
    <xf numFmtId="178" fontId="17" fillId="0" borderId="15" xfId="19" applyNumberFormat="1" applyFont="1" applyBorder="1" applyAlignment="1">
      <alignment horizontal="right" vertical="center" shrinkToFit="1"/>
    </xf>
    <xf numFmtId="178" fontId="17" fillId="0" borderId="41" xfId="19" applyNumberFormat="1" applyFont="1" applyBorder="1" applyAlignment="1">
      <alignment horizontal="right" vertical="center" shrinkToFit="1"/>
    </xf>
    <xf numFmtId="188" fontId="17" fillId="0" borderId="55" xfId="19" applyNumberFormat="1" applyFont="1" applyBorder="1" applyAlignment="1">
      <alignment horizontal="right" vertical="center" shrinkToFit="1"/>
    </xf>
    <xf numFmtId="178" fontId="17" fillId="0" borderId="53" xfId="19" applyNumberFormat="1" applyFont="1" applyBorder="1" applyAlignment="1">
      <alignment horizontal="right" vertical="center" shrinkToFit="1"/>
    </xf>
    <xf numFmtId="188"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1"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57" fillId="0" borderId="0" xfId="82" applyFont="1">
      <alignment vertical="center"/>
    </xf>
    <xf numFmtId="180"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9" fontId="1" fillId="6" borderId="0" xfId="16" applyNumberFormat="1" applyFont="1" applyFill="1" applyAlignment="1">
      <alignment vertical="center" wrapText="1"/>
    </xf>
    <xf numFmtId="188" fontId="16" fillId="0" borderId="0" xfId="19" applyNumberFormat="1" applyAlignment="1">
      <alignment horizontal="right" vertical="center"/>
    </xf>
    <xf numFmtId="178" fontId="16" fillId="0" borderId="0" xfId="19" applyNumberFormat="1" applyAlignment="1">
      <alignment horizontal="right" vertical="center"/>
    </xf>
    <xf numFmtId="179" fontId="16" fillId="0" borderId="0" xfId="18" applyNumberFormat="1" applyAlignment="1">
      <alignment horizontal="center" vertical="center"/>
    </xf>
    <xf numFmtId="179" fontId="16" fillId="0" borderId="0" xfId="18" applyNumberFormat="1" applyAlignment="1">
      <alignment vertical="center"/>
    </xf>
    <xf numFmtId="179" fontId="1" fillId="0" borderId="0" xfId="16" applyNumberFormat="1" applyFont="1">
      <alignment vertical="center"/>
    </xf>
    <xf numFmtId="179" fontId="5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9" fontId="1" fillId="0" borderId="64" xfId="16" applyNumberFormat="1" applyFont="1" applyBorder="1">
      <alignment vertical="center"/>
    </xf>
    <xf numFmtId="179" fontId="1" fillId="0" borderId="40" xfId="16" applyNumberFormat="1" applyFont="1" applyBorder="1">
      <alignment vertical="center"/>
    </xf>
    <xf numFmtId="190" fontId="1" fillId="0" borderId="54" xfId="16" applyNumberFormat="1" applyFont="1" applyBorder="1">
      <alignment vertical="center"/>
    </xf>
    <xf numFmtId="179" fontId="1" fillId="0" borderId="54" xfId="16" applyNumberFormat="1" applyFont="1" applyBorder="1">
      <alignment vertical="center"/>
    </xf>
    <xf numFmtId="179" fontId="1" fillId="0" borderId="37" xfId="16" applyNumberFormat="1" applyFont="1" applyBorder="1">
      <alignment vertical="center"/>
    </xf>
    <xf numFmtId="179" fontId="1" fillId="0" borderId="38" xfId="16" applyNumberFormat="1" applyFont="1" applyBorder="1">
      <alignment vertical="center"/>
    </xf>
    <xf numFmtId="192"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9" fontId="20" fillId="0" borderId="36" xfId="8" applyNumberFormat="1" applyFont="1" applyFill="1" applyBorder="1" applyAlignment="1">
      <alignment horizontal="right" vertical="center" shrinkToFit="1"/>
    </xf>
    <xf numFmtId="179" fontId="20" fillId="0" borderId="8" xfId="8" applyNumberFormat="1" applyFont="1" applyFill="1" applyBorder="1" applyAlignment="1">
      <alignment horizontal="right" vertical="center" shrinkToFit="1"/>
    </xf>
    <xf numFmtId="179"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2" fontId="20" fillId="0" borderId="36" xfId="8" applyNumberFormat="1" applyFont="1" applyFill="1" applyBorder="1" applyAlignment="1">
      <alignment horizontal="right" vertical="center" shrinkToFit="1"/>
    </xf>
    <xf numFmtId="182" fontId="20" fillId="0" borderId="8" xfId="8" applyNumberFormat="1" applyFont="1" applyFill="1" applyBorder="1" applyAlignment="1">
      <alignment horizontal="right" vertical="center" shrinkToFit="1"/>
    </xf>
    <xf numFmtId="182"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79" fontId="20" fillId="0" borderId="7" xfId="8" applyNumberFormat="1" applyFont="1" applyFill="1" applyBorder="1" applyAlignment="1">
      <alignment horizontal="right" vertical="center" shrinkToFit="1"/>
    </xf>
    <xf numFmtId="179" fontId="20" fillId="0" borderId="0" xfId="8" applyNumberFormat="1" applyFont="1" applyFill="1" applyBorder="1" applyAlignment="1">
      <alignment horizontal="right" vertical="center" shrinkToFit="1"/>
    </xf>
    <xf numFmtId="179"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184" fontId="20" fillId="0" borderId="7" xfId="8" applyNumberFormat="1" applyFont="1" applyFill="1" applyBorder="1" applyAlignment="1">
      <alignment horizontal="right" vertical="center" shrinkToFit="1"/>
    </xf>
    <xf numFmtId="184" fontId="20" fillId="0" borderId="0" xfId="8" applyNumberFormat="1" applyFont="1" applyFill="1" applyBorder="1" applyAlignment="1">
      <alignment horizontal="right" vertical="center" shrinkToFit="1"/>
    </xf>
    <xf numFmtId="184"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9" fontId="20" fillId="0" borderId="45" xfId="8" applyNumberFormat="1" applyFont="1" applyFill="1" applyBorder="1" applyAlignment="1">
      <alignment horizontal="right" vertical="center" shrinkToFit="1"/>
    </xf>
    <xf numFmtId="179" fontId="20" fillId="0" borderId="25" xfId="8" applyNumberFormat="1" applyFont="1" applyFill="1" applyBorder="1" applyAlignment="1">
      <alignment horizontal="right" vertical="center" shrinkToFit="1"/>
    </xf>
    <xf numFmtId="179"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9" fontId="20" fillId="0" borderId="39" xfId="8" applyNumberFormat="1" applyFont="1" applyFill="1" applyBorder="1" applyAlignment="1">
      <alignment horizontal="right" vertical="center" shrinkToFit="1"/>
    </xf>
    <xf numFmtId="179" fontId="20" fillId="0" borderId="31" xfId="8" applyNumberFormat="1" applyFont="1" applyFill="1" applyBorder="1" applyAlignment="1">
      <alignment horizontal="right" vertical="center" shrinkToFit="1"/>
    </xf>
    <xf numFmtId="179"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6" fontId="20" fillId="0" borderId="44" xfId="8" applyNumberFormat="1" applyFont="1" applyFill="1" applyBorder="1" applyAlignment="1">
      <alignment horizontal="right" vertical="center" shrinkToFit="1"/>
    </xf>
    <xf numFmtId="186" fontId="20" fillId="0" borderId="18" xfId="8" applyNumberFormat="1" applyFont="1" applyFill="1" applyBorder="1" applyAlignment="1">
      <alignment horizontal="right" vertical="center" shrinkToFit="1"/>
    </xf>
    <xf numFmtId="186"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9" fontId="24" fillId="0" borderId="62" xfId="8" applyNumberFormat="1" applyFont="1" applyFill="1" applyBorder="1" applyAlignment="1">
      <alignment horizontal="right" vertical="center" shrinkToFit="1"/>
    </xf>
    <xf numFmtId="179" fontId="24" fillId="0" borderId="8" xfId="8" applyNumberFormat="1" applyFont="1" applyFill="1" applyBorder="1" applyAlignment="1">
      <alignment horizontal="right" vertical="center" shrinkToFit="1"/>
    </xf>
    <xf numFmtId="179"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9" fontId="24" fillId="0" borderId="39" xfId="8" applyNumberFormat="1" applyFont="1" applyFill="1" applyBorder="1" applyAlignment="1">
      <alignment horizontal="right" vertical="center" shrinkToFit="1"/>
    </xf>
    <xf numFmtId="179" fontId="24" fillId="0" borderId="31" xfId="8" applyNumberFormat="1" applyFont="1" applyFill="1" applyBorder="1" applyAlignment="1">
      <alignment horizontal="right" vertical="center" shrinkToFit="1"/>
    </xf>
    <xf numFmtId="179" fontId="24" fillId="0" borderId="32" xfId="8" applyNumberFormat="1" applyFont="1" applyFill="1" applyBorder="1" applyAlignment="1">
      <alignment horizontal="right" vertical="center" shrinkToFit="1"/>
    </xf>
    <xf numFmtId="182" fontId="20" fillId="0" borderId="39" xfId="8" applyNumberFormat="1" applyFont="1" applyFill="1" applyBorder="1" applyAlignment="1">
      <alignment horizontal="right" vertical="center" shrinkToFit="1"/>
    </xf>
    <xf numFmtId="182" fontId="20" fillId="0" borderId="31" xfId="8" applyNumberFormat="1" applyFont="1" applyFill="1" applyBorder="1" applyAlignment="1">
      <alignment horizontal="right" vertical="center" shrinkToFit="1"/>
    </xf>
    <xf numFmtId="182" fontId="20" fillId="0" borderId="42" xfId="8" applyNumberFormat="1" applyFont="1" applyFill="1" applyBorder="1" applyAlignment="1">
      <alignment horizontal="right" vertical="center" shrinkToFit="1"/>
    </xf>
    <xf numFmtId="182"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9"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2" fontId="20" fillId="0" borderId="74" xfId="8" applyNumberFormat="1" applyFont="1" applyFill="1" applyBorder="1" applyAlignment="1">
      <alignment horizontal="right" vertical="center" shrinkToFit="1"/>
    </xf>
    <xf numFmtId="182" fontId="20" fillId="0" borderId="75" xfId="8" applyNumberFormat="1" applyFont="1" applyFill="1" applyBorder="1" applyAlignment="1">
      <alignment horizontal="right" vertical="center" shrinkToFit="1"/>
    </xf>
    <xf numFmtId="182"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6" fontId="24" fillId="0" borderId="41" xfId="8" applyNumberFormat="1" applyFont="1" applyFill="1" applyBorder="1" applyAlignment="1">
      <alignment horizontal="right" vertical="center" shrinkToFit="1"/>
    </xf>
    <xf numFmtId="186" fontId="24" fillId="0" borderId="12" xfId="8" applyNumberFormat="1" applyFont="1" applyFill="1" applyBorder="1" applyAlignment="1">
      <alignment horizontal="right" vertical="center" shrinkToFit="1"/>
    </xf>
    <xf numFmtId="186"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4" fontId="20" fillId="0" borderId="51" xfId="8" applyNumberFormat="1" applyFont="1" applyFill="1" applyBorder="1" applyAlignment="1">
      <alignment horizontal="right" vertical="center" shrinkToFit="1"/>
    </xf>
    <xf numFmtId="184" fontId="20" fillId="0" borderId="79" xfId="8" applyNumberFormat="1" applyFont="1" applyFill="1" applyBorder="1" applyAlignment="1">
      <alignment horizontal="right" vertical="center" shrinkToFit="1"/>
    </xf>
    <xf numFmtId="184" fontId="20" fillId="0" borderId="6" xfId="8" applyNumberFormat="1" applyFont="1" applyFill="1" applyBorder="1" applyAlignment="1">
      <alignment horizontal="right" vertical="center" shrinkToFit="1"/>
    </xf>
    <xf numFmtId="182" fontId="20" fillId="0" borderId="44" xfId="8" applyNumberFormat="1" applyFont="1" applyFill="1" applyBorder="1" applyAlignment="1">
      <alignment horizontal="right" vertical="center" shrinkToFit="1"/>
    </xf>
    <xf numFmtId="182" fontId="20" fillId="0" borderId="18" xfId="8" applyNumberFormat="1" applyFont="1" applyFill="1" applyBorder="1" applyAlignment="1">
      <alignment horizontal="right" vertical="center" shrinkToFit="1"/>
    </xf>
    <xf numFmtId="182" fontId="20" fillId="0" borderId="43" xfId="8" applyNumberFormat="1" applyFont="1" applyFill="1" applyBorder="1" applyAlignment="1">
      <alignment horizontal="right" vertical="center" shrinkToFit="1"/>
    </xf>
    <xf numFmtId="182" fontId="20" fillId="0" borderId="19" xfId="8" applyNumberFormat="1" applyFont="1" applyFill="1" applyBorder="1" applyAlignment="1">
      <alignment horizontal="right" vertical="center" shrinkToFit="1"/>
    </xf>
    <xf numFmtId="179" fontId="20" fillId="0" borderId="51" xfId="8" applyNumberFormat="1" applyFont="1" applyFill="1" applyBorder="1" applyAlignment="1">
      <alignment horizontal="right" vertical="center" shrinkToFit="1"/>
    </xf>
    <xf numFmtId="179" fontId="20" fillId="0" borderId="79" xfId="8" applyNumberFormat="1" applyFont="1" applyFill="1" applyBorder="1" applyAlignment="1">
      <alignment horizontal="right" vertical="center" shrinkToFit="1"/>
    </xf>
    <xf numFmtId="179" fontId="20" fillId="0" borderId="6" xfId="8" applyNumberFormat="1" applyFont="1" applyFill="1" applyBorder="1" applyAlignment="1">
      <alignment horizontal="right" vertical="center" shrinkToFit="1"/>
    </xf>
    <xf numFmtId="182" fontId="20" fillId="0" borderId="75" xfId="8" applyNumberFormat="1" applyFont="1" applyFill="1" applyBorder="1" applyAlignment="1">
      <alignment horizontal="right" vertical="center"/>
    </xf>
    <xf numFmtId="182"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9" fontId="20" fillId="0" borderId="8" xfId="8" applyNumberFormat="1" applyFont="1" applyFill="1" applyBorder="1" applyAlignment="1">
      <alignment horizontal="right" vertical="center"/>
    </xf>
    <xf numFmtId="179"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9" fontId="20" fillId="0" borderId="44" xfId="8" applyNumberFormat="1" applyFont="1" applyFill="1" applyBorder="1" applyAlignment="1">
      <alignment horizontal="right" vertical="center"/>
    </xf>
    <xf numFmtId="179" fontId="20" fillId="0" borderId="18" xfId="8" applyNumberFormat="1" applyFont="1" applyFill="1" applyBorder="1" applyAlignment="1">
      <alignment horizontal="right" vertical="center"/>
    </xf>
    <xf numFmtId="179"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9" fontId="20" fillId="0" borderId="74" xfId="8" applyNumberFormat="1" applyFont="1" applyFill="1" applyBorder="1" applyAlignment="1">
      <alignment horizontal="right" vertical="center" shrinkToFit="1"/>
    </xf>
    <xf numFmtId="179" fontId="20" fillId="0" borderId="75" xfId="8" applyNumberFormat="1" applyFont="1" applyFill="1" applyBorder="1" applyAlignment="1">
      <alignment horizontal="right" vertical="center" shrinkToFit="1"/>
    </xf>
    <xf numFmtId="179"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7"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9" fontId="20" fillId="0" borderId="41" xfId="11" applyNumberFormat="1" applyFont="1" applyFill="1" applyBorder="1" applyAlignment="1">
      <alignment horizontal="right" vertical="center" shrinkToFit="1"/>
    </xf>
    <xf numFmtId="179" fontId="20" fillId="0" borderId="12" xfId="11" applyNumberFormat="1" applyFont="1" applyFill="1" applyBorder="1" applyAlignment="1">
      <alignment horizontal="right" vertical="center" shrinkToFit="1"/>
    </xf>
    <xf numFmtId="179" fontId="20" fillId="0" borderId="82" xfId="11" applyNumberFormat="1" applyFont="1" applyFill="1" applyBorder="1" applyAlignment="1">
      <alignment horizontal="right" vertical="center" shrinkToFit="1"/>
    </xf>
    <xf numFmtId="182" fontId="20" fillId="0" borderId="83" xfId="11" applyNumberFormat="1" applyFont="1" applyFill="1" applyBorder="1" applyAlignment="1">
      <alignment horizontal="right" vertical="center" shrinkToFit="1"/>
    </xf>
    <xf numFmtId="179" fontId="20" fillId="0" borderId="83" xfId="11" applyNumberFormat="1" applyFont="1" applyFill="1" applyBorder="1" applyAlignment="1">
      <alignment horizontal="right" vertical="center" shrinkToFit="1"/>
    </xf>
    <xf numFmtId="182" fontId="20" fillId="0" borderId="84" xfId="11" applyNumberFormat="1" applyFont="1" applyFill="1" applyBorder="1" applyAlignment="1">
      <alignment horizontal="right" vertical="center" shrinkToFit="1"/>
    </xf>
    <xf numFmtId="182" fontId="20" fillId="0" borderId="12" xfId="11" applyNumberFormat="1" applyFont="1" applyFill="1" applyBorder="1" applyAlignment="1">
      <alignment horizontal="right" vertical="center" shrinkToFit="1"/>
    </xf>
    <xf numFmtId="182"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9" fontId="20" fillId="0" borderId="64" xfId="11" applyNumberFormat="1" applyFont="1" applyFill="1" applyBorder="1" applyAlignment="1">
      <alignment horizontal="right" vertical="center" shrinkToFit="1"/>
    </xf>
    <xf numFmtId="179" fontId="20" fillId="0" borderId="0" xfId="11" applyNumberFormat="1" applyFont="1" applyFill="1" applyBorder="1" applyAlignment="1">
      <alignment horizontal="right" vertical="center" shrinkToFit="1"/>
    </xf>
    <xf numFmtId="179" fontId="20" fillId="0" borderId="85" xfId="11" applyNumberFormat="1" applyFont="1" applyFill="1" applyBorder="1" applyAlignment="1">
      <alignment horizontal="right" vertical="center" shrinkToFit="1"/>
    </xf>
    <xf numFmtId="182" fontId="20" fillId="0" borderId="86" xfId="11" applyNumberFormat="1" applyFont="1" applyFill="1" applyBorder="1" applyAlignment="1">
      <alignment horizontal="right" vertical="center" shrinkToFit="1"/>
    </xf>
    <xf numFmtId="179" fontId="20" fillId="0" borderId="86" xfId="11" applyNumberFormat="1" applyFont="1" applyFill="1" applyBorder="1" applyAlignment="1">
      <alignment horizontal="right" vertical="center" shrinkToFit="1"/>
    </xf>
    <xf numFmtId="182" fontId="20" fillId="0" borderId="88" xfId="11" applyNumberFormat="1" applyFont="1" applyFill="1" applyBorder="1" applyAlignment="1">
      <alignment horizontal="right" vertical="center" shrinkToFit="1"/>
    </xf>
    <xf numFmtId="182" fontId="20" fillId="0" borderId="0" xfId="11" applyNumberFormat="1" applyFont="1" applyFill="1" applyBorder="1" applyAlignment="1">
      <alignment horizontal="right" vertical="center" shrinkToFit="1"/>
    </xf>
    <xf numFmtId="182" fontId="20" fillId="0" borderId="38" xfId="11" applyNumberFormat="1" applyFont="1" applyFill="1" applyBorder="1" applyAlignment="1">
      <alignment horizontal="right" vertical="center" shrinkToFit="1"/>
    </xf>
    <xf numFmtId="179" fontId="20" fillId="0" borderId="87" xfId="11" applyNumberFormat="1" applyFont="1" applyFill="1" applyBorder="1" applyAlignment="1">
      <alignment horizontal="right" vertical="center" shrinkToFit="1"/>
    </xf>
    <xf numFmtId="179" fontId="20" fillId="0" borderId="88" xfId="11" applyNumberFormat="1" applyFont="1" applyFill="1" applyBorder="1" applyAlignment="1">
      <alignment horizontal="right" vertical="center" shrinkToFit="1"/>
    </xf>
    <xf numFmtId="179"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2"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2"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9" fontId="20" fillId="0" borderId="88" xfId="11" applyNumberFormat="1" applyFont="1" applyFill="1" applyBorder="1" applyAlignment="1">
      <alignment horizontal="right" vertical="center"/>
    </xf>
    <xf numFmtId="179" fontId="20" fillId="0" borderId="0" xfId="11" applyNumberFormat="1" applyFont="1" applyFill="1" applyBorder="1" applyAlignment="1">
      <alignment horizontal="right" vertical="center"/>
    </xf>
    <xf numFmtId="179"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9" fontId="20" fillId="0" borderId="64" xfId="11" applyNumberFormat="1" applyFont="1" applyFill="1" applyBorder="1" applyAlignment="1">
      <alignment horizontal="right" vertical="center"/>
    </xf>
    <xf numFmtId="179" fontId="20" fillId="0" borderId="85" xfId="11" applyNumberFormat="1" applyFont="1" applyFill="1" applyBorder="1" applyAlignment="1">
      <alignment horizontal="right" vertical="center"/>
    </xf>
    <xf numFmtId="182"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2" fontId="1" fillId="0" borderId="0" xfId="11" applyNumberFormat="1" applyFill="1" applyAlignment="1">
      <alignment horizontal="right" vertical="center" shrinkToFit="1"/>
    </xf>
    <xf numFmtId="182"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2" fontId="1" fillId="0" borderId="85" xfId="11" applyNumberFormat="1" applyFill="1" applyBorder="1" applyAlignment="1">
      <alignment horizontal="right" vertical="center" shrinkToFit="1"/>
    </xf>
    <xf numFmtId="179"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2" fontId="20" fillId="0" borderId="41" xfId="11" applyNumberFormat="1" applyFont="1" applyFill="1" applyBorder="1" applyAlignment="1">
      <alignment horizontal="right" vertical="center" shrinkToFit="1"/>
    </xf>
    <xf numFmtId="182" fontId="20" fillId="0" borderId="64" xfId="11" applyNumberFormat="1" applyFont="1" applyFill="1" applyBorder="1" applyAlignment="1">
      <alignment horizontal="right" vertical="center" shrinkToFit="1"/>
    </xf>
    <xf numFmtId="182"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2"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9"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9" fontId="20" fillId="5" borderId="88" xfId="11" applyNumberFormat="1" applyFont="1" applyFill="1" applyBorder="1" applyAlignment="1">
      <alignment horizontal="right" vertical="center" shrinkToFit="1"/>
    </xf>
    <xf numFmtId="179" fontId="20" fillId="5" borderId="0" xfId="11" applyNumberFormat="1" applyFont="1" applyFill="1" applyBorder="1" applyAlignment="1">
      <alignment horizontal="right" vertical="center" shrinkToFit="1"/>
    </xf>
    <xf numFmtId="179"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9" fontId="20" fillId="0" borderId="37" xfId="11" applyNumberFormat="1" applyFont="1" applyFill="1" applyBorder="1" applyAlignment="1">
      <alignment horizontal="right" vertical="center" shrinkToFit="1"/>
    </xf>
    <xf numFmtId="179" fontId="20" fillId="0" borderId="54" xfId="11" applyNumberFormat="1" applyFont="1" applyFill="1" applyBorder="1" applyAlignment="1">
      <alignment horizontal="right" vertical="center" shrinkToFit="1"/>
    </xf>
    <xf numFmtId="179" fontId="20" fillId="0" borderId="89" xfId="11" applyNumberFormat="1" applyFont="1" applyFill="1" applyBorder="1" applyAlignment="1">
      <alignment horizontal="right" vertical="center" shrinkToFit="1"/>
    </xf>
    <xf numFmtId="182" fontId="20" fillId="0" borderId="90" xfId="11" applyNumberFormat="1" applyFont="1" applyFill="1" applyBorder="1" applyAlignment="1">
      <alignment horizontal="right" vertical="center" shrinkToFit="1"/>
    </xf>
    <xf numFmtId="179" fontId="20" fillId="0" borderId="90" xfId="11" applyNumberFormat="1" applyFont="1" applyFill="1" applyBorder="1" applyAlignment="1">
      <alignment horizontal="right" vertical="center" shrinkToFit="1"/>
    </xf>
    <xf numFmtId="182" fontId="20" fillId="0" borderId="91" xfId="11" applyNumberFormat="1" applyFont="1" applyFill="1" applyBorder="1" applyAlignment="1">
      <alignment horizontal="right" vertical="center" shrinkToFit="1"/>
    </xf>
    <xf numFmtId="182" fontId="20" fillId="0" borderId="40" xfId="11" applyNumberFormat="1" applyFont="1" applyFill="1" applyBorder="1" applyAlignment="1">
      <alignment horizontal="right" vertical="center" shrinkToFit="1"/>
    </xf>
    <xf numFmtId="179"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2" fontId="1" fillId="0" borderId="54" xfId="11" applyNumberFormat="1" applyFill="1" applyBorder="1" applyAlignment="1">
      <alignment horizontal="right" vertical="center" shrinkToFit="1"/>
    </xf>
    <xf numFmtId="182" fontId="1" fillId="0" borderId="89" xfId="11" applyNumberFormat="1" applyFill="1" applyBorder="1" applyAlignment="1">
      <alignment horizontal="right" vertical="center" shrinkToFit="1"/>
    </xf>
    <xf numFmtId="179" fontId="20" fillId="0" borderId="91" xfId="11" applyNumberFormat="1" applyFont="1" applyFill="1" applyBorder="1" applyAlignment="1">
      <alignment horizontal="right" vertical="center" shrinkToFit="1"/>
    </xf>
    <xf numFmtId="179" fontId="20" fillId="5" borderId="91" xfId="11" applyNumberFormat="1" applyFont="1" applyFill="1" applyBorder="1" applyAlignment="1">
      <alignment horizontal="right" vertical="center" shrinkToFit="1"/>
    </xf>
    <xf numFmtId="179" fontId="20" fillId="5" borderId="54" xfId="11" applyNumberFormat="1" applyFont="1" applyFill="1" applyBorder="1" applyAlignment="1">
      <alignment horizontal="right" vertical="center" shrinkToFit="1"/>
    </xf>
    <xf numFmtId="179"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8" fontId="34" fillId="0" borderId="101" xfId="14" applyNumberFormat="1" applyFont="1" applyBorder="1" applyAlignment="1" applyProtection="1">
      <alignment horizontal="right" vertical="center" shrinkToFit="1"/>
      <protection locked="0"/>
    </xf>
    <xf numFmtId="178" fontId="34" fillId="0" borderId="102" xfId="14" applyNumberFormat="1" applyFont="1" applyBorder="1" applyAlignment="1" applyProtection="1">
      <alignment horizontal="right" vertical="center" shrinkToFit="1"/>
      <protection locked="0"/>
    </xf>
    <xf numFmtId="178" fontId="34" fillId="0" borderId="103" xfId="14" applyNumberFormat="1" applyFont="1" applyBorder="1" applyAlignment="1" applyProtection="1">
      <alignment horizontal="right" vertical="center" shrinkToFit="1"/>
      <protection locked="0"/>
    </xf>
    <xf numFmtId="178" fontId="34" fillId="0" borderId="104" xfId="14" applyNumberFormat="1" applyFont="1" applyBorder="1" applyAlignment="1" applyProtection="1">
      <alignment horizontal="right" vertical="center" shrinkToFit="1"/>
      <protection locked="0"/>
    </xf>
    <xf numFmtId="178" fontId="34" fillId="0" borderId="105" xfId="14" applyNumberFormat="1" applyFont="1" applyBorder="1" applyAlignment="1" applyProtection="1">
      <alignment horizontal="right" vertical="center" shrinkToFit="1"/>
      <protection locked="0"/>
    </xf>
    <xf numFmtId="178"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8" fontId="34" fillId="0" borderId="112" xfId="15" applyNumberFormat="1" applyFont="1" applyBorder="1" applyAlignment="1" applyProtection="1">
      <alignment horizontal="right" vertical="center" shrinkToFit="1"/>
      <protection locked="0"/>
    </xf>
    <xf numFmtId="178" fontId="34" fillId="0" borderId="113" xfId="15" applyNumberFormat="1" applyFont="1" applyBorder="1" applyAlignment="1" applyProtection="1">
      <alignment horizontal="right" vertical="center" shrinkToFit="1"/>
      <protection locked="0"/>
    </xf>
    <xf numFmtId="178"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8" fontId="34" fillId="0" borderId="115" xfId="14" applyNumberFormat="1" applyFont="1" applyBorder="1" applyAlignment="1" applyProtection="1">
      <alignment horizontal="right" vertical="center" shrinkToFit="1"/>
      <protection locked="0"/>
    </xf>
    <xf numFmtId="178" fontId="34" fillId="0" borderId="116" xfId="14" applyNumberFormat="1" applyFont="1" applyBorder="1" applyAlignment="1" applyProtection="1">
      <alignment horizontal="right" vertical="center" shrinkToFit="1"/>
      <protection locked="0"/>
    </xf>
    <xf numFmtId="178" fontId="34" fillId="0" borderId="117" xfId="14" applyNumberFormat="1" applyFont="1" applyBorder="1" applyAlignment="1" applyProtection="1">
      <alignment horizontal="right" vertical="center" shrinkToFit="1"/>
      <protection locked="0"/>
    </xf>
    <xf numFmtId="178" fontId="34" fillId="0" borderId="118" xfId="14" applyNumberFormat="1" applyFont="1" applyBorder="1" applyAlignment="1" applyProtection="1">
      <alignment horizontal="right" vertical="center" shrinkToFit="1"/>
      <protection locked="0"/>
    </xf>
    <xf numFmtId="178" fontId="34" fillId="0" borderId="113" xfId="14" applyNumberFormat="1" applyFont="1" applyBorder="1" applyAlignment="1" applyProtection="1">
      <alignment horizontal="right" vertical="center" shrinkToFit="1"/>
      <protection locked="0"/>
    </xf>
    <xf numFmtId="178" fontId="34" fillId="0" borderId="119" xfId="14" applyNumberFormat="1" applyFont="1" applyBorder="1" applyAlignment="1" applyProtection="1">
      <alignment horizontal="right" vertical="center" shrinkToFit="1"/>
      <protection locked="0"/>
    </xf>
    <xf numFmtId="178" fontId="34" fillId="0" borderId="120" xfId="15" applyNumberFormat="1" applyFont="1" applyBorder="1" applyAlignment="1" applyProtection="1">
      <alignment horizontal="right" vertical="center" shrinkToFit="1"/>
      <protection locked="0"/>
    </xf>
    <xf numFmtId="178"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8" fontId="34" fillId="0" borderId="98" xfId="15" applyNumberFormat="1" applyFont="1" applyBorder="1" applyAlignment="1" applyProtection="1">
      <alignment horizontal="right" vertical="center" shrinkToFit="1"/>
      <protection locked="0"/>
    </xf>
    <xf numFmtId="178" fontId="34" fillId="0" borderId="99" xfId="15" applyNumberFormat="1" applyFont="1" applyBorder="1" applyAlignment="1" applyProtection="1">
      <alignment horizontal="right" vertical="center" shrinkToFit="1"/>
      <protection locked="0"/>
    </xf>
    <xf numFmtId="178" fontId="34" fillId="0" borderId="100" xfId="15" applyNumberFormat="1" applyFont="1" applyBorder="1" applyAlignment="1" applyProtection="1">
      <alignment horizontal="right" vertical="center" shrinkToFit="1"/>
      <protection locked="0"/>
    </xf>
    <xf numFmtId="178" fontId="34" fillId="0" borderId="107" xfId="15" applyNumberFormat="1" applyFont="1" applyBorder="1" applyAlignment="1" applyProtection="1">
      <alignment horizontal="right" vertical="center" shrinkToFit="1"/>
      <protection locked="0"/>
    </xf>
    <xf numFmtId="178"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178" fontId="34" fillId="0" borderId="123" xfId="14" applyNumberFormat="1" applyFont="1" applyBorder="1" applyAlignment="1" applyProtection="1">
      <alignment horizontal="right" vertical="center" shrinkToFit="1"/>
      <protection locked="0"/>
    </xf>
    <xf numFmtId="178" fontId="34" fillId="0" borderId="124" xfId="14" applyNumberFormat="1" applyFont="1" applyBorder="1" applyAlignment="1" applyProtection="1">
      <alignment horizontal="right" vertical="center" shrinkToFit="1"/>
      <protection locked="0"/>
    </xf>
    <xf numFmtId="178"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8" fontId="34" fillId="8" borderId="128" xfId="15" applyNumberFormat="1" applyFont="1" applyFill="1" applyBorder="1" applyAlignment="1" applyProtection="1">
      <alignment horizontal="right" vertical="center" shrinkToFit="1"/>
      <protection locked="0"/>
    </xf>
    <xf numFmtId="178" fontId="34" fillId="8" borderId="129" xfId="15" applyNumberFormat="1" applyFont="1" applyFill="1" applyBorder="1" applyAlignment="1" applyProtection="1">
      <alignment horizontal="right" vertical="center" shrinkToFit="1"/>
      <protection locked="0"/>
    </xf>
    <xf numFmtId="178" fontId="34" fillId="8" borderId="130" xfId="15" applyNumberFormat="1" applyFont="1" applyFill="1" applyBorder="1" applyAlignment="1" applyProtection="1">
      <alignment horizontal="right" vertical="center" shrinkToFit="1"/>
      <protection locked="0"/>
    </xf>
    <xf numFmtId="178" fontId="34" fillId="8" borderId="131" xfId="15" applyNumberFormat="1" applyFont="1" applyFill="1" applyBorder="1" applyAlignment="1" applyProtection="1">
      <alignment horizontal="right" vertical="center" shrinkToFit="1"/>
      <protection locked="0"/>
    </xf>
    <xf numFmtId="178" fontId="34" fillId="8" borderId="132" xfId="15" applyNumberFormat="1" applyFont="1" applyFill="1" applyBorder="1" applyAlignment="1" applyProtection="1">
      <alignment horizontal="right" vertical="center" shrinkToFit="1"/>
      <protection locked="0"/>
    </xf>
    <xf numFmtId="178" fontId="34" fillId="8" borderId="133" xfId="15" applyNumberFormat="1" applyFont="1" applyFill="1" applyBorder="1" applyAlignment="1" applyProtection="1">
      <alignment horizontal="right" vertical="center" shrinkToFit="1"/>
      <protection locked="0"/>
    </xf>
    <xf numFmtId="178"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8" fontId="34" fillId="0" borderId="126" xfId="15" applyNumberFormat="1" applyFont="1" applyBorder="1" applyAlignment="1" applyProtection="1">
      <alignment horizontal="right" vertical="center" shrinkToFit="1"/>
      <protection locked="0"/>
    </xf>
    <xf numFmtId="178"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8" fontId="34" fillId="8" borderId="17" xfId="15" applyNumberFormat="1" applyFont="1" applyFill="1" applyBorder="1" applyAlignment="1" applyProtection="1">
      <alignment horizontal="right" vertical="center" shrinkToFit="1"/>
      <protection locked="0"/>
    </xf>
    <xf numFmtId="178" fontId="34" fillId="8" borderId="18" xfId="15" applyNumberFormat="1" applyFont="1" applyFill="1" applyBorder="1" applyAlignment="1" applyProtection="1">
      <alignment horizontal="right" vertical="center" shrinkToFit="1"/>
      <protection locked="0"/>
    </xf>
    <xf numFmtId="178"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8" fontId="34" fillId="0" borderId="137" xfId="12" applyNumberFormat="1" applyFont="1" applyBorder="1" applyAlignment="1" applyProtection="1">
      <alignment horizontal="right" vertical="center" shrinkToFit="1"/>
      <protection locked="0"/>
    </xf>
    <xf numFmtId="188"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8" fontId="34" fillId="0" borderId="136" xfId="14" applyNumberFormat="1" applyFont="1" applyBorder="1" applyAlignment="1" applyProtection="1">
      <alignment horizontal="right" vertical="center" shrinkToFit="1"/>
      <protection locked="0"/>
    </xf>
    <xf numFmtId="178" fontId="34" fillId="0" borderId="137" xfId="14" applyNumberFormat="1" applyFont="1" applyBorder="1" applyAlignment="1" applyProtection="1">
      <alignment horizontal="right" vertical="center" shrinkToFit="1"/>
      <protection locked="0"/>
    </xf>
    <xf numFmtId="178" fontId="34" fillId="0" borderId="138" xfId="14" applyNumberFormat="1" applyFont="1" applyBorder="1" applyAlignment="1" applyProtection="1">
      <alignment horizontal="right" vertical="center" shrinkToFit="1"/>
      <protection locked="0"/>
    </xf>
    <xf numFmtId="178" fontId="34" fillId="0" borderId="139" xfId="14" applyNumberFormat="1" applyFont="1" applyBorder="1" applyAlignment="1" applyProtection="1">
      <alignment horizontal="right" vertical="center" shrinkToFit="1"/>
      <protection locked="0"/>
    </xf>
    <xf numFmtId="178" fontId="34" fillId="0" borderId="140" xfId="14" applyNumberFormat="1" applyFont="1" applyBorder="1" applyAlignment="1" applyProtection="1">
      <alignment horizontal="right" vertical="center" shrinkToFit="1"/>
      <protection locked="0"/>
    </xf>
    <xf numFmtId="178"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8" fontId="34" fillId="0" borderId="120" xfId="12" applyNumberFormat="1" applyFont="1" applyBorder="1" applyAlignment="1" applyProtection="1">
      <alignment horizontal="right" vertical="center" shrinkToFit="1"/>
      <protection locked="0"/>
    </xf>
    <xf numFmtId="178" fontId="34" fillId="0" borderId="116" xfId="12" applyNumberFormat="1" applyFont="1" applyBorder="1" applyAlignment="1" applyProtection="1">
      <alignment horizontal="right" vertical="center" shrinkToFit="1"/>
      <protection locked="0"/>
    </xf>
    <xf numFmtId="188" fontId="34" fillId="0" borderId="116" xfId="12" applyNumberFormat="1" applyFont="1" applyBorder="1" applyAlignment="1" applyProtection="1">
      <alignment horizontal="right" vertical="center" shrinkToFit="1"/>
      <protection locked="0"/>
    </xf>
    <xf numFmtId="178" fontId="34" fillId="6" borderId="115" xfId="13" applyNumberFormat="1" applyFont="1" applyFill="1" applyBorder="1" applyAlignment="1" applyProtection="1">
      <alignment horizontal="right" vertical="center" shrinkToFit="1"/>
      <protection locked="0"/>
    </xf>
    <xf numFmtId="178" fontId="34" fillId="6" borderId="116" xfId="13" applyNumberFormat="1" applyFont="1" applyFill="1" applyBorder="1" applyAlignment="1" applyProtection="1">
      <alignment horizontal="right" vertical="center" shrinkToFit="1"/>
      <protection locked="0"/>
    </xf>
    <xf numFmtId="178" fontId="34" fillId="6" borderId="117" xfId="13" applyNumberFormat="1" applyFont="1" applyFill="1" applyBorder="1" applyAlignment="1" applyProtection="1">
      <alignment horizontal="right" vertical="center" shrinkToFit="1"/>
      <protection locked="0"/>
    </xf>
    <xf numFmtId="178" fontId="34" fillId="6" borderId="120" xfId="13" applyNumberFormat="1" applyFont="1" applyFill="1" applyBorder="1" applyAlignment="1" applyProtection="1">
      <alignment horizontal="right" vertical="center" shrinkToFit="1"/>
      <protection locked="0"/>
    </xf>
    <xf numFmtId="188" fontId="34" fillId="6" borderId="116" xfId="13" applyNumberFormat="1" applyFont="1" applyFill="1" applyBorder="1" applyAlignment="1" applyProtection="1">
      <alignment horizontal="right" vertical="center" shrinkToFit="1"/>
      <protection locked="0"/>
    </xf>
    <xf numFmtId="178" fontId="34" fillId="8" borderId="129" xfId="12" applyNumberFormat="1" applyFont="1" applyFill="1" applyBorder="1" applyAlignment="1" applyProtection="1">
      <alignment horizontal="right" vertical="center" shrinkToFit="1"/>
      <protection locked="0"/>
    </xf>
    <xf numFmtId="188"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8" fontId="34" fillId="8" borderId="17" xfId="12" applyNumberFormat="1" applyFont="1" applyFill="1" applyBorder="1" applyAlignment="1" applyProtection="1">
      <alignment horizontal="right" vertical="center" shrinkToFit="1"/>
      <protection locked="0"/>
    </xf>
    <xf numFmtId="178" fontId="34" fillId="8" borderId="18" xfId="12" applyNumberFormat="1" applyFont="1" applyFill="1" applyBorder="1" applyAlignment="1" applyProtection="1">
      <alignment horizontal="right" vertical="center" shrinkToFit="1"/>
      <protection locked="0"/>
    </xf>
    <xf numFmtId="178" fontId="34" fillId="8" borderId="19" xfId="12" applyNumberFormat="1" applyFont="1" applyFill="1" applyBorder="1" applyAlignment="1" applyProtection="1">
      <alignment horizontal="right" vertical="center" shrinkToFit="1"/>
      <protection locked="0"/>
    </xf>
    <xf numFmtId="178" fontId="34" fillId="8" borderId="142" xfId="12" applyNumberFormat="1" applyFont="1" applyFill="1" applyBorder="1" applyAlignment="1" applyProtection="1">
      <alignment horizontal="right" vertical="center" shrinkToFit="1"/>
      <protection locked="0"/>
    </xf>
    <xf numFmtId="178" fontId="34" fillId="8" borderId="134" xfId="12" applyNumberFormat="1" applyFont="1" applyFill="1" applyBorder="1" applyAlignment="1" applyProtection="1">
      <alignment horizontal="right" vertical="center" shrinkToFit="1"/>
      <protection locked="0"/>
    </xf>
    <xf numFmtId="178" fontId="34" fillId="8" borderId="143" xfId="12" applyNumberFormat="1" applyFont="1" applyFill="1" applyBorder="1" applyAlignment="1" applyProtection="1">
      <alignment horizontal="right" vertical="center" shrinkToFit="1"/>
      <protection locked="0"/>
    </xf>
    <xf numFmtId="178" fontId="34" fillId="8" borderId="131" xfId="12" applyNumberFormat="1" applyFont="1" applyFill="1" applyBorder="1" applyAlignment="1" applyProtection="1">
      <alignment horizontal="right" vertical="center" shrinkToFit="1"/>
      <protection locked="0"/>
    </xf>
    <xf numFmtId="178" fontId="34" fillId="8" borderId="132" xfId="12" applyNumberFormat="1" applyFont="1" applyFill="1" applyBorder="1" applyAlignment="1" applyProtection="1">
      <alignment horizontal="right" vertical="center" shrinkToFit="1"/>
      <protection locked="0"/>
    </xf>
    <xf numFmtId="178"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8" fontId="34" fillId="6" borderId="112" xfId="12" applyNumberFormat="1" applyFont="1" applyFill="1" applyBorder="1" applyAlignment="1" applyProtection="1">
      <alignment horizontal="right" vertical="center" shrinkToFit="1"/>
      <protection locked="0"/>
    </xf>
    <xf numFmtId="178" fontId="34" fillId="6" borderId="113" xfId="12" applyNumberFormat="1" applyFont="1" applyFill="1" applyBorder="1" applyAlignment="1" applyProtection="1">
      <alignment horizontal="right" vertical="center" shrinkToFit="1"/>
      <protection locked="0"/>
    </xf>
    <xf numFmtId="178" fontId="34" fillId="6" borderId="114" xfId="12" applyNumberFormat="1" applyFont="1" applyFill="1" applyBorder="1" applyAlignment="1" applyProtection="1">
      <alignment horizontal="right" vertical="center" shrinkToFit="1"/>
      <protection locked="0"/>
    </xf>
    <xf numFmtId="178" fontId="34" fillId="0" borderId="101" xfId="12" applyNumberFormat="1" applyFont="1" applyBorder="1" applyAlignment="1" applyProtection="1">
      <alignment horizontal="right" vertical="center" shrinkToFit="1"/>
      <protection locked="0"/>
    </xf>
    <xf numFmtId="178"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8" fontId="34" fillId="0" borderId="115" xfId="12" applyNumberFormat="1" applyFont="1" applyBorder="1" applyAlignment="1" applyProtection="1">
      <alignment horizontal="right" vertical="center" shrinkToFit="1"/>
      <protection locked="0"/>
    </xf>
    <xf numFmtId="178" fontId="34" fillId="0" borderId="117" xfId="12" applyNumberFormat="1" applyFont="1" applyBorder="1" applyAlignment="1" applyProtection="1">
      <alignment horizontal="right" vertical="center" shrinkToFit="1"/>
      <protection locked="0"/>
    </xf>
    <xf numFmtId="178" fontId="34" fillId="0" borderId="113" xfId="12" applyNumberFormat="1" applyFont="1" applyBorder="1" applyAlignment="1" applyProtection="1">
      <alignment horizontal="right" vertical="center" shrinkToFit="1"/>
      <protection locked="0"/>
    </xf>
    <xf numFmtId="38" fontId="34" fillId="31" borderId="116" xfId="20" applyFont="1" applyFill="1" applyBorder="1" applyAlignment="1" applyProtection="1">
      <alignment horizontal="right" vertical="center" shrinkToFit="1"/>
      <protection locked="0"/>
    </xf>
    <xf numFmtId="38" fontId="34" fillId="31" borderId="115" xfId="20" applyFont="1" applyFill="1" applyBorder="1" applyAlignment="1" applyProtection="1">
      <alignment horizontal="right" vertical="center" shrinkToFit="1"/>
      <protection locked="0"/>
    </xf>
    <xf numFmtId="178" fontId="34" fillId="0" borderId="11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8" fontId="34" fillId="6" borderId="123" xfId="12" applyNumberFormat="1" applyFont="1" applyFill="1" applyBorder="1" applyAlignment="1" applyProtection="1">
      <alignment horizontal="right" vertical="center" shrinkToFit="1"/>
      <protection locked="0"/>
    </xf>
    <xf numFmtId="178"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8" fontId="34" fillId="8" borderId="148" xfId="12" applyNumberFormat="1" applyFont="1" applyFill="1" applyBorder="1" applyAlignment="1" applyProtection="1">
      <alignment horizontal="right" vertical="center" shrinkToFit="1"/>
      <protection locked="0"/>
    </xf>
    <xf numFmtId="178" fontId="34" fillId="8" borderId="149" xfId="12" applyNumberFormat="1" applyFont="1" applyFill="1" applyBorder="1" applyAlignment="1" applyProtection="1">
      <alignment horizontal="right" vertical="center" shrinkToFit="1"/>
      <protection locked="0"/>
    </xf>
    <xf numFmtId="178" fontId="34" fillId="8" borderId="150" xfId="12" applyNumberFormat="1" applyFont="1" applyFill="1" applyBorder="1" applyAlignment="1" applyProtection="1">
      <alignment horizontal="right" vertical="center" shrinkToFit="1"/>
      <protection locked="0"/>
    </xf>
    <xf numFmtId="178" fontId="34" fillId="8" borderId="44" xfId="12" applyNumberFormat="1" applyFont="1" applyFill="1" applyBorder="1" applyAlignment="1" applyProtection="1">
      <alignment horizontal="right" vertical="center" shrinkToFit="1"/>
      <protection locked="0"/>
    </xf>
    <xf numFmtId="178"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8" fontId="34" fillId="6" borderId="41" xfId="14" applyNumberFormat="1" applyFont="1" applyFill="1" applyBorder="1" applyAlignment="1" applyProtection="1">
      <alignment horizontal="right" vertical="center" shrinkToFit="1"/>
    </xf>
    <xf numFmtId="178" fontId="34" fillId="6" borderId="12" xfId="14" applyNumberFormat="1" applyFont="1" applyFill="1" applyBorder="1" applyAlignment="1" applyProtection="1">
      <alignment horizontal="right" vertical="center" shrinkToFit="1"/>
    </xf>
    <xf numFmtId="178" fontId="34" fillId="6" borderId="82" xfId="14" applyNumberFormat="1" applyFont="1" applyFill="1" applyBorder="1" applyAlignment="1" applyProtection="1">
      <alignment horizontal="right" vertical="center" shrinkToFit="1"/>
    </xf>
    <xf numFmtId="178" fontId="34" fillId="6" borderId="84" xfId="14" applyNumberFormat="1" applyFont="1" applyFill="1" applyBorder="1" applyAlignment="1" applyProtection="1">
      <alignment horizontal="right" vertical="center" shrinkToFit="1"/>
    </xf>
    <xf numFmtId="188" fontId="34" fillId="6" borderId="84" xfId="14" applyNumberFormat="1" applyFont="1" applyFill="1" applyBorder="1" applyAlignment="1" applyProtection="1">
      <alignment horizontal="right" vertical="center" shrinkToFit="1"/>
    </xf>
    <xf numFmtId="188" fontId="34" fillId="6" borderId="12" xfId="14" applyNumberFormat="1" applyFont="1" applyFill="1" applyBorder="1" applyAlignment="1" applyProtection="1">
      <alignment horizontal="right" vertical="center" shrinkToFit="1"/>
    </xf>
    <xf numFmtId="188"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8" fontId="34" fillId="6" borderId="87" xfId="14" applyNumberFormat="1" applyFont="1" applyFill="1" applyBorder="1" applyAlignment="1" applyProtection="1">
      <alignment horizontal="right" vertical="center" shrinkToFit="1"/>
    </xf>
    <xf numFmtId="188"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8" fontId="34" fillId="6" borderId="154" xfId="14" applyNumberFormat="1" applyFont="1" applyFill="1" applyBorder="1" applyAlignment="1" applyProtection="1">
      <alignment horizontal="right" vertical="center" shrinkToFit="1"/>
    </xf>
    <xf numFmtId="178" fontId="34" fillId="6" borderId="86" xfId="14" applyNumberFormat="1" applyFont="1" applyFill="1" applyBorder="1" applyAlignment="1" applyProtection="1">
      <alignment horizontal="right" vertical="center" shrinkToFit="1"/>
    </xf>
    <xf numFmtId="188" fontId="34" fillId="6" borderId="86" xfId="14" applyNumberFormat="1" applyFont="1" applyFill="1" applyBorder="1" applyAlignment="1" applyProtection="1">
      <alignment horizontal="right" vertical="center" shrinkToFit="1"/>
    </xf>
    <xf numFmtId="188"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8" fontId="34" fillId="6" borderId="151" xfId="14" applyNumberFormat="1" applyFont="1" applyFill="1" applyBorder="1" applyAlignment="1" applyProtection="1">
      <alignment horizontal="right" vertical="center" shrinkToFit="1"/>
    </xf>
    <xf numFmtId="178" fontId="34" fillId="6" borderId="83" xfId="14" applyNumberFormat="1" applyFont="1" applyFill="1" applyBorder="1" applyAlignment="1" applyProtection="1">
      <alignment horizontal="right" vertical="center" shrinkToFit="1"/>
    </xf>
    <xf numFmtId="188" fontId="34" fillId="6" borderId="83" xfId="14" applyNumberFormat="1" applyFont="1" applyFill="1" applyBorder="1" applyAlignment="1" applyProtection="1">
      <alignment horizontal="right" vertical="center" shrinkToFit="1"/>
    </xf>
    <xf numFmtId="188"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8" fontId="34" fillId="6" borderId="64" xfId="13" applyNumberFormat="1" applyFont="1" applyFill="1" applyBorder="1" applyAlignment="1" applyProtection="1">
      <alignment horizontal="right" vertical="center" shrinkToFit="1"/>
    </xf>
    <xf numFmtId="178" fontId="34" fillId="6" borderId="0" xfId="13" applyNumberFormat="1" applyFont="1" applyFill="1" applyBorder="1" applyAlignment="1" applyProtection="1">
      <alignment horizontal="right" vertical="center" shrinkToFit="1"/>
    </xf>
    <xf numFmtId="178" fontId="34" fillId="6" borderId="85" xfId="13" applyNumberFormat="1" applyFont="1" applyFill="1" applyBorder="1" applyAlignment="1" applyProtection="1">
      <alignment horizontal="right" vertical="center" shrinkToFit="1"/>
    </xf>
    <xf numFmtId="178" fontId="34" fillId="6" borderId="88" xfId="13" applyNumberFormat="1" applyFont="1" applyFill="1" applyBorder="1" applyAlignment="1" applyProtection="1">
      <alignment horizontal="right" vertical="center" shrinkToFit="1"/>
    </xf>
    <xf numFmtId="188" fontId="34" fillId="6" borderId="88" xfId="13" applyNumberFormat="1" applyFont="1" applyFill="1" applyBorder="1" applyAlignment="1" applyProtection="1">
      <alignment horizontal="right" vertical="center" shrinkToFit="1"/>
    </xf>
    <xf numFmtId="188" fontId="34" fillId="6" borderId="0" xfId="13" applyNumberFormat="1" applyFont="1" applyFill="1" applyBorder="1" applyAlignment="1" applyProtection="1">
      <alignment horizontal="right" vertical="center" shrinkToFit="1"/>
    </xf>
    <xf numFmtId="188"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8" fontId="34" fillId="6" borderId="152" xfId="14" applyNumberFormat="1" applyFont="1" applyFill="1" applyBorder="1" applyAlignment="1" applyProtection="1">
      <alignment horizontal="right" vertical="center" shrinkToFit="1"/>
    </xf>
    <xf numFmtId="188"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88"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8" fontId="34" fillId="6" borderId="64" xfId="14" applyNumberFormat="1" applyFont="1" applyFill="1" applyBorder="1" applyAlignment="1" applyProtection="1">
      <alignment horizontal="right" vertical="center" shrinkToFit="1"/>
    </xf>
    <xf numFmtId="178" fontId="34" fillId="6" borderId="0" xfId="14" applyNumberFormat="1" applyFont="1" applyFill="1" applyBorder="1" applyAlignment="1" applyProtection="1">
      <alignment horizontal="right" vertical="center" shrinkToFit="1"/>
    </xf>
    <xf numFmtId="178" fontId="34" fillId="6" borderId="85" xfId="14" applyNumberFormat="1" applyFont="1" applyFill="1" applyBorder="1" applyAlignment="1" applyProtection="1">
      <alignment horizontal="right" vertical="center" shrinkToFit="1"/>
    </xf>
    <xf numFmtId="178" fontId="34" fillId="6" borderId="88"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31" xfId="12" applyFont="1" applyFill="1" applyBorder="1" applyAlignment="1" applyProtection="1">
      <alignment horizontal="center" vertical="center" wrapText="1"/>
    </xf>
    <xf numFmtId="178" fontId="34" fillId="6" borderId="39" xfId="14" applyNumberFormat="1" applyFont="1" applyFill="1" applyBorder="1" applyAlignment="1" applyProtection="1">
      <alignment horizontal="right" vertical="center" shrinkToFit="1"/>
    </xf>
    <xf numFmtId="178" fontId="34" fillId="6" borderId="31" xfId="14" applyNumberFormat="1" applyFont="1" applyFill="1" applyBorder="1" applyAlignment="1" applyProtection="1">
      <alignment horizontal="right" vertical="center" shrinkToFit="1"/>
    </xf>
    <xf numFmtId="178" fontId="34" fillId="6" borderId="156" xfId="14" applyNumberFormat="1" applyFont="1" applyFill="1" applyBorder="1" applyAlignment="1" applyProtection="1">
      <alignment horizontal="right" vertical="center" shrinkToFit="1"/>
    </xf>
    <xf numFmtId="178" fontId="34" fillId="6" borderId="157" xfId="14" applyNumberFormat="1" applyFont="1" applyFill="1" applyBorder="1" applyAlignment="1" applyProtection="1">
      <alignment horizontal="right" vertical="center" shrinkToFit="1"/>
    </xf>
    <xf numFmtId="178" fontId="34" fillId="6" borderId="158" xfId="14" applyNumberFormat="1" applyFont="1" applyFill="1" applyBorder="1" applyAlignment="1" applyProtection="1">
      <alignment horizontal="right" vertical="center" shrinkToFit="1"/>
    </xf>
    <xf numFmtId="178" fontId="34" fillId="6" borderId="159" xfId="14" applyNumberFormat="1" applyFont="1" applyFill="1" applyBorder="1" applyAlignment="1" applyProtection="1">
      <alignment horizontal="right" vertical="center" shrinkToFit="1"/>
    </xf>
    <xf numFmtId="178" fontId="34" fillId="6" borderId="160" xfId="14" applyNumberFormat="1" applyFont="1" applyFill="1" applyBorder="1" applyAlignment="1" applyProtection="1">
      <alignment horizontal="right" vertical="center" shrinkToFit="1"/>
    </xf>
    <xf numFmtId="178" fontId="34" fillId="6" borderId="91" xfId="14" applyNumberFormat="1" applyFont="1" applyFill="1" applyBorder="1" applyAlignment="1" applyProtection="1">
      <alignment horizontal="right" vertical="center" shrinkToFit="1"/>
    </xf>
    <xf numFmtId="178" fontId="34" fillId="6" borderId="54" xfId="14" applyNumberFormat="1" applyFont="1" applyFill="1" applyBorder="1" applyAlignment="1" applyProtection="1">
      <alignment horizontal="right" vertical="center" shrinkToFit="1"/>
    </xf>
    <xf numFmtId="178" fontId="34" fillId="6" borderId="89" xfId="14" applyNumberFormat="1" applyFont="1" applyFill="1" applyBorder="1" applyAlignment="1" applyProtection="1">
      <alignment horizontal="right" vertical="center" shrinkToFit="1"/>
    </xf>
    <xf numFmtId="188" fontId="34" fillId="6" borderId="91" xfId="14" applyNumberFormat="1" applyFont="1" applyFill="1" applyBorder="1" applyAlignment="1" applyProtection="1">
      <alignment horizontal="right" vertical="center" shrinkToFit="1"/>
    </xf>
    <xf numFmtId="188" fontId="34" fillId="6" borderId="54" xfId="14" applyNumberFormat="1" applyFont="1" applyFill="1" applyBorder="1" applyAlignment="1" applyProtection="1">
      <alignment horizontal="right" vertical="center" shrinkToFit="1"/>
    </xf>
    <xf numFmtId="188"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8" fontId="34" fillId="6" borderId="161" xfId="14" applyNumberFormat="1" applyFont="1" applyFill="1" applyBorder="1" applyAlignment="1" applyProtection="1">
      <alignment horizontal="right" vertical="center" shrinkToFit="1"/>
    </xf>
    <xf numFmtId="178" fontId="34" fillId="6" borderId="90" xfId="14" applyNumberFormat="1" applyFont="1" applyFill="1" applyBorder="1" applyAlignment="1" applyProtection="1">
      <alignment horizontal="right" vertical="center" shrinkToFit="1"/>
    </xf>
    <xf numFmtId="188" fontId="34" fillId="6" borderId="158" xfId="14" applyNumberFormat="1" applyFont="1" applyFill="1" applyBorder="1" applyAlignment="1" applyProtection="1">
      <alignment horizontal="right" vertical="center" shrinkToFit="1"/>
    </xf>
    <xf numFmtId="188" fontId="34" fillId="6" borderId="159" xfId="14" applyNumberFormat="1" applyFont="1" applyFill="1" applyBorder="1" applyAlignment="1" applyProtection="1">
      <alignment horizontal="right" vertical="center" shrinkToFit="1"/>
    </xf>
    <xf numFmtId="188"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8"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8" fontId="34" fillId="6" borderId="163" xfId="14" applyNumberFormat="1" applyFont="1" applyFill="1" applyBorder="1" applyAlignment="1" applyProtection="1">
      <alignment horizontal="right" vertical="center" shrinkToFit="1"/>
    </xf>
    <xf numFmtId="188"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8" fontId="34" fillId="6" borderId="129" xfId="14" applyNumberFormat="1" applyFont="1" applyFill="1" applyBorder="1" applyAlignment="1" applyProtection="1">
      <alignment horizontal="right" vertical="center" shrinkToFit="1"/>
    </xf>
    <xf numFmtId="188" fontId="34" fillId="6" borderId="166" xfId="14" applyNumberFormat="1" applyFont="1" applyFill="1" applyBorder="1" applyAlignment="1" applyProtection="1">
      <alignment horizontal="right" vertical="center" shrinkToFit="1"/>
    </xf>
    <xf numFmtId="188" fontId="34" fillId="6" borderId="167" xfId="14" applyNumberFormat="1" applyFont="1" applyFill="1" applyBorder="1" applyAlignment="1" applyProtection="1">
      <alignment horizontal="right" vertical="center" shrinkToFit="1"/>
    </xf>
    <xf numFmtId="188"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178" fontId="34" fillId="6" borderId="173" xfId="14" applyNumberFormat="1" applyFont="1" applyFill="1" applyBorder="1" applyAlignment="1" applyProtection="1">
      <alignment horizontal="right" vertical="center" shrinkToFit="1"/>
    </xf>
    <xf numFmtId="188" fontId="34" fillId="6" borderId="173" xfId="14" applyNumberFormat="1" applyFont="1" applyFill="1" applyBorder="1" applyAlignment="1" applyProtection="1">
      <alignment horizontal="right" vertical="center" shrinkToFit="1"/>
    </xf>
    <xf numFmtId="188"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8" fontId="34" fillId="6" borderId="41" xfId="13" applyNumberFormat="1" applyFont="1" applyFill="1" applyBorder="1" applyAlignment="1" applyProtection="1">
      <alignment horizontal="right" vertical="center" shrinkToFit="1"/>
    </xf>
    <xf numFmtId="178" fontId="34" fillId="6" borderId="12" xfId="13" applyNumberFormat="1" applyFont="1" applyFill="1" applyBorder="1" applyAlignment="1" applyProtection="1">
      <alignment horizontal="right" vertical="center" shrinkToFit="1"/>
    </xf>
    <xf numFmtId="178" fontId="34" fillId="6" borderId="82" xfId="13" applyNumberFormat="1" applyFont="1" applyFill="1" applyBorder="1" applyAlignment="1" applyProtection="1">
      <alignment horizontal="right" vertical="center" shrinkToFit="1"/>
    </xf>
    <xf numFmtId="178" fontId="34" fillId="6" borderId="84" xfId="13" applyNumberFormat="1" applyFont="1" applyFill="1" applyBorder="1" applyAlignment="1" applyProtection="1">
      <alignment horizontal="right" vertical="center" shrinkToFit="1"/>
    </xf>
    <xf numFmtId="188" fontId="34" fillId="6" borderId="169" xfId="14" applyNumberFormat="1" applyFont="1" applyFill="1" applyBorder="1" applyAlignment="1" applyProtection="1">
      <alignment horizontal="right" vertical="center" shrinkToFit="1"/>
    </xf>
    <xf numFmtId="188" fontId="34" fillId="6" borderId="170" xfId="14" applyNumberFormat="1" applyFont="1" applyFill="1" applyBorder="1" applyAlignment="1" applyProtection="1">
      <alignment horizontal="right" vertical="center" shrinkToFit="1"/>
    </xf>
    <xf numFmtId="188" fontId="34" fillId="6" borderId="171" xfId="14" applyNumberFormat="1" applyFont="1" applyFill="1" applyBorder="1" applyAlignment="1" applyProtection="1">
      <alignment horizontal="right" vertical="center" shrinkToFit="1"/>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8" fontId="34" fillId="6" borderId="128" xfId="14" applyNumberFormat="1" applyFont="1" applyFill="1" applyBorder="1" applyAlignment="1" applyProtection="1">
      <alignment horizontal="right" vertical="center" shrinkToFit="1"/>
    </xf>
    <xf numFmtId="178" fontId="34" fillId="6" borderId="164" xfId="14" applyNumberFormat="1" applyFont="1" applyFill="1" applyBorder="1" applyAlignment="1" applyProtection="1">
      <alignment horizontal="right" vertical="center" shrinkToFit="1"/>
    </xf>
    <xf numFmtId="178" fontId="34" fillId="6" borderId="165" xfId="14" applyNumberFormat="1" applyFont="1" applyFill="1" applyBorder="1" applyAlignment="1" applyProtection="1">
      <alignment horizontal="right" vertical="center"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Alignment="1" applyProtection="1">
      <alignment horizontal="right" vertical="center" shrinkToFit="1"/>
    </xf>
    <xf numFmtId="177"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8" fontId="34" fillId="6" borderId="175" xfId="14" applyNumberFormat="1" applyFont="1" applyFill="1" applyBorder="1" applyAlignment="1" applyProtection="1">
      <alignment horizontal="right" vertical="center" shrinkToFit="1"/>
    </xf>
    <xf numFmtId="188" fontId="34" fillId="6" borderId="176" xfId="14" applyNumberFormat="1" applyFont="1" applyFill="1" applyBorder="1" applyAlignment="1" applyProtection="1">
      <alignment horizontal="right" vertical="center" shrinkToFit="1"/>
    </xf>
    <xf numFmtId="188" fontId="34" fillId="6" borderId="177" xfId="14" applyNumberFormat="1" applyFont="1" applyFill="1" applyBorder="1" applyAlignment="1" applyProtection="1">
      <alignment horizontal="right" vertical="center" shrinkToFit="1"/>
    </xf>
    <xf numFmtId="177"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8" fontId="34" fillId="6" borderId="172" xfId="14" applyNumberFormat="1" applyFont="1" applyFill="1" applyBorder="1" applyAlignment="1" applyProtection="1">
      <alignment horizontal="right" vertical="center" shrinkToFit="1"/>
    </xf>
    <xf numFmtId="189" fontId="34" fillId="6" borderId="181" xfId="14" applyNumberFormat="1" applyFont="1" applyFill="1" applyBorder="1" applyAlignment="1" applyProtection="1">
      <alignment horizontal="right" vertical="center" shrinkToFit="1"/>
    </xf>
    <xf numFmtId="189" fontId="34" fillId="6" borderId="182" xfId="14" applyNumberFormat="1" applyFont="1" applyFill="1" applyBorder="1" applyAlignment="1" applyProtection="1">
      <alignment horizontal="right" vertical="center" shrinkToFit="1"/>
    </xf>
    <xf numFmtId="189"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8" fontId="34" fillId="6" borderId="39" xfId="14" applyNumberFormat="1" applyFont="1" applyFill="1" applyBorder="1" applyAlignment="1" applyProtection="1">
      <alignment horizontal="right" vertical="center" shrinkToFit="1"/>
    </xf>
    <xf numFmtId="188" fontId="34" fillId="6" borderId="31" xfId="14" applyNumberFormat="1" applyFont="1" applyFill="1" applyBorder="1" applyAlignment="1" applyProtection="1">
      <alignment horizontal="right" vertical="center" shrinkToFit="1"/>
    </xf>
    <xf numFmtId="188" fontId="34" fillId="6" borderId="156" xfId="14" applyNumberFormat="1" applyFont="1" applyFill="1" applyBorder="1" applyAlignment="1" applyProtection="1">
      <alignment horizontal="right" vertical="center" shrinkToFit="1"/>
    </xf>
    <xf numFmtId="188" fontId="34" fillId="6" borderId="157" xfId="14" applyNumberFormat="1" applyFont="1" applyFill="1" applyBorder="1" applyAlignment="1" applyProtection="1">
      <alignment horizontal="right" vertical="center" shrinkToFit="1"/>
    </xf>
    <xf numFmtId="188"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89" fontId="34" fillId="6" borderId="64" xfId="14" applyNumberFormat="1" applyFont="1" applyFill="1" applyBorder="1" applyAlignment="1" applyProtection="1">
      <alignment horizontal="right" vertical="center" shrinkToFit="1"/>
    </xf>
    <xf numFmtId="189" fontId="34" fillId="6" borderId="0" xfId="14" applyNumberFormat="1" applyFont="1" applyFill="1" applyBorder="1" applyAlignment="1" applyProtection="1">
      <alignment horizontal="right" vertical="center" shrinkToFit="1"/>
    </xf>
    <xf numFmtId="189" fontId="34" fillId="6" borderId="38" xfId="14" applyNumberFormat="1" applyFont="1" applyFill="1" applyBorder="1" applyAlignment="1" applyProtection="1">
      <alignment horizontal="right" vertical="center" shrinkToFit="1"/>
    </xf>
    <xf numFmtId="189" fontId="34" fillId="6" borderId="0" xfId="14" applyNumberFormat="1" applyFont="1" applyFill="1" applyAlignment="1" applyProtection="1">
      <alignment horizontal="right" vertical="center" shrinkToFit="1"/>
    </xf>
    <xf numFmtId="189"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8" fontId="34" fillId="6" borderId="130" xfId="14" applyNumberFormat="1" applyFont="1" applyFill="1" applyBorder="1" applyAlignment="1" applyProtection="1">
      <alignment horizontal="right" vertical="center" shrinkToFit="1"/>
    </xf>
    <xf numFmtId="188" fontId="34" fillId="6" borderId="18" xfId="14" applyNumberFormat="1" applyFont="1" applyFill="1" applyBorder="1" applyAlignment="1" applyProtection="1">
      <alignment horizontal="right" vertical="center" shrinkToFit="1"/>
    </xf>
    <xf numFmtId="188" fontId="34" fillId="6" borderId="184" xfId="14" applyNumberFormat="1" applyFont="1" applyFill="1" applyBorder="1" applyAlignment="1" applyProtection="1">
      <alignment horizontal="right" vertical="center" shrinkToFit="1"/>
    </xf>
    <xf numFmtId="188"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9" fontId="34" fillId="6" borderId="72" xfId="14" applyNumberFormat="1" applyFont="1" applyFill="1" applyBorder="1" applyAlignment="1" applyProtection="1">
      <alignment horizontal="right" vertical="center" shrinkToFit="1"/>
    </xf>
    <xf numFmtId="189" fontId="34" fillId="6" borderId="75" xfId="14" applyNumberFormat="1" applyFont="1" applyFill="1" applyBorder="1" applyAlignment="1" applyProtection="1">
      <alignment horizontal="right" vertical="center" shrinkToFit="1"/>
    </xf>
    <xf numFmtId="189" fontId="34" fillId="6" borderId="70"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38"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80" fontId="3" fillId="6" borderId="39" xfId="17" applyNumberFormat="1" applyFont="1" applyFill="1" applyBorder="1" applyAlignment="1">
      <alignment horizontal="left" vertical="center" wrapText="1"/>
    </xf>
    <xf numFmtId="180" fontId="3" fillId="6" borderId="31" xfId="17" applyNumberFormat="1" applyFont="1" applyFill="1" applyBorder="1" applyAlignment="1">
      <alignment horizontal="left" vertical="center" wrapText="1"/>
    </xf>
    <xf numFmtId="180" fontId="3" fillId="6" borderId="42" xfId="17" applyNumberFormat="1" applyFont="1" applyFill="1" applyBorder="1" applyAlignment="1">
      <alignment horizontal="left" vertical="center" wrapText="1"/>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9" fontId="17" fillId="0" borderId="39" xfId="16" applyNumberFormat="1" applyFont="1" applyBorder="1">
      <alignment vertical="center"/>
    </xf>
    <xf numFmtId="179" fontId="17" fillId="0" borderId="31" xfId="16" applyNumberFormat="1" applyFont="1" applyBorder="1">
      <alignment vertical="center"/>
    </xf>
    <xf numFmtId="179" fontId="17" fillId="0" borderId="42" xfId="16" applyNumberFormat="1" applyFont="1" applyBorder="1">
      <alignment vertical="center"/>
    </xf>
    <xf numFmtId="179" fontId="3" fillId="0" borderId="39" xfId="16" applyNumberFormat="1" applyFont="1" applyFill="1" applyBorder="1" applyAlignment="1">
      <alignment vertical="center" wrapText="1"/>
    </xf>
    <xf numFmtId="179" fontId="3" fillId="0" borderId="31" xfId="16" applyNumberFormat="1" applyFont="1" applyFill="1" applyBorder="1" applyAlignment="1">
      <alignment vertical="center" wrapText="1"/>
    </xf>
    <xf numFmtId="179"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9" fontId="17" fillId="0" borderId="15" xfId="18" applyNumberFormat="1" applyFont="1" applyBorder="1" applyAlignment="1">
      <alignment horizontal="center" vertical="center" wrapText="1"/>
    </xf>
    <xf numFmtId="179" fontId="17" fillId="0" borderId="47" xfId="18" applyNumberFormat="1" applyFont="1" applyBorder="1" applyAlignment="1">
      <alignment horizontal="center" vertical="center" wrapText="1"/>
    </xf>
    <xf numFmtId="179" fontId="17" fillId="0" borderId="39" xfId="18" applyNumberFormat="1" applyFont="1" applyBorder="1" applyAlignment="1">
      <alignment horizontal="center" vertical="center"/>
    </xf>
    <xf numFmtId="179" fontId="17" fillId="0" borderId="31" xfId="18" applyNumberFormat="1" applyFont="1" applyBorder="1" applyAlignment="1">
      <alignment horizontal="center" vertical="center"/>
    </xf>
    <xf numFmtId="179"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8" fontId="1" fillId="6" borderId="34" xfId="17" applyNumberFormat="1" applyFont="1" applyFill="1" applyBorder="1" applyAlignment="1">
      <alignment horizontal="center" vertical="center"/>
    </xf>
    <xf numFmtId="188"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80"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8" fontId="1" fillId="6" borderId="0" xfId="17" applyNumberFormat="1" applyFont="1" applyFill="1" applyAlignment="1">
      <alignment horizontal="center" vertical="center"/>
    </xf>
    <xf numFmtId="179" fontId="16" fillId="0" borderId="0" xfId="16" applyNumberFormat="1" applyAlignment="1">
      <alignment horizontal="center" vertical="center"/>
    </xf>
    <xf numFmtId="188" fontId="1" fillId="0" borderId="0" xfId="16" applyNumberFormat="1" applyFont="1" applyAlignment="1">
      <alignment horizontal="center" vertical="center"/>
    </xf>
    <xf numFmtId="180"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0"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83">
    <cellStyle name="20% - アクセント 1 2" xfId="22"/>
    <cellStyle name="20% - アクセント 2 2" xfId="23"/>
    <cellStyle name="20% - アクセント 3 2" xfId="24"/>
    <cellStyle name="20% - アクセント 4 2" xfId="25"/>
    <cellStyle name="20% - アクセント 5 2" xfId="26"/>
    <cellStyle name="20% - アクセント 6 2" xfId="27"/>
    <cellStyle name="40% - アクセント 1 2" xfId="28"/>
    <cellStyle name="40% - アクセント 2 2" xfId="29"/>
    <cellStyle name="40% - アクセント 3 2" xfId="30"/>
    <cellStyle name="40% - アクセント 4 2" xfId="31"/>
    <cellStyle name="40% - アクセント 5 2" xfId="32"/>
    <cellStyle name="40% - アクセント 6 2" xfId="33"/>
    <cellStyle name="60% - アクセント 1 2" xfId="34"/>
    <cellStyle name="60% - アクセント 2 2" xfId="35"/>
    <cellStyle name="60% - アクセント 3 2" xfId="36"/>
    <cellStyle name="60% - アクセント 4 2" xfId="37"/>
    <cellStyle name="60% - アクセント 5 2" xfId="38"/>
    <cellStyle name="60% - アクセント 6 2" xfId="39"/>
    <cellStyle name="アクセント 1 2" xfId="40"/>
    <cellStyle name="アクセント 2 2" xfId="41"/>
    <cellStyle name="アクセント 3 2" xfId="42"/>
    <cellStyle name="アクセント 4 2" xfId="43"/>
    <cellStyle name="アクセント 5 2" xfId="44"/>
    <cellStyle name="アクセント 6 2" xfId="45"/>
    <cellStyle name="タイトル 2" xfId="46"/>
    <cellStyle name="チェック セル 2" xfId="47"/>
    <cellStyle name="どちらでもない 2" xfId="48"/>
    <cellStyle name="パーセント 2" xfId="49"/>
    <cellStyle name="メモ 2" xfId="50"/>
    <cellStyle name="リンク セル 2" xfId="51"/>
    <cellStyle name="悪い 2" xfId="52"/>
    <cellStyle name="計算 2" xfId="53"/>
    <cellStyle name="警告文 2" xfId="54"/>
    <cellStyle name="桁区切り" xfId="20" builtinId="6"/>
    <cellStyle name="桁区切り 2" xfId="55"/>
    <cellStyle name="桁区切り 2 2" xfId="56"/>
    <cellStyle name="桁区切り 2 3" xfId="57"/>
    <cellStyle name="桁区切り 3" xfId="58"/>
    <cellStyle name="桁区切り 4" xfId="59"/>
    <cellStyle name="桁区切り 5" xfId="60"/>
    <cellStyle name="見出し 1 2" xfId="61"/>
    <cellStyle name="見出し 2 2" xfId="62"/>
    <cellStyle name="見出し 3 2" xfId="63"/>
    <cellStyle name="見出し 4 2" xfId="64"/>
    <cellStyle name="集計 2" xfId="65"/>
    <cellStyle name="出力 2" xfId="66"/>
    <cellStyle name="説明文 2" xfId="67"/>
    <cellStyle name="通貨 2" xfId="68"/>
    <cellStyle name="通貨 3" xfId="69"/>
    <cellStyle name="入力 2" xfId="70"/>
    <cellStyle name="標準" xfId="0" builtinId="0"/>
    <cellStyle name="標準 2" xfId="6"/>
    <cellStyle name="標準 2 2" xfId="7"/>
    <cellStyle name="標準 2 3" xfId="10"/>
    <cellStyle name="標準 2 3 2" xfId="71"/>
    <cellStyle name="標準 2_2007AJAHO401600" xfId="72"/>
    <cellStyle name="標準 3" xfId="11"/>
    <cellStyle name="標準 3 2" xfId="74"/>
    <cellStyle name="標準 3 3" xfId="73"/>
    <cellStyle name="標準 3_APAHO401000" xfId="75"/>
    <cellStyle name="標準 4" xfId="5"/>
    <cellStyle name="標準 4 2" xfId="77"/>
    <cellStyle name="標準 4 3" xfId="76"/>
    <cellStyle name="標準 4_APAHO401000" xfId="78"/>
    <cellStyle name="標準 4_APAHO401600" xfId="1"/>
    <cellStyle name="標準 4_APAHO4019001" xfId="4"/>
    <cellStyle name="標準 4_ZJ08_022012_青森市_2010" xfId="3"/>
    <cellStyle name="標準 5" xfId="79"/>
    <cellStyle name="標準 6" xfId="8"/>
    <cellStyle name="標準 6 2" xfId="8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 7 2" xfId="8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 name="良い 2" xfId="8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CFAA-4FD6-B798-DEB3A517B8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37704</c:v>
                </c:pt>
                <c:pt idx="1">
                  <c:v>68697</c:v>
                </c:pt>
                <c:pt idx="2">
                  <c:v>27053</c:v>
                </c:pt>
                <c:pt idx="3">
                  <c:v>26641</c:v>
                </c:pt>
                <c:pt idx="4">
                  <c:v>46175</c:v>
                </c:pt>
              </c:numCache>
            </c:numRef>
          </c:val>
          <c:smooth val="0"/>
          <c:extLst>
            <c:ext xmlns:c16="http://schemas.microsoft.com/office/drawing/2014/chart" uri="{C3380CC4-5D6E-409C-BE32-E72D297353CC}">
              <c16:uniqueId val="{00000001-CFAA-4FD6-B798-DEB3A517B8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1.24</c:v>
                </c:pt>
                <c:pt idx="1">
                  <c:v>2.72</c:v>
                </c:pt>
                <c:pt idx="2">
                  <c:v>2.95</c:v>
                </c:pt>
                <c:pt idx="3">
                  <c:v>5.73</c:v>
                </c:pt>
                <c:pt idx="4">
                  <c:v>5.93</c:v>
                </c:pt>
              </c:numCache>
            </c:numRef>
          </c:val>
          <c:extLst>
            <c:ext xmlns:c16="http://schemas.microsoft.com/office/drawing/2014/chart" uri="{C3380CC4-5D6E-409C-BE32-E72D297353CC}">
              <c16:uniqueId val="{00000000-0B3F-4D77-AEFA-3DF9A68768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6.7</c:v>
                </c:pt>
                <c:pt idx="1">
                  <c:v>6.66</c:v>
                </c:pt>
                <c:pt idx="2">
                  <c:v>8.36</c:v>
                </c:pt>
                <c:pt idx="3">
                  <c:v>9.36</c:v>
                </c:pt>
                <c:pt idx="4">
                  <c:v>12.39</c:v>
                </c:pt>
              </c:numCache>
            </c:numRef>
          </c:val>
          <c:extLst>
            <c:ext xmlns:c16="http://schemas.microsoft.com/office/drawing/2014/chart" uri="{C3380CC4-5D6E-409C-BE32-E72D297353CC}">
              <c16:uniqueId val="{00000001-0B3F-4D77-AEFA-3DF9A68768F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c:v>
                </c:pt>
                <c:pt idx="1">
                  <c:v>1.53</c:v>
                </c:pt>
                <c:pt idx="2">
                  <c:v>1.71</c:v>
                </c:pt>
                <c:pt idx="3">
                  <c:v>2.84</c:v>
                </c:pt>
                <c:pt idx="4">
                  <c:v>0.44</c:v>
                </c:pt>
              </c:numCache>
            </c:numRef>
          </c:val>
          <c:smooth val="0"/>
          <c:extLst>
            <c:ext xmlns:c16="http://schemas.microsoft.com/office/drawing/2014/chart" uri="{C3380CC4-5D6E-409C-BE32-E72D297353CC}">
              <c16:uniqueId val="{00000002-0B3F-4D77-AEFA-3DF9A68768F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545-45FD-B8CD-9A7DFDE66E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45-45FD-B8CD-9A7DFDE66E8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545-45FD-B8CD-9A7DFDE66E8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545-45FD-B8CD-9A7DFDE66E81}"/>
            </c:ext>
          </c:extLst>
        </c:ser>
        <c:ser>
          <c:idx val="4"/>
          <c:order val="4"/>
          <c:tx>
            <c:strRef>
              <c:f>データシート!$A$31</c:f>
              <c:strCache>
                <c:ptCount val="1"/>
                <c:pt idx="0">
                  <c:v>特別会計公共用地先行取得事業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545-45FD-B8CD-9A7DFDE66E81}"/>
            </c:ext>
          </c:extLst>
        </c:ser>
        <c:ser>
          <c:idx val="5"/>
          <c:order val="5"/>
          <c:tx>
            <c:strRef>
              <c:f>データシート!$A$32</c:f>
              <c:strCache>
                <c:ptCount val="1"/>
                <c:pt idx="0">
                  <c:v>特別会計後期高齢者医療事業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0.09</c:v>
                </c:pt>
                <c:pt idx="4">
                  <c:v>#N/A</c:v>
                </c:pt>
                <c:pt idx="5">
                  <c:v>0.08</c:v>
                </c:pt>
                <c:pt idx="6">
                  <c:v>#N/A</c:v>
                </c:pt>
                <c:pt idx="7">
                  <c:v>0.13</c:v>
                </c:pt>
                <c:pt idx="8">
                  <c:v>#N/A</c:v>
                </c:pt>
                <c:pt idx="9">
                  <c:v>0.11</c:v>
                </c:pt>
              </c:numCache>
            </c:numRef>
          </c:val>
          <c:extLst>
            <c:ext xmlns:c16="http://schemas.microsoft.com/office/drawing/2014/chart" uri="{C3380CC4-5D6E-409C-BE32-E72D297353CC}">
              <c16:uniqueId val="{00000005-A545-45FD-B8CD-9A7DFDE66E81}"/>
            </c:ext>
          </c:extLst>
        </c:ser>
        <c:ser>
          <c:idx val="6"/>
          <c:order val="6"/>
          <c:tx>
            <c:strRef>
              <c:f>データシート!$A$33</c:f>
              <c:strCache>
                <c:ptCount val="1"/>
                <c:pt idx="0">
                  <c:v>特別会計国民健康保険事業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3.87</c:v>
                </c:pt>
                <c:pt idx="2">
                  <c:v>#N/A</c:v>
                </c:pt>
                <c:pt idx="3">
                  <c:v>2.23</c:v>
                </c:pt>
                <c:pt idx="4">
                  <c:v>#N/A</c:v>
                </c:pt>
                <c:pt idx="5">
                  <c:v>2.38</c:v>
                </c:pt>
                <c:pt idx="6">
                  <c:v>#N/A</c:v>
                </c:pt>
                <c:pt idx="7">
                  <c:v>2.1800000000000002</c:v>
                </c:pt>
                <c:pt idx="8">
                  <c:v>#N/A</c:v>
                </c:pt>
                <c:pt idx="9">
                  <c:v>1.98</c:v>
                </c:pt>
              </c:numCache>
            </c:numRef>
          </c:val>
          <c:extLst>
            <c:ext xmlns:c16="http://schemas.microsoft.com/office/drawing/2014/chart" uri="{C3380CC4-5D6E-409C-BE32-E72D297353CC}">
              <c16:uniqueId val="{00000006-A545-45FD-B8CD-9A7DFDE66E81}"/>
            </c:ext>
          </c:extLst>
        </c:ser>
        <c:ser>
          <c:idx val="7"/>
          <c:order val="7"/>
          <c:tx>
            <c:strRef>
              <c:f>データシート!$A$34</c:f>
              <c:strCache>
                <c:ptCount val="1"/>
                <c:pt idx="0">
                  <c:v>守口市水道事業会計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5.34</c:v>
                </c:pt>
                <c:pt idx="2">
                  <c:v>#N/A</c:v>
                </c:pt>
                <c:pt idx="3">
                  <c:v>5.6</c:v>
                </c:pt>
                <c:pt idx="4">
                  <c:v>#N/A</c:v>
                </c:pt>
                <c:pt idx="5">
                  <c:v>5.9</c:v>
                </c:pt>
                <c:pt idx="6">
                  <c:v>#N/A</c:v>
                </c:pt>
                <c:pt idx="7">
                  <c:v>5.68</c:v>
                </c:pt>
                <c:pt idx="8">
                  <c:v>#N/A</c:v>
                </c:pt>
                <c:pt idx="9">
                  <c:v>5.67</c:v>
                </c:pt>
              </c:numCache>
            </c:numRef>
          </c:val>
          <c:extLst>
            <c:ext xmlns:c16="http://schemas.microsoft.com/office/drawing/2014/chart" uri="{C3380CC4-5D6E-409C-BE32-E72D297353CC}">
              <c16:uniqueId val="{00000007-A545-45FD-B8CD-9A7DFDE66E8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1.23</c:v>
                </c:pt>
                <c:pt idx="2">
                  <c:v>#N/A</c:v>
                </c:pt>
                <c:pt idx="3">
                  <c:v>2.72</c:v>
                </c:pt>
                <c:pt idx="4">
                  <c:v>#N/A</c:v>
                </c:pt>
                <c:pt idx="5">
                  <c:v>2.94</c:v>
                </c:pt>
                <c:pt idx="6">
                  <c:v>#N/A</c:v>
                </c:pt>
                <c:pt idx="7">
                  <c:v>5.73</c:v>
                </c:pt>
                <c:pt idx="8">
                  <c:v>#N/A</c:v>
                </c:pt>
                <c:pt idx="9">
                  <c:v>5.92</c:v>
                </c:pt>
              </c:numCache>
            </c:numRef>
          </c:val>
          <c:extLst>
            <c:ext xmlns:c16="http://schemas.microsoft.com/office/drawing/2014/chart" uri="{C3380CC4-5D6E-409C-BE32-E72D297353CC}">
              <c16:uniqueId val="{00000008-A545-45FD-B8CD-9A7DFDE66E81}"/>
            </c:ext>
          </c:extLst>
        </c:ser>
        <c:ser>
          <c:idx val="9"/>
          <c:order val="9"/>
          <c:tx>
            <c:strRef>
              <c:f>データシート!$A$36</c:f>
              <c:strCache>
                <c:ptCount val="1"/>
                <c:pt idx="0">
                  <c:v>守口市下水道事業会計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5.75</c:v>
                </c:pt>
                <c:pt idx="2">
                  <c:v>#N/A</c:v>
                </c:pt>
                <c:pt idx="3">
                  <c:v>6.8</c:v>
                </c:pt>
                <c:pt idx="4">
                  <c:v>#N/A</c:v>
                </c:pt>
                <c:pt idx="5">
                  <c:v>7.59</c:v>
                </c:pt>
                <c:pt idx="6">
                  <c:v>#N/A</c:v>
                </c:pt>
                <c:pt idx="7">
                  <c:v>9.27</c:v>
                </c:pt>
                <c:pt idx="8">
                  <c:v>#N/A</c:v>
                </c:pt>
                <c:pt idx="9">
                  <c:v>10.87</c:v>
                </c:pt>
              </c:numCache>
            </c:numRef>
          </c:val>
          <c:extLst>
            <c:ext xmlns:c16="http://schemas.microsoft.com/office/drawing/2014/chart" uri="{C3380CC4-5D6E-409C-BE32-E72D297353CC}">
              <c16:uniqueId val="{00000009-A545-45FD-B8CD-9A7DFDE66E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4379</c:v>
                </c:pt>
                <c:pt idx="5">
                  <c:v>4565</c:v>
                </c:pt>
                <c:pt idx="8">
                  <c:v>4505</c:v>
                </c:pt>
                <c:pt idx="11">
                  <c:v>4488</c:v>
                </c:pt>
                <c:pt idx="14">
                  <c:v>4497</c:v>
                </c:pt>
              </c:numCache>
            </c:numRef>
          </c:val>
          <c:extLst>
            <c:ext xmlns:c16="http://schemas.microsoft.com/office/drawing/2014/chart" uri="{C3380CC4-5D6E-409C-BE32-E72D297353CC}">
              <c16:uniqueId val="{00000000-8E8E-4398-A7BB-D4B8B5516C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8E8E-4398-A7BB-D4B8B5516C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E8E-4398-A7BB-D4B8B5516C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118</c:v>
                </c:pt>
                <c:pt idx="3">
                  <c:v>111</c:v>
                </c:pt>
                <c:pt idx="6">
                  <c:v>112</c:v>
                </c:pt>
                <c:pt idx="9">
                  <c:v>115</c:v>
                </c:pt>
                <c:pt idx="12">
                  <c:v>179</c:v>
                </c:pt>
              </c:numCache>
            </c:numRef>
          </c:val>
          <c:extLst>
            <c:ext xmlns:c16="http://schemas.microsoft.com/office/drawing/2014/chart" uri="{C3380CC4-5D6E-409C-BE32-E72D297353CC}">
              <c16:uniqueId val="{00000003-8E8E-4398-A7BB-D4B8B5516C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810</c:v>
                </c:pt>
                <c:pt idx="3">
                  <c:v>941</c:v>
                </c:pt>
                <c:pt idx="6">
                  <c:v>843</c:v>
                </c:pt>
                <c:pt idx="9">
                  <c:v>816</c:v>
                </c:pt>
                <c:pt idx="12">
                  <c:v>804</c:v>
                </c:pt>
              </c:numCache>
            </c:numRef>
          </c:val>
          <c:extLst>
            <c:ext xmlns:c16="http://schemas.microsoft.com/office/drawing/2014/chart" uri="{C3380CC4-5D6E-409C-BE32-E72D297353CC}">
              <c16:uniqueId val="{00000004-8E8E-4398-A7BB-D4B8B5516C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8</c:v>
                </c:pt>
                <c:pt idx="12">
                  <c:v>0</c:v>
                </c:pt>
              </c:numCache>
            </c:numRef>
          </c:val>
          <c:extLst>
            <c:ext xmlns:c16="http://schemas.microsoft.com/office/drawing/2014/chart" uri="{C3380CC4-5D6E-409C-BE32-E72D297353CC}">
              <c16:uniqueId val="{00000005-8E8E-4398-A7BB-D4B8B5516C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8E-4398-A7BB-D4B8B5516C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5673</c:v>
                </c:pt>
                <c:pt idx="3">
                  <c:v>5429</c:v>
                </c:pt>
                <c:pt idx="6">
                  <c:v>5447</c:v>
                </c:pt>
                <c:pt idx="9">
                  <c:v>5474</c:v>
                </c:pt>
                <c:pt idx="12">
                  <c:v>5387</c:v>
                </c:pt>
              </c:numCache>
            </c:numRef>
          </c:val>
          <c:extLst>
            <c:ext xmlns:c16="http://schemas.microsoft.com/office/drawing/2014/chart" uri="{C3380CC4-5D6E-409C-BE32-E72D297353CC}">
              <c16:uniqueId val="{00000007-8E8E-4398-A7BB-D4B8B5516C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2223</c:v>
                </c:pt>
                <c:pt idx="2">
                  <c:v>#N/A</c:v>
                </c:pt>
                <c:pt idx="3">
                  <c:v>#N/A</c:v>
                </c:pt>
                <c:pt idx="4">
                  <c:v>1916</c:v>
                </c:pt>
                <c:pt idx="5">
                  <c:v>#N/A</c:v>
                </c:pt>
                <c:pt idx="6">
                  <c:v>#N/A</c:v>
                </c:pt>
                <c:pt idx="7">
                  <c:v>1897</c:v>
                </c:pt>
                <c:pt idx="8">
                  <c:v>#N/A</c:v>
                </c:pt>
                <c:pt idx="9">
                  <c:v>#N/A</c:v>
                </c:pt>
                <c:pt idx="10">
                  <c:v>1925</c:v>
                </c:pt>
                <c:pt idx="11">
                  <c:v>#N/A</c:v>
                </c:pt>
                <c:pt idx="12">
                  <c:v>#N/A</c:v>
                </c:pt>
                <c:pt idx="13">
                  <c:v>1873</c:v>
                </c:pt>
                <c:pt idx="14">
                  <c:v>#N/A</c:v>
                </c:pt>
              </c:numCache>
            </c:numRef>
          </c:val>
          <c:smooth val="0"/>
          <c:extLst>
            <c:ext xmlns:c16="http://schemas.microsoft.com/office/drawing/2014/chart" uri="{C3380CC4-5D6E-409C-BE32-E72D297353CC}">
              <c16:uniqueId val="{00000008-8E8E-4398-A7BB-D4B8B5516C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42067</c:v>
                </c:pt>
                <c:pt idx="5">
                  <c:v>43854</c:v>
                </c:pt>
                <c:pt idx="8">
                  <c:v>43806</c:v>
                </c:pt>
                <c:pt idx="11">
                  <c:v>43632</c:v>
                </c:pt>
                <c:pt idx="14">
                  <c:v>44053</c:v>
                </c:pt>
              </c:numCache>
            </c:numRef>
          </c:val>
          <c:extLst>
            <c:ext xmlns:c16="http://schemas.microsoft.com/office/drawing/2014/chart" uri="{C3380CC4-5D6E-409C-BE32-E72D297353CC}">
              <c16:uniqueId val="{00000000-4254-4671-9E67-AB7C6D1179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8757</c:v>
                </c:pt>
                <c:pt idx="5">
                  <c:v>8376</c:v>
                </c:pt>
                <c:pt idx="8">
                  <c:v>8176</c:v>
                </c:pt>
                <c:pt idx="11">
                  <c:v>8951</c:v>
                </c:pt>
                <c:pt idx="14">
                  <c:v>9604</c:v>
                </c:pt>
              </c:numCache>
            </c:numRef>
          </c:val>
          <c:extLst>
            <c:ext xmlns:c16="http://schemas.microsoft.com/office/drawing/2014/chart" uri="{C3380CC4-5D6E-409C-BE32-E72D297353CC}">
              <c16:uniqueId val="{00000001-4254-4671-9E67-AB7C6D1179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6412</c:v>
                </c:pt>
                <c:pt idx="5">
                  <c:v>7309</c:v>
                </c:pt>
                <c:pt idx="8">
                  <c:v>8095</c:v>
                </c:pt>
                <c:pt idx="11">
                  <c:v>8789</c:v>
                </c:pt>
                <c:pt idx="14">
                  <c:v>12024</c:v>
                </c:pt>
              </c:numCache>
            </c:numRef>
          </c:val>
          <c:extLst>
            <c:ext xmlns:c16="http://schemas.microsoft.com/office/drawing/2014/chart" uri="{C3380CC4-5D6E-409C-BE32-E72D297353CC}">
              <c16:uniqueId val="{00000002-4254-4671-9E67-AB7C6D1179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54-4671-9E67-AB7C6D1179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54-4671-9E67-AB7C6D1179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54-4671-9E67-AB7C6D1179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6207</c:v>
                </c:pt>
                <c:pt idx="3">
                  <c:v>6006</c:v>
                </c:pt>
                <c:pt idx="6">
                  <c:v>4729</c:v>
                </c:pt>
                <c:pt idx="9">
                  <c:v>4248</c:v>
                </c:pt>
                <c:pt idx="12">
                  <c:v>3913</c:v>
                </c:pt>
              </c:numCache>
            </c:numRef>
          </c:val>
          <c:extLst>
            <c:ext xmlns:c16="http://schemas.microsoft.com/office/drawing/2014/chart" uri="{C3380CC4-5D6E-409C-BE32-E72D297353CC}">
              <c16:uniqueId val="{00000006-4254-4671-9E67-AB7C6D1179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666</c:v>
                </c:pt>
                <c:pt idx="3">
                  <c:v>796</c:v>
                </c:pt>
                <c:pt idx="6">
                  <c:v>1111</c:v>
                </c:pt>
                <c:pt idx="9">
                  <c:v>1279</c:v>
                </c:pt>
                <c:pt idx="12">
                  <c:v>1668</c:v>
                </c:pt>
              </c:numCache>
            </c:numRef>
          </c:val>
          <c:extLst>
            <c:ext xmlns:c16="http://schemas.microsoft.com/office/drawing/2014/chart" uri="{C3380CC4-5D6E-409C-BE32-E72D297353CC}">
              <c16:uniqueId val="{00000007-4254-4671-9E67-AB7C6D1179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7541</c:v>
                </c:pt>
                <c:pt idx="3">
                  <c:v>7366</c:v>
                </c:pt>
                <c:pt idx="6">
                  <c:v>7361</c:v>
                </c:pt>
                <c:pt idx="9">
                  <c:v>8033</c:v>
                </c:pt>
                <c:pt idx="12">
                  <c:v>8684</c:v>
                </c:pt>
              </c:numCache>
            </c:numRef>
          </c:val>
          <c:extLst>
            <c:ext xmlns:c16="http://schemas.microsoft.com/office/drawing/2014/chart" uri="{C3380CC4-5D6E-409C-BE32-E72D297353CC}">
              <c16:uniqueId val="{00000008-4254-4671-9E67-AB7C6D1179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254-4671-9E67-AB7C6D1179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60840</c:v>
                </c:pt>
                <c:pt idx="3">
                  <c:v>63803</c:v>
                </c:pt>
                <c:pt idx="6">
                  <c:v>62554</c:v>
                </c:pt>
                <c:pt idx="9">
                  <c:v>61985</c:v>
                </c:pt>
                <c:pt idx="12">
                  <c:v>63102</c:v>
                </c:pt>
              </c:numCache>
            </c:numRef>
          </c:val>
          <c:extLst>
            <c:ext xmlns:c16="http://schemas.microsoft.com/office/drawing/2014/chart" uri="{C3380CC4-5D6E-409C-BE32-E72D297353CC}">
              <c16:uniqueId val="{0000000A-4254-4671-9E67-AB7C6D1179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18018</c:v>
                </c:pt>
                <c:pt idx="2">
                  <c:v>#N/A</c:v>
                </c:pt>
                <c:pt idx="3">
                  <c:v>#N/A</c:v>
                </c:pt>
                <c:pt idx="4">
                  <c:v>18432</c:v>
                </c:pt>
                <c:pt idx="5">
                  <c:v>#N/A</c:v>
                </c:pt>
                <c:pt idx="6">
                  <c:v>#N/A</c:v>
                </c:pt>
                <c:pt idx="7">
                  <c:v>15678</c:v>
                </c:pt>
                <c:pt idx="8">
                  <c:v>#N/A</c:v>
                </c:pt>
                <c:pt idx="9">
                  <c:v>#N/A</c:v>
                </c:pt>
                <c:pt idx="10">
                  <c:v>14173</c:v>
                </c:pt>
                <c:pt idx="11">
                  <c:v>#N/A</c:v>
                </c:pt>
                <c:pt idx="12">
                  <c:v>#N/A</c:v>
                </c:pt>
                <c:pt idx="13">
                  <c:v>11686</c:v>
                </c:pt>
                <c:pt idx="14">
                  <c:v>#N/A</c:v>
                </c:pt>
              </c:numCache>
            </c:numRef>
          </c:val>
          <c:smooth val="0"/>
          <c:extLst>
            <c:ext xmlns:c16="http://schemas.microsoft.com/office/drawing/2014/chart" uri="{C3380CC4-5D6E-409C-BE32-E72D297353CC}">
              <c16:uniqueId val="{0000000B-4254-4671-9E67-AB7C6D1179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2613</c:v>
                </c:pt>
                <c:pt idx="1">
                  <c:v>2930</c:v>
                </c:pt>
                <c:pt idx="2">
                  <c:v>3968</c:v>
                </c:pt>
              </c:numCache>
            </c:numRef>
          </c:val>
          <c:extLst>
            <c:ext xmlns:c16="http://schemas.microsoft.com/office/drawing/2014/chart" uri="{C3380CC4-5D6E-409C-BE32-E72D297353CC}">
              <c16:uniqueId val="{00000000-469C-487A-9A60-2E75756F9E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2429</c:v>
                </c:pt>
                <c:pt idx="1">
                  <c:v>2477</c:v>
                </c:pt>
                <c:pt idx="2">
                  <c:v>2227</c:v>
                </c:pt>
              </c:numCache>
            </c:numRef>
          </c:val>
          <c:extLst>
            <c:ext xmlns:c16="http://schemas.microsoft.com/office/drawing/2014/chart" uri="{C3380CC4-5D6E-409C-BE32-E72D297353CC}">
              <c16:uniqueId val="{00000001-469C-487A-9A60-2E75756F9E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3052</c:v>
                </c:pt>
                <c:pt idx="1">
                  <c:v>3383</c:v>
                </c:pt>
                <c:pt idx="2">
                  <c:v>5830</c:v>
                </c:pt>
              </c:numCache>
            </c:numRef>
          </c:val>
          <c:extLst>
            <c:ext xmlns:c16="http://schemas.microsoft.com/office/drawing/2014/chart" uri="{C3380CC4-5D6E-409C-BE32-E72D297353CC}">
              <c16:uniqueId val="{00000002-469C-487A-9A60-2E75756F9E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{D26BC897-0727-4ABC-98BB-D6B30C01D5D9}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85A-4EA7-A527-1C6B0D3713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{A7D6E856-D0CA-4D26-953A-0F31D7DDCD12}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5A-4EA7-A527-1C6B0D3713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{3FDFA4BA-2BC6-4E56-9C3B-44E21C471B7D}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5A-4EA7-A527-1C6B0D3713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{6BB26913-8626-474F-BA9E-54B836837264}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5A-4EA7-A527-1C6B0D3713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{7A52B020-4D72-4A72-9653-DA09B514E709}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5A-4EA7-A527-1C6B0D3713F5}"/>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{903C4240-8801-4696-8CF8-478F474D767B}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85A-4EA7-A527-1C6B0D3713F5}"/>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{31B0B497-87FF-45E8-B19C-6555515D3421}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85A-4EA7-A527-1C6B0D3713F5}"/>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{2F1BA654-5734-407A-8A63-84E43B60A3D3}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85A-4EA7-A527-1C6B0D3713F5}"/>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{70EC8CC4-8999-4E9C-A35B-4B45534ED28D}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85A-4EA7-A527-1C6B0D3713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70.400000000000006</c:v>
                </c:pt>
                <c:pt idx="8">
                  <c:v>67.400000000000006</c:v>
                </c:pt>
                <c:pt idx="16">
                  <c:v>68.2</c:v>
                </c:pt>
                <c:pt idx="24">
                  <c:v>69.2</c:v>
                </c:pt>
                <c:pt idx="32">
                  <c:v>68.900000000000006</c:v>
                </c:pt>
              </c:numCache>
            </c:numRef>
          </c:xVal>
          <c:yVal>
            <c:numRef>
              <c:f>公会計指標分析・財政指標組合せ分析表!$BP$51:$DC$51</c:f>
              <c:numCache>
                <c:formatCode>#,##0.0;"▲ "#,##0.0</c:formatCode>
                <c:ptCount val="40"/>
                <c:pt idx="0">
                  <c:v>65.5</c:v>
                </c:pt>
                <c:pt idx="8">
                  <c:v>66.400000000000006</c:v>
                </c:pt>
                <c:pt idx="16">
                  <c:v>56.3</c:v>
                </c:pt>
                <c:pt idx="24">
                  <c:v>50.9</c:v>
                </c:pt>
                <c:pt idx="32">
                  <c:v>41</c:v>
                </c:pt>
              </c:numCache>
            </c:numRef>
          </c:yVal>
          <c:smooth val="0"/>
          <c:extLst>
            <c:ext xmlns:c16="http://schemas.microsoft.com/office/drawing/2014/chart" uri="{C3380CC4-5D6E-409C-BE32-E72D297353CC}">
              <c16:uniqueId val="{00000009-085A-4EA7-A527-1C6B0D3713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{AD366B05-7E5D-46A4-86FD-5640A08BE3A0}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85A-4EA7-A527-1C6B0D3713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{E2AA799E-7488-44D6-B0C7-520BE82BDFC4}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5A-4EA7-A527-1C6B0D3713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{EBE371EB-2623-4CDE-BD88-FF5475811984}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5A-4EA7-A527-1C6B0D3713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{91E690E9-7535-4E4E-992B-21BBDD142DC5}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5A-4EA7-A527-1C6B0D3713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{E2DC3DB6-165B-4D91-9605-196A2F610F97}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5A-4EA7-A527-1C6B0D3713F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{F9BFBD9D-8EF9-43E1-806A-398EEAA31C44}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85A-4EA7-A527-1C6B0D3713F5}"/>
                </c:ext>
              </c:extLst>
            </c:dLbl>
            <c:dLbl>
              <c:idx val="16"/>
              <c:layout>
                <c:manualLayout>
                  <c:x val="-3.129453022820736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{E62C218A-39F3-4308-A475-9EC1EF1583EF}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85A-4EA7-A527-1C6B0D3713F5}"/>
                </c:ext>
              </c:extLst>
            </c:dLbl>
            <c:dLbl>
              <c:idx val="24"/>
              <c:layout>
                <c:manualLayout>
                  <c:x val="-3.28664208915991E-2"/>
                  <c:y val="-5.1610776424466737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{23E50876-92B8-4C84-9935-E7DAF080CC4F}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85A-4EA7-A527-1C6B0D3713F5}"/>
                </c:ext>
              </c:extLst>
            </c:dLbl>
            <c:dLbl>
              <c:idx val="32"/>
              <c:layout>
                <c:manualLayout>
                  <c:x val="-3.2015750650234161E-2"/>
                  <c:y val="-7.786730778726362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{9031C7A3-5081-44D0-94CE-1DF47EE4F379}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85A-4EA7-A527-1C6B0D3713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085A-4EA7-A527-1C6B0D3713F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{A985F426-CA33-499C-92BC-F199A331EDFB}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351-467C-B283-7B8348B7A0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{18C2DE6D-0CA4-456B-A829-506CF8417E83}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51-467C-B283-7B8348B7A0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{2B5D0D6F-FAD7-44A6-8115-430A8CE8D331}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51-467C-B283-7B8348B7A0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{14A43DCA-B223-4C40-AD2F-681CC69B5CBB}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51-467C-B283-7B8348B7A0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{E0C304F4-F818-427C-B521-2CA7215D98ED}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51-467C-B283-7B8348B7A093}"/>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{B1AAF965-0D68-442C-B5C6-6F3932064BFD}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351-467C-B283-7B8348B7A093}"/>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{50741CE0-F678-43AF-A178-235A634B6693}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351-467C-B283-7B8348B7A093}"/>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{28B98397-7891-498A-B9F7-24705AE637CD}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351-467C-B283-7B8348B7A093}"/>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{1447A9E4-5246-4F8D-9C7B-881A29A750A1}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351-467C-B283-7B8348B7A0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7.2</c:v>
                </c:pt>
                <c:pt idx="16">
                  <c:v>7.2</c:v>
                </c:pt>
                <c:pt idx="24">
                  <c:v>6.8</c:v>
                </c:pt>
                <c:pt idx="32">
                  <c:v>6.7</c:v>
                </c:pt>
              </c:numCache>
            </c:numRef>
          </c:xVal>
          <c:yVal>
            <c:numRef>
              <c:f>公会計指標分析・財政指標組合せ分析表!$BP$73:$DC$73</c:f>
              <c:numCache>
                <c:formatCode>#,##0.0;"▲ "#,##0.0</c:formatCode>
                <c:ptCount val="40"/>
                <c:pt idx="0">
                  <c:v>65.5</c:v>
                </c:pt>
                <c:pt idx="8">
                  <c:v>66.400000000000006</c:v>
                </c:pt>
                <c:pt idx="16">
                  <c:v>56.3</c:v>
                </c:pt>
                <c:pt idx="24">
                  <c:v>50.9</c:v>
                </c:pt>
                <c:pt idx="32">
                  <c:v>41</c:v>
                </c:pt>
              </c:numCache>
            </c:numRef>
          </c:yVal>
          <c:smooth val="0"/>
          <c:extLst>
            <c:ext xmlns:c16="http://schemas.microsoft.com/office/drawing/2014/chart" uri="{C3380CC4-5D6E-409C-BE32-E72D297353CC}">
              <c16:uniqueId val="{00000009-C351-467C-B283-7B8348B7A0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{CBF61CBC-F8B7-4CAA-BA66-E4173469122C}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351-467C-B283-7B8348B7A0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{703C1066-D0C1-4B62-B85B-0CB006647E1D}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51-467C-B283-7B8348B7A0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{CAF0F7D4-D6A5-4CAF-B84D-DF2F0C268E09}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51-467C-B283-7B8348B7A0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{78E53A71-CAF4-480A-88F4-24B928B95B0B}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51-467C-B283-7B8348B7A0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{BA7097D8-DDAF-49F3-AD02-BB152685B965}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51-467C-B283-7B8348B7A093}"/>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{4F4A0CCA-0B66-4D06-A24D-48508B7F31C6}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351-467C-B283-7B8348B7A093}"/>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{E22C527B-4B70-4D95-8D7F-61B49504DBE8}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351-467C-B283-7B8348B7A093}"/>
                </c:ext>
              </c:extLst>
            </c:dLbl>
            <c:dLbl>
              <c:idx val="24"/>
              <c:layout>
                <c:manualLayout>
                  <c:x val="-4.490505736590130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{93A004E2-9948-4B45-B8A7-8ACD81998335}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351-467C-B283-7B8348B7A093}"/>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{C41526F3-221A-488B-897E-FAB0EB27DE9F}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351-467C-B283-7B8348B7A0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C351-467C-B283-7B8348B7A093}"/>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令和２年度決算においては、前年度と比較し、組合等が起こした地方債の元利償還金に対する負担金等が</a:t>
          </a:r>
          <a:r>
            <a:rPr kumimoji="1" lang="en-US" altLang="ja-JP" sz="1400">
              <a:solidFill>
                <a:srgbClr val="000000"/>
              </a:solidFill>
              <a:latin typeface="ＭＳ ゴシック" pitchFamily="49" charset="-128"/>
              <a:ea typeface="ＭＳ ゴシック" pitchFamily="49" charset="-128"/>
            </a:rPr>
            <a:t>64</a:t>
          </a:r>
          <a:r>
            <a:rPr kumimoji="1" lang="ja-JP" altLang="en-US" sz="1400">
              <a:solidFill>
                <a:srgbClr val="000000"/>
              </a:solidFill>
              <a:latin typeface="ＭＳ ゴシック" pitchFamily="49" charset="-128"/>
              <a:ea typeface="ＭＳ ゴシック" pitchFamily="49" charset="-128"/>
            </a:rPr>
            <a:t>百万円増加したものの、元利償還金と公営企業債の元利償還金に対する繰入金が</a:t>
          </a:r>
          <a:r>
            <a:rPr kumimoji="1" lang="en-US" altLang="ja-JP" sz="1400">
              <a:solidFill>
                <a:srgbClr val="000000"/>
              </a:solidFill>
              <a:latin typeface="ＭＳ ゴシック" pitchFamily="49" charset="-128"/>
              <a:ea typeface="ＭＳ ゴシック" pitchFamily="49" charset="-128"/>
            </a:rPr>
            <a:t>99</a:t>
          </a:r>
          <a:r>
            <a:rPr kumimoji="1" lang="ja-JP" altLang="en-US" sz="1400">
              <a:solidFill>
                <a:srgbClr val="000000"/>
              </a:solidFill>
              <a:latin typeface="ＭＳ ゴシック" pitchFamily="49" charset="-128"/>
              <a:ea typeface="ＭＳ ゴシック" pitchFamily="49" charset="-128"/>
            </a:rPr>
            <a:t>百万円減少したことなどにより、実質公債費比率の分子は</a:t>
          </a:r>
          <a:r>
            <a:rPr kumimoji="1" lang="en-US" altLang="ja-JP" sz="1400">
              <a:solidFill>
                <a:srgbClr val="000000"/>
              </a:solidFill>
              <a:latin typeface="ＭＳ ゴシック" pitchFamily="49" charset="-128"/>
              <a:ea typeface="ＭＳ ゴシック" pitchFamily="49" charset="-128"/>
            </a:rPr>
            <a:t>52</a:t>
          </a:r>
          <a:r>
            <a:rPr kumimoji="1" lang="ja-JP" altLang="en-US" sz="1400">
              <a:solidFill>
                <a:srgbClr val="000000"/>
              </a:solidFill>
              <a:latin typeface="ＭＳ ゴシック" pitchFamily="49" charset="-128"/>
              <a:ea typeface="ＭＳ ゴシック" pitchFamily="49" charset="-128"/>
            </a:rPr>
            <a:t>百万円減少している。</a:t>
          </a:r>
        </a:p>
        <a:p>
          <a:r>
            <a:rPr kumimoji="1" lang="ja-JP" altLang="en-US" sz="1400">
              <a:solidFill>
                <a:srgbClr val="000000"/>
              </a:solidFill>
              <a:latin typeface="ＭＳ ゴシック" pitchFamily="49" charset="-128"/>
              <a:ea typeface="ＭＳ ゴシック" pitchFamily="49" charset="-128"/>
            </a:rPr>
            <a:t>　早期健全化基準を大きく下回る数値ではあるが、今後とも国・府補助金等の特定財源の確保に努め、過度に地方債に依存することがない財政運営に努め、同比率の改善を図る。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令和２年度においては、一般会計等に係る地方債現在高が</a:t>
          </a:r>
          <a:r>
            <a:rPr kumimoji="1" lang="en-US" altLang="ja-JP" sz="1400">
              <a:solidFill>
                <a:srgbClr val="000000"/>
              </a:solidFill>
              <a:latin typeface="ＭＳ ゴシック" pitchFamily="49" charset="-128"/>
              <a:ea typeface="ＭＳ ゴシック" pitchFamily="49" charset="-128"/>
            </a:rPr>
            <a:t>1,117</a:t>
          </a:r>
          <a:r>
            <a:rPr kumimoji="1" lang="ja-JP" altLang="en-US" sz="1400">
              <a:solidFill>
                <a:srgbClr val="000000"/>
              </a:solidFill>
              <a:latin typeface="ＭＳ ゴシック" pitchFamily="49" charset="-128"/>
              <a:ea typeface="ＭＳ ゴシック" pitchFamily="49" charset="-128"/>
            </a:rPr>
            <a:t>百万円増加したものの、少数精鋭組織を目指した定員適正化計画に基づく職員数の減少により、退職手当負担見込額が</a:t>
          </a:r>
          <a:r>
            <a:rPr kumimoji="1" lang="en-US" altLang="ja-JP" sz="1400">
              <a:solidFill>
                <a:srgbClr val="000000"/>
              </a:solidFill>
              <a:latin typeface="ＭＳ ゴシック" pitchFamily="49" charset="-128"/>
              <a:ea typeface="ＭＳ ゴシック" pitchFamily="49" charset="-128"/>
            </a:rPr>
            <a:t>335</a:t>
          </a:r>
          <a:r>
            <a:rPr kumimoji="1" lang="ja-JP" altLang="en-US" sz="1400">
              <a:solidFill>
                <a:srgbClr val="000000"/>
              </a:solidFill>
              <a:latin typeface="ＭＳ ゴシック" pitchFamily="49" charset="-128"/>
              <a:ea typeface="ＭＳ ゴシック" pitchFamily="49" charset="-128"/>
            </a:rPr>
            <a:t>百万円減少したことや、充当可能基金が</a:t>
          </a:r>
          <a:r>
            <a:rPr kumimoji="1" lang="en-US" altLang="ja-JP" sz="1400">
              <a:solidFill>
                <a:srgbClr val="000000"/>
              </a:solidFill>
              <a:latin typeface="ＭＳ ゴシック" pitchFamily="49" charset="-128"/>
              <a:ea typeface="ＭＳ ゴシック" pitchFamily="49" charset="-128"/>
            </a:rPr>
            <a:t>3,235</a:t>
          </a:r>
          <a:r>
            <a:rPr kumimoji="1" lang="ja-JP" altLang="en-US" sz="1400">
              <a:solidFill>
                <a:srgbClr val="000000"/>
              </a:solidFill>
              <a:latin typeface="ＭＳ ゴシック" pitchFamily="49" charset="-128"/>
              <a:ea typeface="ＭＳ ゴシック" pitchFamily="49" charset="-128"/>
            </a:rPr>
            <a:t>百万円増加したことなどから、算定式の分子が</a:t>
          </a:r>
          <a:r>
            <a:rPr kumimoji="1" lang="en-US" altLang="ja-JP" sz="1400">
              <a:solidFill>
                <a:srgbClr val="000000"/>
              </a:solidFill>
              <a:latin typeface="ＭＳ ゴシック" pitchFamily="49" charset="-128"/>
              <a:ea typeface="ＭＳ ゴシック" pitchFamily="49" charset="-128"/>
            </a:rPr>
            <a:t>2,487</a:t>
          </a:r>
          <a:r>
            <a:rPr kumimoji="1" lang="ja-JP" altLang="en-US" sz="1400">
              <a:solidFill>
                <a:srgbClr val="000000"/>
              </a:solidFill>
              <a:latin typeface="ＭＳ ゴシック" pitchFamily="49" charset="-128"/>
              <a:ea typeface="ＭＳ ゴシック" pitchFamily="49" charset="-128"/>
            </a:rPr>
            <a:t>百万円減少している。年々、将来負担比率は改善しており、早期健全化基準を大きく下回る数値ではあるが、今後とも地方債の発行にあたっては、まずは国・府補助金等の特定財源の確保に努め、過度に地方債に依存することがない財政運営に努め、同比率の改善を図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大阪府守口市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年度から令和元年度にかけて基金全体で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694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百万円増加しているが、これは歳計剰余金等を財政調整基金及び減債基金に積み立てたことや、土地の売却益をその他特定目的基金（公共施設等整備基金）に積み立てたことによるもの。</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令和元年度から令和２年度にかけて基金全体で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3,235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ているが、これは歳計剰余金等を財政調整基金に積み立てたことや、土地売払収入をその他特定目的基金（公共施設等整備基金、学校教育施設整備基金、がんばる守口助け合い基金）に積み立てたことによるもの。</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財政調整基金については、今まで「（改訂版）もりぐち改革ビジョン」（案）に基づき積み立ててきたが、令和２年度末までの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残高目標を達成したため、令和３年度以降は、新たに策定された「第３次もりぐち改革ビジョン」（案）に基づき、社会経済情勢の変化による税収減や災害等の不測の事態に対応できる一般財源を確保しておく観点から、令和７年度末ま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億円を目標に積立てを行う。</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公共施設等整備基金については今まで「（改訂版）もりぐち改革ビジョン」（案）に基づき積み立ててきたが、令和２年度末までの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億円の残高目標を達成したため、令和３年度以降は、将来の公共施設等の整備による財政需要を踏まえ、未活用地売払い収入等を原資に、引き続き積み立てていく。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その他の基金については、各基金条例に沿って適切に管理を行う。</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・愛のみのり基金：本市の社会福祉事業のためになされる寄附金（使途を特定しない寄附金を含む。）を有効に活用し、もつて社会福祉の</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充実に寄与するため。</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・庁舎建設資金積立基金：庁舎建設資金の一部に充てるため。</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・緑・花基金：花と緑豊かな潤いのある街づくりを推進するため。</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・地域福祉推進基金：市民が安心し、生きがいをもって暮らせる地域福祉を推進するため。</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・生涯学習援助基金：生涯学習活動の振興を図るため。</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・人材育成基金：多様化・高度化する時代に即応して活躍できる国際感覚に溢れた人材を育成することにより、「文化都市守口」の実現に</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資するため。</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・学校教育施設整備基金：学校教育施設の整備に必要な資金を積み立てるため。</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・公共施設等整備基金：公共施設等の整備に必要な資金を積み立てるため。</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・がんばる守口助け合い基金：感染症の流行及び災害等への対応又は災害に強い地域づくり係る事業の実施に資するため。</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・森林環境譲与税基金：森林環境税及び森林環境譲与税に関する法律に基づく森林の整備及びその促進に関する事業の実施に資するため。</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公共施設等整備基金については、令和元年度から令和２年度にかけて</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1,493</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百万円増加しているが、主な要因は、土地売払い収入を公共施設等整備基金に</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1,337</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百万円積み立てたことによるもの。</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がんばる守口助け合い基金については、令和２年度から新たに制定し、土地売払い収入などの積み立てにより、</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526</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百万円の皆増となった。</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・その他特定目的基金全体：公共施設、インフラ等の長寿命化対策や多額の負担が見込まれる特定の財政支出に備えるため、一定額を確保していく。</a:t>
          </a: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年度から令和元年度にかけて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317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百万円増加しているが、主な要因は平成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年度歳計剰余金のうち</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百万円を同基金に積み立てたことによる。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令和元年度から令和２年度にかけて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1,038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百万円増加しているが、主な要因は令和元年度歳計剰余金のうち</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百万円を同基金に積み立てたことによる。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適切な財源の確保と歳出の精査により同基金を取り崩しておらず、基金残高は増加傾向にある。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財政調整基金については、今まで「（改訂版）もりぐち改革ビジョン」（案）に基づき積み立ててきたが、令和２年度末までの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残高目標を達成したため、令和３年度以降は、「第３次もりぐち改革ビジョン」（案）に基づき、社会経済情勢の変化による税収減や災害等の不測の事態に対応できる一般財源を確保しておく観点から、令和７年度末ま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億円を目標に積立てを行う。</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年度から令和元年度にかけて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百万円増加しているが、平成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年度歳計剰余金のうち</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百万円を同基金に積み立てる一方で、起債（第三セクター等改革推進債）の償還財源とするために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百万円取り崩したことによる。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令和元年度から令和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年度にかけて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百万円減少しているが、起債（第三セクター等改革推進債）の償還財源とするために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百万円取り崩したことによる。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（起債（第三セクター等改革推進債）の償還財源とするために平成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年度から毎年度基金の取り崩しを行っている。）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（参考）過去３箇年の取崩し額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百万円、令和元年度：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百万円、令和２年度：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第三セクター等改革推進債の起債残高を踏まえ、引き続き同基金に積み立てていくとともに、減債基金を計画的に活用し、繰上償還を実施することなどにより、市債全体の残高及び公債費のコントロール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143,536
140,861
12.71
85,020,572
83,070,690
1,897,695
32,011,239
63,101,515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　当市では、平成</a:t>
          </a: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26</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年度以降に段階的に策定した公共施設等総合管理計画に基づき、老朽化した施設の集約化・複合化や除却を進めている。有形固定資産減価償却率については、 昭和</a:t>
          </a: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40</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年代中頃から昭和</a:t>
          </a: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50</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年代初めにかけての人口急増に伴い、整備してきた多くの施設の老朽化が進んでいることにより、類似団体内平均値より高いものの、数値は近年横ばいとなっている。</a:t>
          </a:r>
          <a:endPar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endParaRPr>
        </a:p>
        <a:p>
          <a:endPar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4660773"/>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94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443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4660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7510</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4979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12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63627</xdr:rowOff>
    </xdr:from>
    <xdr:to>
      <xdr:col>23</xdr:col>
      <xdr:colOff>136525</xdr:colOff>
      <xdr:row>31</xdr:row>
      <xdr:rowOff>165227</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37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42054</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35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76581</xdr:rowOff>
    </xdr:from>
    <xdr:to>
      <xdr:col>19</xdr:col>
      <xdr:colOff>187325</xdr:colOff>
      <xdr:row>32</xdr:row>
      <xdr:rowOff>6731</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3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114427</xdr:rowOff>
    </xdr:from>
    <xdr:to>
      <xdr:col>23</xdr:col>
      <xdr:colOff>85725</xdr:colOff>
      <xdr:row>31</xdr:row>
      <xdr:rowOff>127381</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4051300" y="5429377"/>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33401</xdr:rowOff>
    </xdr:from>
    <xdr:to>
      <xdr:col>15</xdr:col>
      <xdr:colOff>187325</xdr:colOff>
      <xdr:row>31</xdr:row>
      <xdr:rowOff>135001</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3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84201</xdr:rowOff>
    </xdr:from>
    <xdr:to>
      <xdr:col>19</xdr:col>
      <xdr:colOff>136525</xdr:colOff>
      <xdr:row>31</xdr:row>
      <xdr:rowOff>127381</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39915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3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49657</xdr:rowOff>
    </xdr:from>
    <xdr:to>
      <xdr:col>15</xdr:col>
      <xdr:colOff>136525</xdr:colOff>
      <xdr:row>31</xdr:row>
      <xdr:rowOff>84201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364607"/>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128397</xdr:rowOff>
    </xdr:from>
    <xdr:to>
      <xdr:col>7</xdr:col>
      <xdr:colOff>187325</xdr:colOff>
      <xdr:row>32</xdr:row>
      <xdr:rowOff>58547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44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49657</xdr:rowOff>
    </xdr:from>
    <xdr:to>
      <xdr:col>11</xdr:col>
      <xdr:colOff>136525</xdr:colOff>
      <xdr:row>32</xdr:row>
      <xdr:rowOff>7747</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1765300" y="5364607"/>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488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4842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20718</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48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144670</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477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169308</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48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126128</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441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91584</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406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49674</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53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類似団体内平均値を上回っているものの、未利用地の売払い収入を財源とした基金への積立てによる基金残高の増や、退職手当負担見込額の減により将来負担額が減少したことなどの理由により、減少傾向に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今後は、債務償還比率の動向を注視し、世代間の負担の均衡を図りつつ、まずは国・府補助金等の特定財源の確保に努め、過度に市債に依存することのない財政運営に努める一方で、将来の市債の繰上償還に備え、減債基金を積み立て活用していく。</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000-00007C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flipV="1">
          <a:off x="14793595" y="4541308"/>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26" name="債務償還比率最小値テキスト">
          <a:extLst>
            <a:ext uri="{FF2B5EF4-FFF2-40B4-BE49-F238E27FC236}">
              <a16:creationId xmlns:a16="http://schemas.microsoft.com/office/drawing/2014/main" id="{00000000-0008-0000-0000-00007E000000}"/>
            </a:ext>
          </a:extLst>
        </xdr:cNvPr>
        <xdr:cNvSpPr txBox="1"/>
      </xdr:nvSpPr>
      <xdr:spPr>
        <a:xfrm>
          <a:off x="14846300" y="57679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576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000-000080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135949</xdr:rowOff>
    </xdr:from>
    <xdr:ext cx="469744" cy="259045"/>
    <xdr:sp macro="" textlink="">
      <xdr:nvSpPr>
        <xdr:cNvPr id="130" name="債務償還比率平均値テキスト">
          <a:extLst>
            <a:ext uri="{FF2B5EF4-FFF2-40B4-BE49-F238E27FC236}">
              <a16:creationId xmlns:a16="http://schemas.microsoft.com/office/drawing/2014/main" id="{00000000-0008-0000-0000-000082000000}"/>
            </a:ext>
          </a:extLst>
        </xdr:cNvPr>
        <xdr:cNvSpPr txBox="1"/>
      </xdr:nvSpPr>
      <xdr:spPr>
        <a:xfrm>
          <a:off x="14846300" y="476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744700" y="491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033500" y="492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271500" y="49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509500" y="493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747500" y="494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1617</xdr:rowOff>
    </xdr:from>
    <xdr:to>
      <xdr:col>76</xdr:col>
      <xdr:colOff>73025</xdr:colOff>
      <xdr:row>30</xdr:row>
      <xdr:rowOff>103217</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744700" y="51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151494</xdr:rowOff>
    </xdr:from>
    <xdr:ext cx="469744" cy="259045"/>
    <xdr:sp macro="" textlink="">
      <xdr:nvSpPr>
        <xdr:cNvPr id="142" name="債務償還比率該当値テキスト">
          <a:extLst>
            <a:ext uri="{FF2B5EF4-FFF2-40B4-BE49-F238E27FC236}">
              <a16:creationId xmlns:a16="http://schemas.microsoft.com/office/drawing/2014/main" id="{00000000-0008-0000-0000-00008E000000}"/>
            </a:ext>
          </a:extLst>
        </xdr:cNvPr>
        <xdr:cNvSpPr txBox="1"/>
      </xdr:nvSpPr>
      <xdr:spPr>
        <a:xfrm>
          <a:off x="14846300" y="512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3776</xdr:rowOff>
    </xdr:from>
    <xdr:to>
      <xdr:col>72</xdr:col>
      <xdr:colOff>123825</xdr:colOff>
      <xdr:row>30</xdr:row>
      <xdr:rowOff>105376</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033500" y="514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52417</xdr:rowOff>
    </xdr:from>
    <xdr:to>
      <xdr:col>76</xdr:col>
      <xdr:colOff>22225</xdr:colOff>
      <xdr:row>30</xdr:row>
      <xdr:rowOff>54576</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flipV="1">
          <a:off x="14084300" y="5195917"/>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68690</xdr:rowOff>
    </xdr:from>
    <xdr:to>
      <xdr:col>68</xdr:col>
      <xdr:colOff>123825</xdr:colOff>
      <xdr:row>30</xdr:row>
      <xdr:rowOff>170290</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271500" y="521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54576</xdr:rowOff>
    </xdr:from>
    <xdr:to>
      <xdr:col>72</xdr:col>
      <xdr:colOff>73025</xdr:colOff>
      <xdr:row>30</xdr:row>
      <xdr:rowOff>119490</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3322300" y="5198076"/>
          <a:ext cx="762000" cy="6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118419</xdr:rowOff>
    </xdr:from>
    <xdr:to>
      <xdr:col>64</xdr:col>
      <xdr:colOff>123825</xdr:colOff>
      <xdr:row>31</xdr:row>
      <xdr:rowOff>48569</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509500" y="526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119490</xdr:rowOff>
    </xdr:from>
    <xdr:to>
      <xdr:col>68</xdr:col>
      <xdr:colOff>73025</xdr:colOff>
      <xdr:row>30</xdr:row>
      <xdr:rowOff>169219</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2560300" y="5262990"/>
          <a:ext cx="762000" cy="4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100931</xdr:rowOff>
    </xdr:from>
    <xdr:to>
      <xdr:col>60</xdr:col>
      <xdr:colOff>123825</xdr:colOff>
      <xdr:row>31</xdr:row>
      <xdr:rowOff>31081</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747500" y="52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151731</xdr:rowOff>
    </xdr:from>
    <xdr:to>
      <xdr:col>64</xdr:col>
      <xdr:colOff>73025</xdr:colOff>
      <xdr:row>30</xdr:row>
      <xdr:rowOff>169219</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1798300" y="5295231"/>
          <a:ext cx="762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51" name="n_1aveValue債務償還比率">
          <a:extLst>
            <a:ext uri="{FF2B5EF4-FFF2-40B4-BE49-F238E27FC236}">
              <a16:creationId xmlns:a16="http://schemas.microsoft.com/office/drawing/2014/main" id="{00000000-0008-0000-0000-000097000000}"/>
            </a:ext>
          </a:extLst>
        </xdr:cNvPr>
        <xdr:cNvSpPr txBox="1"/>
      </xdr:nvSpPr>
      <xdr:spPr>
        <a:xfrm>
          <a:off x="13836727" y="470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52" name="n_2aveValue債務償還比率">
          <a:extLst>
            <a:ext uri="{FF2B5EF4-FFF2-40B4-BE49-F238E27FC236}">
              <a16:creationId xmlns:a16="http://schemas.microsoft.com/office/drawing/2014/main" id="{00000000-0008-0000-0000-000098000000}"/>
            </a:ext>
          </a:extLst>
        </xdr:cNvPr>
        <xdr:cNvSpPr txBox="1"/>
      </xdr:nvSpPr>
      <xdr:spPr>
        <a:xfrm>
          <a:off x="13087427" y="46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76590</xdr:rowOff>
    </xdr:from>
    <xdr:ext cx="469744" cy="259045"/>
    <xdr:sp macro="" textlink="">
      <xdr:nvSpPr>
        <xdr:cNvPr id="153" name="n_3aveValue債務償還比率">
          <a:extLst>
            <a:ext uri="{FF2B5EF4-FFF2-40B4-BE49-F238E27FC236}">
              <a16:creationId xmlns:a16="http://schemas.microsoft.com/office/drawing/2014/main" id="{00000000-0008-0000-0000-000099000000}"/>
            </a:ext>
          </a:extLst>
        </xdr:cNvPr>
        <xdr:cNvSpPr txBox="1"/>
      </xdr:nvSpPr>
      <xdr:spPr>
        <a:xfrm>
          <a:off x="12325427" y="470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91846</xdr:rowOff>
    </xdr:from>
    <xdr:ext cx="469744" cy="259045"/>
    <xdr:sp macro="" textlink="">
      <xdr:nvSpPr>
        <xdr:cNvPr id="154" name="n_4aveValue債務償還比率">
          <a:extLst>
            <a:ext uri="{FF2B5EF4-FFF2-40B4-BE49-F238E27FC236}">
              <a16:creationId xmlns:a16="http://schemas.microsoft.com/office/drawing/2014/main" id="{00000000-0008-0000-0000-00009A000000}"/>
            </a:ext>
          </a:extLst>
        </xdr:cNvPr>
        <xdr:cNvSpPr txBox="1"/>
      </xdr:nvSpPr>
      <xdr:spPr>
        <a:xfrm>
          <a:off x="11563427" y="47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96503</xdr:rowOff>
    </xdr:from>
    <xdr:ext cx="469744" cy="259045"/>
    <xdr:sp macro="" textlink="">
      <xdr:nvSpPr>
        <xdr:cNvPr id="155" name="n_1mainValue債務償還比率">
          <a:extLst>
            <a:ext uri="{FF2B5EF4-FFF2-40B4-BE49-F238E27FC236}">
              <a16:creationId xmlns:a16="http://schemas.microsoft.com/office/drawing/2014/main" id="{00000000-0008-0000-0000-00009B000000}"/>
            </a:ext>
          </a:extLst>
        </xdr:cNvPr>
        <xdr:cNvSpPr txBox="1"/>
      </xdr:nvSpPr>
      <xdr:spPr>
        <a:xfrm>
          <a:off x="13836727" y="524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161417</xdr:rowOff>
    </xdr:from>
    <xdr:ext cx="560923" cy="259045"/>
    <xdr:sp macro="" textlink="">
      <xdr:nvSpPr>
        <xdr:cNvPr id="156" name="n_2mainValue債務償還比率">
          <a:extLst>
            <a:ext uri="{FF2B5EF4-FFF2-40B4-BE49-F238E27FC236}">
              <a16:creationId xmlns:a16="http://schemas.microsoft.com/office/drawing/2014/main" id="{00000000-0008-0000-0000-00009C000000}"/>
            </a:ext>
          </a:extLst>
        </xdr:cNvPr>
        <xdr:cNvSpPr txBox="1"/>
      </xdr:nvSpPr>
      <xdr:spPr>
        <a:xfrm>
          <a:off x="13041838" y="53049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39696</xdr:rowOff>
    </xdr:from>
    <xdr:ext cx="560923" cy="259045"/>
    <xdr:sp macro="" textlink="">
      <xdr:nvSpPr>
        <xdr:cNvPr id="157" name="n_3mainValue債務償還比率">
          <a:extLst>
            <a:ext uri="{FF2B5EF4-FFF2-40B4-BE49-F238E27FC236}">
              <a16:creationId xmlns:a16="http://schemas.microsoft.com/office/drawing/2014/main" id="{00000000-0008-0000-0000-00009D000000}"/>
            </a:ext>
          </a:extLst>
        </xdr:cNvPr>
        <xdr:cNvSpPr txBox="1"/>
      </xdr:nvSpPr>
      <xdr:spPr>
        <a:xfrm>
          <a:off x="12279838" y="53546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22208</xdr:rowOff>
    </xdr:from>
    <xdr:ext cx="560923" cy="259045"/>
    <xdr:sp macro="" textlink="">
      <xdr:nvSpPr>
        <xdr:cNvPr id="158" name="n_4mainValue債務償還比率">
          <a:extLst>
            <a:ext uri="{FF2B5EF4-FFF2-40B4-BE49-F238E27FC236}">
              <a16:creationId xmlns:a16="http://schemas.microsoft.com/office/drawing/2014/main" id="{00000000-0008-0000-0000-00009E000000}"/>
            </a:ext>
          </a:extLst>
        </xdr:cNvPr>
        <xdr:cNvSpPr txBox="1"/>
      </xdr:nvSpPr>
      <xdr:spPr>
        <a:xfrm>
          <a:off x="11517838" y="53371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143,536
140,861
12.71
85,020,572
83,070,690
1,897,695
32,011,239
63,101,515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141986</xdr:rowOff>
    </xdr:from>
    <xdr:to>
      <xdr:col>24</xdr:col>
      <xdr:colOff>114300</xdr:colOff>
      <xdr:row>38</xdr:row>
      <xdr:rowOff>72136</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120413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100838</xdr:rowOff>
    </xdr:from>
    <xdr:to>
      <xdr:col>20</xdr:col>
      <xdr:colOff>38100</xdr:colOff>
      <xdr:row>38</xdr:row>
      <xdr:rowOff>30988</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151638</xdr:rowOff>
    </xdr:from>
    <xdr:to>
      <xdr:col>24</xdr:col>
      <xdr:colOff>63500</xdr:colOff>
      <xdr:row>38</xdr:row>
      <xdr:rowOff>21336</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4952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64262</xdr:rowOff>
    </xdr:from>
    <xdr:to>
      <xdr:col>15</xdr:col>
      <xdr:colOff>101600</xdr:colOff>
      <xdr:row>37</xdr:row>
      <xdr:rowOff>165862</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115062</xdr:rowOff>
    </xdr:from>
    <xdr:to>
      <xdr:col>19</xdr:col>
      <xdr:colOff>177800</xdr:colOff>
      <xdr:row>37</xdr:row>
      <xdr:rowOff>151638</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4587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18542</xdr:rowOff>
    </xdr:from>
    <xdr:to>
      <xdr:col>10</xdr:col>
      <xdr:colOff>165100</xdr:colOff>
      <xdr:row>37</xdr:row>
      <xdr:rowOff>120142</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69342</xdr:rowOff>
    </xdr:from>
    <xdr:to>
      <xdr:col>15</xdr:col>
      <xdr:colOff>50800</xdr:colOff>
      <xdr:row>37</xdr:row>
      <xdr:rowOff>115062</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4129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146558</xdr:rowOff>
    </xdr:from>
    <xdr:to>
      <xdr:col>6</xdr:col>
      <xdr:colOff>38100</xdr:colOff>
      <xdr:row>37</xdr:row>
      <xdr:rowOff>76708</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25908</xdr:rowOff>
    </xdr:from>
    <xdr:to>
      <xdr:col>10</xdr:col>
      <xdr:colOff>114300</xdr:colOff>
      <xdr:row>37</xdr:row>
      <xdr:rowOff>69342</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3695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88663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22115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156989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50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111269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67835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41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51079</xdr:rowOff>
    </xdr:from>
    <xdr:to>
      <xdr:col>55</xdr:col>
      <xdr:colOff>50800</xdr:colOff>
      <xdr:row>41</xdr:row>
      <xdr:rowOff>152679</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8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137456</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9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51384</xdr:rowOff>
    </xdr:from>
    <xdr:to>
      <xdr:col>50</xdr:col>
      <xdr:colOff>165100</xdr:colOff>
      <xdr:row>41</xdr:row>
      <xdr:rowOff>152984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101879</xdr:rowOff>
    </xdr:from>
    <xdr:to>
      <xdr:col>55</xdr:col>
      <xdr:colOff>0</xdr:colOff>
      <xdr:row>41</xdr:row>
      <xdr:rowOff>102184</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31329"/>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51079</xdr:rowOff>
    </xdr:from>
    <xdr:to>
      <xdr:col>46</xdr:col>
      <xdr:colOff>38100</xdr:colOff>
      <xdr:row>41</xdr:row>
      <xdr:rowOff>152679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8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101879</xdr:rowOff>
    </xdr:from>
    <xdr:to>
      <xdr:col>50</xdr:col>
      <xdr:colOff>114300</xdr:colOff>
      <xdr:row>41</xdr:row>
      <xdr:rowOff>102184</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8750300" y="713132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51536</xdr:rowOff>
    </xdr:from>
    <xdr:to>
      <xdr:col>41</xdr:col>
      <xdr:colOff>101600</xdr:colOff>
      <xdr:row>41</xdr:row>
      <xdr:rowOff>153136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101879</xdr:rowOff>
    </xdr:from>
    <xdr:to>
      <xdr:col>45</xdr:col>
      <xdr:colOff>177800</xdr:colOff>
      <xdr:row>41</xdr:row>
      <xdr:rowOff>102336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3132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51460</xdr:rowOff>
    </xdr:from>
    <xdr:to>
      <xdr:col>36</xdr:col>
      <xdr:colOff>165100</xdr:colOff>
      <xdr:row>41</xdr:row>
      <xdr:rowOff>153060</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102260</xdr:rowOff>
    </xdr:from>
    <xdr:to>
      <xdr:col>41</xdr:col>
      <xdr:colOff>50800</xdr:colOff>
      <xdr:row>41</xdr:row>
      <xdr:rowOff>102336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6972300" y="713171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144111</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17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143806</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144263</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1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144187</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17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160672</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993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80645</xdr:rowOff>
    </xdr:from>
    <xdr:to>
      <xdr:col>24</xdr:col>
      <xdr:colOff>114300</xdr:colOff>
      <xdr:row>63</xdr:row>
      <xdr:rowOff>10795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59072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52070</xdr:rowOff>
    </xdr:from>
    <xdr:to>
      <xdr:col>20</xdr:col>
      <xdr:colOff>38100</xdr:colOff>
      <xdr:row>62</xdr:row>
      <xdr:rowOff>153670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102870</xdr:rowOff>
    </xdr:from>
    <xdr:to>
      <xdr:col>24</xdr:col>
      <xdr:colOff>63500</xdr:colOff>
      <xdr:row>62</xdr:row>
      <xdr:rowOff>131445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7327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26353</xdr:rowOff>
    </xdr:from>
    <xdr:to>
      <xdr:col>15</xdr:col>
      <xdr:colOff>101600</xdr:colOff>
      <xdr:row>62</xdr:row>
      <xdr:rowOff>127953</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6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77153</xdr:rowOff>
    </xdr:from>
    <xdr:to>
      <xdr:col>19</xdr:col>
      <xdr:colOff>177800</xdr:colOff>
      <xdr:row>62</xdr:row>
      <xdr:rowOff>102870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707053"/>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169228</xdr:rowOff>
    </xdr:from>
    <xdr:to>
      <xdr:col>10</xdr:col>
      <xdr:colOff>165100</xdr:colOff>
      <xdr:row>62</xdr:row>
      <xdr:rowOff>99378</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6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48578</xdr:rowOff>
    </xdr:from>
    <xdr:to>
      <xdr:col>15</xdr:col>
      <xdr:colOff>50800</xdr:colOff>
      <xdr:row>62</xdr:row>
      <xdr:rowOff>77153</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67847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157797</xdr:rowOff>
    </xdr:from>
    <xdr:to>
      <xdr:col>6</xdr:col>
      <xdr:colOff>38100</xdr:colOff>
      <xdr:row>62</xdr:row>
      <xdr:rowOff>87947</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37147</xdr:rowOff>
    </xdr:from>
    <xdr:to>
      <xdr:col>10</xdr:col>
      <xdr:colOff>114300</xdr:colOff>
      <xdr:row>62</xdr:row>
      <xdr:rowOff>48578</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66704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7320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977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4462</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144797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119080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748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90505</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720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79074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708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159283</xdr:rowOff>
    </xdr:from>
    <xdr:to>
      <xdr:col>55</xdr:col>
      <xdr:colOff>50800</xdr:colOff>
      <xdr:row>64</xdr:row>
      <xdr:rowOff>89433</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6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74210</xdr:rowOff>
    </xdr:from>
    <xdr:ext cx="469744"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7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159375</xdr:rowOff>
    </xdr:from>
    <xdr:to>
      <xdr:col>50</xdr:col>
      <xdr:colOff>165100</xdr:colOff>
      <xdr:row>64</xdr:row>
      <xdr:rowOff>89525</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38633</xdr:rowOff>
    </xdr:from>
    <xdr:to>
      <xdr:col>55</xdr:col>
      <xdr:colOff>0</xdr:colOff>
      <xdr:row>64</xdr:row>
      <xdr:rowOff>38725</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1011433"/>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159261</xdr:rowOff>
    </xdr:from>
    <xdr:to>
      <xdr:col>46</xdr:col>
      <xdr:colOff>38100</xdr:colOff>
      <xdr:row>64</xdr:row>
      <xdr:rowOff>89411</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38611</xdr:rowOff>
    </xdr:from>
    <xdr:to>
      <xdr:col>50</xdr:col>
      <xdr:colOff>114300</xdr:colOff>
      <xdr:row>64</xdr:row>
      <xdr:rowOff>38725</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8750300" y="1101141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159432</xdr:rowOff>
    </xdr:from>
    <xdr:to>
      <xdr:col>41</xdr:col>
      <xdr:colOff>101600</xdr:colOff>
      <xdr:row>64</xdr:row>
      <xdr:rowOff>89582</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38611</xdr:rowOff>
    </xdr:from>
    <xdr:to>
      <xdr:col>45</xdr:col>
      <xdr:colOff>177800</xdr:colOff>
      <xdr:row>64</xdr:row>
      <xdr:rowOff>38782</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1011411"/>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159653</xdr:rowOff>
    </xdr:from>
    <xdr:to>
      <xdr:col>36</xdr:col>
      <xdr:colOff>165100</xdr:colOff>
      <xdr:row>64</xdr:row>
      <xdr:rowOff>89803</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38782</xdr:rowOff>
    </xdr:from>
    <xdr:to>
      <xdr:col>41</xdr:col>
      <xdr:colOff>50800</xdr:colOff>
      <xdr:row>64</xdr:row>
      <xdr:rowOff>39003</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1011582"/>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59411" y="104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94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80652</xdr:rowOff>
    </xdr:from>
    <xdr:ext cx="469744"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91728" y="1105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80538</xdr:rowOff>
    </xdr:from>
    <xdr:ext cx="469744"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515428" y="1105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80709</xdr:rowOff>
    </xdr:from>
    <xdr:ext cx="469744"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626428" y="1105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80930</xdr:rowOff>
    </xdr:from>
    <xdr:ext cx="469744"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37428" y="1105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160672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04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23495</xdr:rowOff>
    </xdr:from>
    <xdr:to>
      <xdr:col>24</xdr:col>
      <xdr:colOff>114300</xdr:colOff>
      <xdr:row>85</xdr:row>
      <xdr:rowOff>125095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1922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10161</xdr:rowOff>
    </xdr:from>
    <xdr:to>
      <xdr:col>20</xdr:col>
      <xdr:colOff>38100</xdr:colOff>
      <xdr:row>85</xdr:row>
      <xdr:rowOff>111761</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60961</xdr:rowOff>
    </xdr:from>
    <xdr:to>
      <xdr:col>24</xdr:col>
      <xdr:colOff>63500</xdr:colOff>
      <xdr:row>85</xdr:row>
      <xdr:rowOff>74295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63421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34925</xdr:rowOff>
    </xdr:from>
    <xdr:to>
      <xdr:col>15</xdr:col>
      <xdr:colOff>101600</xdr:colOff>
      <xdr:row>85</xdr:row>
      <xdr:rowOff>136525</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60961</xdr:rowOff>
    </xdr:from>
    <xdr:to>
      <xdr:col>19</xdr:col>
      <xdr:colOff>177800</xdr:colOff>
      <xdr:row>85</xdr:row>
      <xdr:rowOff>85725</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2908300" y="146342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xdr:rowOff>
    </xdr:from>
    <xdr:to>
      <xdr:col>10</xdr:col>
      <xdr:colOff>165100</xdr:colOff>
      <xdr:row>85</xdr:row>
      <xdr:rowOff>117475</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66675</xdr:rowOff>
    </xdr:from>
    <xdr:to>
      <xdr:col>15</xdr:col>
      <xdr:colOff>50800</xdr:colOff>
      <xdr:row>85</xdr:row>
      <xdr:rowOff>85725</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639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168275</xdr:rowOff>
    </xdr:from>
    <xdr:to>
      <xdr:col>6</xdr:col>
      <xdr:colOff>38100</xdr:colOff>
      <xdr:row>85</xdr:row>
      <xdr:rowOff>98425</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47625</xdr:rowOff>
    </xdr:from>
    <xdr:to>
      <xdr:col>10</xdr:col>
      <xdr:colOff>114300</xdr:colOff>
      <xdr:row>85</xdr:row>
      <xdr:rowOff>66675</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620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48277</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102888</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127652</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108602</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89552</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59880</xdr:rowOff>
    </xdr:from>
    <xdr:to>
      <xdr:col>55</xdr:col>
      <xdr:colOff>50800</xdr:colOff>
      <xdr:row>84</xdr:row>
      <xdr:rowOff>161480</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44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38307</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444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59880</xdr:rowOff>
    </xdr:from>
    <xdr:to>
      <xdr:col>50</xdr:col>
      <xdr:colOff>165100</xdr:colOff>
      <xdr:row>84</xdr:row>
      <xdr:rowOff>161480</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44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110680</xdr:rowOff>
    </xdr:from>
    <xdr:to>
      <xdr:col>55</xdr:col>
      <xdr:colOff>0</xdr:colOff>
      <xdr:row>84</xdr:row>
      <xdr:rowOff>110680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9639300" y="14512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59310</xdr:rowOff>
    </xdr:from>
    <xdr:to>
      <xdr:col>46</xdr:col>
      <xdr:colOff>38100</xdr:colOff>
      <xdr:row>84</xdr:row>
      <xdr:rowOff>160910</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44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110110</xdr:rowOff>
    </xdr:from>
    <xdr:to>
      <xdr:col>50</xdr:col>
      <xdr:colOff>114300</xdr:colOff>
      <xdr:row>84</xdr:row>
      <xdr:rowOff>110680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8750300" y="14511910"/>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59880</xdr:rowOff>
    </xdr:from>
    <xdr:to>
      <xdr:col>41</xdr:col>
      <xdr:colOff>101600</xdr:colOff>
      <xdr:row>84</xdr:row>
      <xdr:rowOff>161480</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44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110110</xdr:rowOff>
    </xdr:from>
    <xdr:to>
      <xdr:col>45</xdr:col>
      <xdr:colOff>177800</xdr:colOff>
      <xdr:row>84</xdr:row>
      <xdr:rowOff>110680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7861300" y="14511910"/>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59880</xdr:rowOff>
    </xdr:from>
    <xdr:to>
      <xdr:col>36</xdr:col>
      <xdr:colOff>165100</xdr:colOff>
      <xdr:row>84</xdr:row>
      <xdr:rowOff>161480</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44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110680</xdr:rowOff>
    </xdr:from>
    <xdr:to>
      <xdr:col>41</xdr:col>
      <xdr:colOff>50800</xdr:colOff>
      <xdr:row>84</xdr:row>
      <xdr:rowOff>110680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6972300" y="1451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152607</xdr:rowOff>
    </xdr:from>
    <xdr:ext cx="469744"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91727" y="1455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152037</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455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152607</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455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152607</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455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1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100-0000A1010000}"/>
            </a:ext>
          </a:extLst>
        </xdr:cNvPr>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100-0000A3010000}"/>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100-0000A5010000}"/>
            </a:ext>
          </a:extLst>
        </xdr:cNvPr>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160655</xdr:rowOff>
    </xdr:from>
    <xdr:to>
      <xdr:col>85</xdr:col>
      <xdr:colOff>177800</xdr:colOff>
      <xdr:row>33</xdr:row>
      <xdr:rowOff>90805</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62687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113682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100-0000B1010000}"/>
            </a:ext>
          </a:extLst>
        </xdr:cNvPr>
        <xdr:cNvSpPr txBox="1"/>
      </xdr:nvSpPr>
      <xdr:spPr>
        <a:xfrm>
          <a:off x="16357600" y="560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74930</xdr:rowOff>
    </xdr:from>
    <xdr:to>
      <xdr:col>81</xdr:col>
      <xdr:colOff>101600</xdr:colOff>
      <xdr:row>34</xdr:row>
      <xdr:rowOff>5080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5430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40005</xdr:rowOff>
    </xdr:from>
    <xdr:to>
      <xdr:col>85</xdr:col>
      <xdr:colOff>127000</xdr:colOff>
      <xdr:row>33</xdr:row>
      <xdr:rowOff>125730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5481300" y="569785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15875</xdr:rowOff>
    </xdr:from>
    <xdr:to>
      <xdr:col>76</xdr:col>
      <xdr:colOff>165100</xdr:colOff>
      <xdr:row>33</xdr:row>
      <xdr:rowOff>117475</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4541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66675</xdr:rowOff>
    </xdr:from>
    <xdr:to>
      <xdr:col>81</xdr:col>
      <xdr:colOff>50800</xdr:colOff>
      <xdr:row>33</xdr:row>
      <xdr:rowOff>125730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4592300" y="57245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126365</xdr:rowOff>
    </xdr:from>
    <xdr:to>
      <xdr:col>72</xdr:col>
      <xdr:colOff>38100</xdr:colOff>
      <xdr:row>35</xdr:row>
      <xdr:rowOff>56515</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3652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66675</xdr:rowOff>
    </xdr:from>
    <xdr:to>
      <xdr:col>76</xdr:col>
      <xdr:colOff>114300</xdr:colOff>
      <xdr:row>35</xdr:row>
      <xdr:rowOff>5715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13703300" y="5724525"/>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86360</xdr:rowOff>
    </xdr:from>
    <xdr:to>
      <xdr:col>67</xdr:col>
      <xdr:colOff>101600</xdr:colOff>
      <xdr:row>39</xdr:row>
      <xdr:rowOff>16510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2763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5715</xdr:rowOff>
    </xdr:from>
    <xdr:to>
      <xdr:col>71</xdr:col>
      <xdr:colOff>177800</xdr:colOff>
      <xdr:row>38</xdr:row>
      <xdr:rowOff>137160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flipV="1">
          <a:off x="12814300" y="6006465"/>
          <a:ext cx="889000" cy="6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100982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52660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97172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4389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21607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134002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54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73042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7637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95267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63500</xdr:rowOff>
    </xdr:from>
    <xdr:to>
      <xdr:col>112</xdr:col>
      <xdr:colOff>38100</xdr:colOff>
      <xdr:row>40</xdr:row>
      <xdr:rowOff>165100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114300</xdr:rowOff>
    </xdr:from>
    <xdr:to>
      <xdr:col>116</xdr:col>
      <xdr:colOff>63500</xdr:colOff>
      <xdr:row>40</xdr:row>
      <xdr:rowOff>167640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21323300" y="69723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63500</xdr:rowOff>
    </xdr:from>
    <xdr:to>
      <xdr:col>107</xdr:col>
      <xdr:colOff>101600</xdr:colOff>
      <xdr:row>40</xdr:row>
      <xdr:rowOff>165100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114300</xdr:rowOff>
    </xdr:from>
    <xdr:to>
      <xdr:col>111</xdr:col>
      <xdr:colOff>177800</xdr:colOff>
      <xdr:row>40</xdr:row>
      <xdr:rowOff>114300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20434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163830</xdr:rowOff>
    </xdr:from>
    <xdr:to>
      <xdr:col>107</xdr:col>
      <xdr:colOff>50800</xdr:colOff>
      <xdr:row>40</xdr:row>
      <xdr:rowOff>114300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9545300" y="6850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48260</xdr:rowOff>
    </xdr:from>
    <xdr:to>
      <xdr:col>98</xdr:col>
      <xdr:colOff>38100</xdr:colOff>
      <xdr:row>38</xdr:row>
      <xdr:rowOff>149860</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99060</xdr:rowOff>
    </xdr:from>
    <xdr:to>
      <xdr:col>102</xdr:col>
      <xdr:colOff>114300</xdr:colOff>
      <xdr:row>39</xdr:row>
      <xdr:rowOff>163830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656300" y="66141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156227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97790</xdr:rowOff>
    </xdr:from>
    <xdr:to>
      <xdr:col>85</xdr:col>
      <xdr:colOff>177800</xdr:colOff>
      <xdr:row>56</xdr:row>
      <xdr:rowOff>27940</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50817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948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148590</xdr:rowOff>
    </xdr:from>
    <xdr:to>
      <xdr:col>85</xdr:col>
      <xdr:colOff>127000</xdr:colOff>
      <xdr:row>59</xdr:row>
      <xdr:rowOff>30480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5481300" y="9578340"/>
          <a:ext cx="838200" cy="5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158750</xdr:rowOff>
    </xdr:from>
    <xdr:to>
      <xdr:col>76</xdr:col>
      <xdr:colOff>165100</xdr:colOff>
      <xdr:row>59</xdr:row>
      <xdr:rowOff>88900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30480</xdr:rowOff>
    </xdr:from>
    <xdr:to>
      <xdr:col>81</xdr:col>
      <xdr:colOff>50800</xdr:colOff>
      <xdr:row>59</xdr:row>
      <xdr:rowOff>38100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14592300" y="10146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xdr:rowOff>
    </xdr:from>
    <xdr:to>
      <xdr:col>72</xdr:col>
      <xdr:colOff>38100</xdr:colOff>
      <xdr:row>59</xdr:row>
      <xdr:rowOff>104140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38100</xdr:rowOff>
    </xdr:from>
    <xdr:to>
      <xdr:col>76</xdr:col>
      <xdr:colOff>114300</xdr:colOff>
      <xdr:row>59</xdr:row>
      <xdr:rowOff>53340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3703300" y="101536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25400</xdr:rowOff>
    </xdr:from>
    <xdr:to>
      <xdr:col>67</xdr:col>
      <xdr:colOff>101600</xdr:colOff>
      <xdr:row>60</xdr:row>
      <xdr:rowOff>127000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53340</xdr:rowOff>
    </xdr:from>
    <xdr:to>
      <xdr:col>71</xdr:col>
      <xdr:colOff>177800</xdr:colOff>
      <xdr:row>60</xdr:row>
      <xdr:rowOff>76200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flipV="1">
          <a:off x="12814300" y="1016889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105427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97807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105427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120667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118127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1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100-000050020000}"/>
            </a:ext>
          </a:extLst>
        </xdr:cNvPr>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100-000052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100-000054020000}"/>
            </a:ext>
          </a:extLst>
        </xdr:cNvPr>
        <xdr:cNvSpPr txBox="1"/>
      </xdr:nvSpPr>
      <xdr:spPr>
        <a:xfrm>
          <a:off x="22199600" y="101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117928</xdr:rowOff>
    </xdr:from>
    <xdr:to>
      <xdr:col>116</xdr:col>
      <xdr:colOff>114300</xdr:colOff>
      <xdr:row>61</xdr:row>
      <xdr:rowOff>48078</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2110700" y="104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96355</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100-000060020000}"/>
            </a:ext>
          </a:extLst>
        </xdr:cNvPr>
        <xdr:cNvSpPr txBox="1"/>
      </xdr:nvSpPr>
      <xdr:spPr>
        <a:xfrm>
          <a:off x="22199600" y="103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91259</xdr:rowOff>
    </xdr:from>
    <xdr:to>
      <xdr:col>112</xdr:col>
      <xdr:colOff>38100</xdr:colOff>
      <xdr:row>62</xdr:row>
      <xdr:rowOff>21409</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1272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168728</xdr:rowOff>
    </xdr:from>
    <xdr:to>
      <xdr:col>116</xdr:col>
      <xdr:colOff>63500</xdr:colOff>
      <xdr:row>61</xdr:row>
      <xdr:rowOff>142059</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1323300" y="10455728"/>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87993</xdr:rowOff>
    </xdr:from>
    <xdr:to>
      <xdr:col>107</xdr:col>
      <xdr:colOff>101600</xdr:colOff>
      <xdr:row>62</xdr:row>
      <xdr:rowOff>18143</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0383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138793</xdr:rowOff>
    </xdr:from>
    <xdr:to>
      <xdr:col>111</xdr:col>
      <xdr:colOff>177800</xdr:colOff>
      <xdr:row>61</xdr:row>
      <xdr:rowOff>142059</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20434300" y="105972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68943</xdr:rowOff>
    </xdr:from>
    <xdr:to>
      <xdr:col>102</xdr:col>
      <xdr:colOff>165100</xdr:colOff>
      <xdr:row>60</xdr:row>
      <xdr:rowOff>170543</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9494500" y="103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119743</xdr:rowOff>
    </xdr:from>
    <xdr:to>
      <xdr:col>107</xdr:col>
      <xdr:colOff>50800</xdr:colOff>
      <xdr:row>61</xdr:row>
      <xdr:rowOff>138793</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9545300" y="10406743"/>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115751</xdr:rowOff>
    </xdr:from>
    <xdr:to>
      <xdr:col>98</xdr:col>
      <xdr:colOff>38100</xdr:colOff>
      <xdr:row>61</xdr:row>
      <xdr:rowOff>45901</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8605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119743</xdr:rowOff>
    </xdr:from>
    <xdr:to>
      <xdr:col>102</xdr:col>
      <xdr:colOff>114300</xdr:colOff>
      <xdr:row>60</xdr:row>
      <xdr:rowOff>166551</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8656300" y="10406743"/>
          <a:ext cx="8890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617" name="n_1aveValue【学校施設】&#10;一人当たり面積">
          <a:extLst>
            <a:ext uri="{FF2B5EF4-FFF2-40B4-BE49-F238E27FC236}">
              <a16:creationId xmlns:a16="http://schemas.microsoft.com/office/drawing/2014/main" id="{00000000-0008-0000-0100-000069020000}"/>
            </a:ext>
          </a:extLst>
        </xdr:cNvPr>
        <xdr:cNvSpPr txBox="1"/>
      </xdr:nvSpPr>
      <xdr:spPr>
        <a:xfrm>
          <a:off x="210757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618" name="n_2aveValue【学校施設】&#10;一人当たり面積">
          <a:extLst>
            <a:ext uri="{FF2B5EF4-FFF2-40B4-BE49-F238E27FC236}">
              <a16:creationId xmlns:a16="http://schemas.microsoft.com/office/drawing/2014/main" id="{00000000-0008-0000-0100-00006A020000}"/>
            </a:ext>
          </a:extLst>
        </xdr:cNvPr>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619" name="n_3aveValue【学校施設】&#10;一人当たり面積">
          <a:extLst>
            <a:ext uri="{FF2B5EF4-FFF2-40B4-BE49-F238E27FC236}">
              <a16:creationId xmlns:a16="http://schemas.microsoft.com/office/drawing/2014/main" id="{00000000-0008-0000-0100-00006B020000}"/>
            </a:ext>
          </a:extLst>
        </xdr:cNvPr>
        <xdr:cNvSpPr txBox="1"/>
      </xdr:nvSpPr>
      <xdr:spPr>
        <a:xfrm>
          <a:off x="19310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20" name="n_4aveValue【学校施設】&#10;一人当たり面積">
          <a:extLst>
            <a:ext uri="{FF2B5EF4-FFF2-40B4-BE49-F238E27FC236}">
              <a16:creationId xmlns:a16="http://schemas.microsoft.com/office/drawing/2014/main" id="{00000000-0008-0000-0100-00006C020000}"/>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12536</xdr:rowOff>
    </xdr:from>
    <xdr:ext cx="469744" cy="259045"/>
    <xdr:sp macro="" textlink="">
      <xdr:nvSpPr>
        <xdr:cNvPr id="621" name="n_1mainValue【学校施設】&#10;一人当たり面積">
          <a:extLst>
            <a:ext uri="{FF2B5EF4-FFF2-40B4-BE49-F238E27FC236}">
              <a16:creationId xmlns:a16="http://schemas.microsoft.com/office/drawing/2014/main" id="{00000000-0008-0000-0100-00006D020000}"/>
            </a:ext>
          </a:extLst>
        </xdr:cNvPr>
        <xdr:cNvSpPr txBox="1"/>
      </xdr:nvSpPr>
      <xdr:spPr>
        <a:xfrm>
          <a:off x="21075727" y="106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9270</xdr:rowOff>
    </xdr:from>
    <xdr:ext cx="469744" cy="259045"/>
    <xdr:sp macro="" textlink="">
      <xdr:nvSpPr>
        <xdr:cNvPr id="622" name="n_2mainValue【学校施設】&#10;一人当たり面積">
          <a:extLst>
            <a:ext uri="{FF2B5EF4-FFF2-40B4-BE49-F238E27FC236}">
              <a16:creationId xmlns:a16="http://schemas.microsoft.com/office/drawing/2014/main" id="{00000000-0008-0000-0100-00006E020000}"/>
            </a:ext>
          </a:extLst>
        </xdr:cNvPr>
        <xdr:cNvSpPr txBox="1"/>
      </xdr:nvSpPr>
      <xdr:spPr>
        <a:xfrm>
          <a:off x="20199427"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161670</xdr:rowOff>
    </xdr:from>
    <xdr:ext cx="469744" cy="259045"/>
    <xdr:sp macro="" textlink="">
      <xdr:nvSpPr>
        <xdr:cNvPr id="623" name="n_3mainValue【学校施設】&#10;一人当たり面積">
          <a:extLst>
            <a:ext uri="{FF2B5EF4-FFF2-40B4-BE49-F238E27FC236}">
              <a16:creationId xmlns:a16="http://schemas.microsoft.com/office/drawing/2014/main" id="{00000000-0008-0000-0100-00006F020000}"/>
            </a:ext>
          </a:extLst>
        </xdr:cNvPr>
        <xdr:cNvSpPr txBox="1"/>
      </xdr:nvSpPr>
      <xdr:spPr>
        <a:xfrm>
          <a:off x="19310427" y="1044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37028</xdr:rowOff>
    </xdr:from>
    <xdr:ext cx="469744" cy="259045"/>
    <xdr:sp macro="" textlink="">
      <xdr:nvSpPr>
        <xdr:cNvPr id="624" name="n_4mainValue【学校施設】&#10;一人当たり面積">
          <a:extLst>
            <a:ext uri="{FF2B5EF4-FFF2-40B4-BE49-F238E27FC236}">
              <a16:creationId xmlns:a16="http://schemas.microsoft.com/office/drawing/2014/main" id="{00000000-0008-0000-0100-000070020000}"/>
            </a:ext>
          </a:extLst>
        </xdr:cNvPr>
        <xdr:cNvSpPr txBox="1"/>
      </xdr:nvSpPr>
      <xdr:spPr>
        <a:xfrm>
          <a:off x="18421427" y="1049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1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100-00008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a:extLst>
            <a:ext uri="{FF2B5EF4-FFF2-40B4-BE49-F238E27FC236}">
              <a16:creationId xmlns:a16="http://schemas.microsoft.com/office/drawing/2014/main" id="{00000000-0008-0000-0100-00008C020000}"/>
            </a:ext>
          </a:extLst>
        </xdr:cNvPr>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100-00008E020000}"/>
            </a:ext>
          </a:extLst>
        </xdr:cNvPr>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6268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68597</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100-00009A020000}"/>
            </a:ext>
          </a:extLst>
        </xdr:cNvPr>
        <xdr:cNvSpPr txBox="1"/>
      </xdr:nvSpPr>
      <xdr:spPr>
        <a:xfrm>
          <a:off x="16357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52070</xdr:rowOff>
    </xdr:from>
    <xdr:to>
      <xdr:col>81</xdr:col>
      <xdr:colOff>101600</xdr:colOff>
      <xdr:row>83</xdr:row>
      <xdr:rowOff>153670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5430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102870</xdr:rowOff>
    </xdr:from>
    <xdr:to>
      <xdr:col>85</xdr:col>
      <xdr:colOff>127000</xdr:colOff>
      <xdr:row>83</xdr:row>
      <xdr:rowOff>140970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5481300" y="14333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13970</xdr:rowOff>
    </xdr:from>
    <xdr:to>
      <xdr:col>76</xdr:col>
      <xdr:colOff>165100</xdr:colOff>
      <xdr:row>83</xdr:row>
      <xdr:rowOff>115570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4541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64770</xdr:rowOff>
    </xdr:from>
    <xdr:to>
      <xdr:col>81</xdr:col>
      <xdr:colOff>50800</xdr:colOff>
      <xdr:row>83</xdr:row>
      <xdr:rowOff>102870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4592300" y="14295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26670</xdr:rowOff>
    </xdr:from>
    <xdr:to>
      <xdr:col>76</xdr:col>
      <xdr:colOff>114300</xdr:colOff>
      <xdr:row>83</xdr:row>
      <xdr:rowOff>64770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3703300" y="1425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109220</xdr:rowOff>
    </xdr:from>
    <xdr:to>
      <xdr:col>67</xdr:col>
      <xdr:colOff>101600</xdr:colOff>
      <xdr:row>83</xdr:row>
      <xdr:rowOff>39370</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2763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160020</xdr:rowOff>
    </xdr:from>
    <xdr:to>
      <xdr:col>71</xdr:col>
      <xdr:colOff>177800</xdr:colOff>
      <xdr:row>83</xdr:row>
      <xdr:rowOff>26670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2814300" y="14218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100-0000A3020000}"/>
            </a:ext>
          </a:extLst>
        </xdr:cNvPr>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100-0000A4020000}"/>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100-0000A5020000}"/>
            </a:ext>
          </a:extLst>
        </xdr:cNvPr>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100-0000A6020000}"/>
            </a:ext>
          </a:extLst>
        </xdr:cNvPr>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144797</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100-0000A7020000}"/>
            </a:ext>
          </a:extLst>
        </xdr:cNvPr>
        <xdr:cNvSpPr txBox="1"/>
      </xdr:nvSpPr>
      <xdr:spPr>
        <a:xfrm>
          <a:off x="15266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106697</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100-0000A8020000}"/>
            </a:ext>
          </a:extLst>
        </xdr:cNvPr>
        <xdr:cNvSpPr txBox="1"/>
      </xdr:nvSpPr>
      <xdr:spPr>
        <a:xfrm>
          <a:off x="14389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100-0000A9020000}"/>
            </a:ext>
          </a:extLst>
        </xdr:cNvPr>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30497</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100-0000AA020000}"/>
            </a:ext>
          </a:extLst>
        </xdr:cNvPr>
        <xdr:cNvSpPr txBox="1"/>
      </xdr:nvSpPr>
      <xdr:spPr>
        <a:xfrm>
          <a:off x="12611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1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100-0000C502000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100-0000C7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100-0000C902000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41020</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100-0000D5020000}"/>
            </a:ext>
          </a:extLst>
        </xdr:cNvPr>
        <xdr:cNvSpPr txBox="1"/>
      </xdr:nvSpPr>
      <xdr:spPr>
        <a:xfrm>
          <a:off x="22199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5443</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21323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20383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5443</xdr:rowOff>
    </xdr:from>
    <xdr:to>
      <xdr:col>111</xdr:col>
      <xdr:colOff>177800</xdr:colOff>
      <xdr:row>86</xdr:row>
      <xdr:rowOff>5443</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20434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126093</xdr:rowOff>
    </xdr:from>
    <xdr:to>
      <xdr:col>102</xdr:col>
      <xdr:colOff>165100</xdr:colOff>
      <xdr:row>86</xdr:row>
      <xdr:rowOff>56243</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9494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5443</xdr:rowOff>
    </xdr:from>
    <xdr:to>
      <xdr:col>107</xdr:col>
      <xdr:colOff>50800</xdr:colOff>
      <xdr:row>86</xdr:row>
      <xdr:rowOff>5443</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9545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126093</xdr:rowOff>
    </xdr:from>
    <xdr:to>
      <xdr:col>98</xdr:col>
      <xdr:colOff>38100</xdr:colOff>
      <xdr:row>86</xdr:row>
      <xdr:rowOff>56243</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8605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5443</xdr:rowOff>
    </xdr:from>
    <xdr:to>
      <xdr:col>102</xdr:col>
      <xdr:colOff>114300</xdr:colOff>
      <xdr:row>86</xdr:row>
      <xdr:rowOff>5443</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8656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34" name="n_1aveValue【児童館】&#10;一人当たり面積">
          <a:extLst>
            <a:ext uri="{FF2B5EF4-FFF2-40B4-BE49-F238E27FC236}">
              <a16:creationId xmlns:a16="http://schemas.microsoft.com/office/drawing/2014/main" id="{00000000-0008-0000-0100-0000DE020000}"/>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35" name="n_2aveValue【児童館】&#10;一人当たり面積">
          <a:extLst>
            <a:ext uri="{FF2B5EF4-FFF2-40B4-BE49-F238E27FC236}">
              <a16:creationId xmlns:a16="http://schemas.microsoft.com/office/drawing/2014/main" id="{00000000-0008-0000-0100-0000DF020000}"/>
            </a:ext>
          </a:extLst>
        </xdr:cNvPr>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6" name="n_3aveValue【児童館】&#10;一人当たり面積">
          <a:extLst>
            <a:ext uri="{FF2B5EF4-FFF2-40B4-BE49-F238E27FC236}">
              <a16:creationId xmlns:a16="http://schemas.microsoft.com/office/drawing/2014/main" id="{00000000-0008-0000-0100-0000E0020000}"/>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37" name="n_4aveValue【児童館】&#10;一人当たり面積">
          <a:extLst>
            <a:ext uri="{FF2B5EF4-FFF2-40B4-BE49-F238E27FC236}">
              <a16:creationId xmlns:a16="http://schemas.microsoft.com/office/drawing/2014/main" id="{00000000-0008-0000-0100-0000E1020000}"/>
            </a:ext>
          </a:extLst>
        </xdr:cNvPr>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738" name="n_1mainValue【児童館】&#10;一人当たり面積">
          <a:extLst>
            <a:ext uri="{FF2B5EF4-FFF2-40B4-BE49-F238E27FC236}">
              <a16:creationId xmlns:a16="http://schemas.microsoft.com/office/drawing/2014/main" id="{00000000-0008-0000-0100-0000E2020000}"/>
            </a:ext>
          </a:extLst>
        </xdr:cNvPr>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47370</xdr:rowOff>
    </xdr:from>
    <xdr:ext cx="469744" cy="259045"/>
    <xdr:sp macro="" textlink="">
      <xdr:nvSpPr>
        <xdr:cNvPr id="739" name="n_2mainValue【児童館】&#10;一人当たり面積">
          <a:extLst>
            <a:ext uri="{FF2B5EF4-FFF2-40B4-BE49-F238E27FC236}">
              <a16:creationId xmlns:a16="http://schemas.microsoft.com/office/drawing/2014/main" id="{00000000-0008-0000-0100-0000E3020000}"/>
            </a:ext>
          </a:extLst>
        </xdr:cNvPr>
        <xdr:cNvSpPr txBox="1"/>
      </xdr:nvSpPr>
      <xdr:spPr>
        <a:xfrm>
          <a:off x="20199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47370</xdr:rowOff>
    </xdr:from>
    <xdr:ext cx="469744" cy="259045"/>
    <xdr:sp macro="" textlink="">
      <xdr:nvSpPr>
        <xdr:cNvPr id="740" name="n_3mainValue【児童館】&#10;一人当たり面積">
          <a:extLst>
            <a:ext uri="{FF2B5EF4-FFF2-40B4-BE49-F238E27FC236}">
              <a16:creationId xmlns:a16="http://schemas.microsoft.com/office/drawing/2014/main" id="{00000000-0008-0000-0100-0000E4020000}"/>
            </a:ext>
          </a:extLst>
        </xdr:cNvPr>
        <xdr:cNvSpPr txBox="1"/>
      </xdr:nvSpPr>
      <xdr:spPr>
        <a:xfrm>
          <a:off x="19310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47370</xdr:rowOff>
    </xdr:from>
    <xdr:ext cx="469744" cy="259045"/>
    <xdr:sp macro="" textlink="">
      <xdr:nvSpPr>
        <xdr:cNvPr id="741" name="n_4mainValue【児童館】&#10;一人当たり面積">
          <a:extLst>
            <a:ext uri="{FF2B5EF4-FFF2-40B4-BE49-F238E27FC236}">
              <a16:creationId xmlns:a16="http://schemas.microsoft.com/office/drawing/2014/main" id="{00000000-0008-0000-0100-0000E5020000}"/>
            </a:ext>
          </a:extLst>
        </xdr:cNvPr>
        <xdr:cNvSpPr txBox="1"/>
      </xdr:nvSpPr>
      <xdr:spPr>
        <a:xfrm>
          <a:off x="18421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類似団体と比較して特に有形固定資産減価償却率が高くなっている施設は、橋りょう、公営住宅、児童館であり、特に低くなっている施設は、学校施設、認定こども園である。 </a:t>
          </a:r>
        </a:p>
        <a:p>
          <a:r>
            <a:rPr kumimoji="1" lang="ja-JP" altLang="en-US" sz="1300">
              <a:latin typeface="ＭＳ Ｐゴシック" panose="020B0600070205080204" pitchFamily="50" charset="-128"/>
              <a:ea typeface="ＭＳ Ｐゴシック" panose="020B0600070205080204" pitchFamily="50" charset="-128"/>
            </a:rPr>
            <a:t>　学校施設については、小学校が有形固定資産減価償却率</a:t>
          </a:r>
          <a:r>
            <a:rPr kumimoji="1" lang="en-US" altLang="ja-JP" sz="1300">
              <a:latin typeface="ＭＳ Ｐゴシック" panose="020B0600070205080204" pitchFamily="50" charset="-128"/>
              <a:ea typeface="ＭＳ Ｐゴシック" panose="020B0600070205080204" pitchFamily="50" charset="-128"/>
            </a:rPr>
            <a:t>50.7</a:t>
          </a:r>
          <a:r>
            <a:rPr kumimoji="1" lang="ja-JP" altLang="en-US" sz="1300">
              <a:latin typeface="ＭＳ Ｐゴシック" panose="020B0600070205080204" pitchFamily="50" charset="-128"/>
              <a:ea typeface="ＭＳ Ｐゴシック" panose="020B0600070205080204" pitchFamily="50" charset="-128"/>
            </a:rPr>
            <a:t>％、中学校が</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％、義務教育学校が</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％となっている。義務教育学校の有形固定資産減価償却率が低くなっているのは、義務教育学校である「さつき学園」の新築校舎が平成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年度から供用開始となったためである。 認定こども園については、公立３園のうち「あおぞら認定こども園」及び「にじいろ認定こども園」の２園の新園舎が、それぞれ平成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年度から供用開始となったことから、有形固定資産減価償却率が低くなっている。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143,536
140,861
12.71
85,020,572
83,070,690
1,897,695
32,011,239
63,101,515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54446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128831</xdr:rowOff>
    </xdr:from>
    <xdr:ext cx="405111" cy="259045"/>
    <xdr:sp macro="" textlink="">
      <xdr:nvSpPr>
        <xdr:cNvPr id="76" name="n_1aveValue【図書館】&#10;有形固定資産減価償却率">
          <a:extLst>
            <a:ext uri="{FF2B5EF4-FFF2-40B4-BE49-F238E27FC236}">
              <a16:creationId xmlns:a16="http://schemas.microsoft.com/office/drawing/2014/main" id="{00000000-0008-0000-0200-00004C000000}"/>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77" name="n_2aveValue【図書館】&#10;有形固定資産減価償却率">
          <a:extLst>
            <a:ext uri="{FF2B5EF4-FFF2-40B4-BE49-F238E27FC236}">
              <a16:creationId xmlns:a16="http://schemas.microsoft.com/office/drawing/2014/main" id="{00000000-0008-0000-0200-00004D000000}"/>
            </a:ext>
          </a:extLst>
        </xdr:cNvPr>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78" name="n_3aveValue【図書館】&#10;有形固定資産減価償却率">
          <a:extLst>
            <a:ext uri="{FF2B5EF4-FFF2-40B4-BE49-F238E27FC236}">
              <a16:creationId xmlns:a16="http://schemas.microsoft.com/office/drawing/2014/main" id="{00000000-0008-0000-0200-00004E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79" name="n_4aveValue【図書館】&#10;有形固定資産減価償却率">
          <a:extLst>
            <a:ext uri="{FF2B5EF4-FFF2-40B4-BE49-F238E27FC236}">
              <a16:creationId xmlns:a16="http://schemas.microsoft.com/office/drawing/2014/main" id="{00000000-0008-0000-0200-00004F000000}"/>
            </a:ext>
          </a:extLst>
        </xdr:cNvPr>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00000000-0008-0000-02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06" name="【図書館】&#10;一人当たり面積最小値テキスト">
          <a:extLst>
            <a:ext uri="{FF2B5EF4-FFF2-40B4-BE49-F238E27FC236}">
              <a16:creationId xmlns:a16="http://schemas.microsoft.com/office/drawing/2014/main" id="{00000000-0008-0000-0200-00006A00000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08" name="【図書館】&#10;一人当たり面積最大値テキスト">
          <a:extLst>
            <a:ext uri="{FF2B5EF4-FFF2-40B4-BE49-F238E27FC236}">
              <a16:creationId xmlns:a16="http://schemas.microsoft.com/office/drawing/2014/main" id="{00000000-0008-0000-0200-00006C000000}"/>
            </a:ext>
          </a:extLst>
        </xdr:cNvPr>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134455</xdr:rowOff>
    </xdr:from>
    <xdr:ext cx="469744" cy="259045"/>
    <xdr:sp macro="" textlink="">
      <xdr:nvSpPr>
        <xdr:cNvPr id="110" name="【図書館】&#10;一人当たり面積平均値テキスト">
          <a:extLst>
            <a:ext uri="{FF2B5EF4-FFF2-40B4-BE49-F238E27FC236}">
              <a16:creationId xmlns:a16="http://schemas.microsoft.com/office/drawing/2014/main" id="{00000000-0008-0000-0200-00006E000000}"/>
            </a:ext>
          </a:extLst>
        </xdr:cNvPr>
        <xdr:cNvSpPr txBox="1"/>
      </xdr:nvSpPr>
      <xdr:spPr>
        <a:xfrm>
          <a:off x="10515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74386</xdr:rowOff>
    </xdr:from>
    <xdr:to>
      <xdr:col>55</xdr:col>
      <xdr:colOff>50800</xdr:colOff>
      <xdr:row>37</xdr:row>
      <xdr:rowOff>4536</xdr:rowOff>
    </xdr:to>
    <xdr:sp macro="" textlink="">
      <xdr:nvSpPr>
        <xdr:cNvPr id="121" name="楕円 120">
          <a:extLst>
            <a:ext uri="{FF2B5EF4-FFF2-40B4-BE49-F238E27FC236}">
              <a16:creationId xmlns:a16="http://schemas.microsoft.com/office/drawing/2014/main" id="{00000000-0008-0000-0200-000079000000}"/>
            </a:ext>
          </a:extLst>
        </xdr:cNvPr>
        <xdr:cNvSpPr/>
      </xdr:nvSpPr>
      <xdr:spPr>
        <a:xfrm>
          <a:off x="10426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97263</xdr:rowOff>
    </xdr:from>
    <xdr:ext cx="469744" cy="259045"/>
    <xdr:sp macro="" textlink="">
      <xdr:nvSpPr>
        <xdr:cNvPr id="122" name="【図書館】&#10;一人当たり面積該当値テキスト">
          <a:extLst>
            <a:ext uri="{FF2B5EF4-FFF2-40B4-BE49-F238E27FC236}">
              <a16:creationId xmlns:a16="http://schemas.microsoft.com/office/drawing/2014/main" id="{00000000-0008-0000-0200-00007A000000}"/>
            </a:ext>
          </a:extLst>
        </xdr:cNvPr>
        <xdr:cNvSpPr txBox="1"/>
      </xdr:nvSpPr>
      <xdr:spPr>
        <a:xfrm>
          <a:off x="10515600" y="60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70049</xdr:rowOff>
    </xdr:from>
    <xdr:ext cx="469744" cy="259045"/>
    <xdr:sp macro="" textlink="">
      <xdr:nvSpPr>
        <xdr:cNvPr id="123" name="n_1aveValue【図書館】&#10;一人当たり面積">
          <a:extLst>
            <a:ext uri="{FF2B5EF4-FFF2-40B4-BE49-F238E27FC236}">
              <a16:creationId xmlns:a16="http://schemas.microsoft.com/office/drawing/2014/main" id="{00000000-0008-0000-0200-00007B000000}"/>
            </a:ext>
          </a:extLst>
        </xdr:cNvPr>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24" name="n_2aveValue【図書館】&#10;一人当たり面積">
          <a:extLst>
            <a:ext uri="{FF2B5EF4-FFF2-40B4-BE49-F238E27FC236}">
              <a16:creationId xmlns:a16="http://schemas.microsoft.com/office/drawing/2014/main" id="{00000000-0008-0000-0200-00007C000000}"/>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25" name="n_3aveValue【図書館】&#10;一人当たり面積">
          <a:extLst>
            <a:ext uri="{FF2B5EF4-FFF2-40B4-BE49-F238E27FC236}">
              <a16:creationId xmlns:a16="http://schemas.microsoft.com/office/drawing/2014/main" id="{00000000-0008-0000-0200-00007D000000}"/>
            </a:ext>
          </a:extLst>
        </xdr:cNvPr>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26" name="n_4aveValue【図書館】&#10;一人当たり面積">
          <a:extLst>
            <a:ext uri="{FF2B5EF4-FFF2-40B4-BE49-F238E27FC236}">
              <a16:creationId xmlns:a16="http://schemas.microsoft.com/office/drawing/2014/main" id="{00000000-0008-0000-0200-00007E000000}"/>
            </a:ext>
          </a:extLst>
        </xdr:cNvPr>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a:extLst>
            <a:ext uri="{FF2B5EF4-FFF2-40B4-BE49-F238E27FC236}">
              <a16:creationId xmlns:a16="http://schemas.microsoft.com/office/drawing/2014/main" id="{00000000-0008-0000-0200-00009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2" name="【体育館・プール】&#10;有形固定資産減価償却率最小値テキスト">
          <a:extLst>
            <a:ext uri="{FF2B5EF4-FFF2-40B4-BE49-F238E27FC236}">
              <a16:creationId xmlns:a16="http://schemas.microsoft.com/office/drawing/2014/main" id="{00000000-0008-0000-0200-000098000000}"/>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54" name="【体育館・プール】&#10;有形固定資産減価償却率最大値テキスト">
          <a:extLst>
            <a:ext uri="{FF2B5EF4-FFF2-40B4-BE49-F238E27FC236}">
              <a16:creationId xmlns:a16="http://schemas.microsoft.com/office/drawing/2014/main" id="{00000000-0008-0000-0200-00009A000000}"/>
            </a:ext>
          </a:extLst>
        </xdr:cNvPr>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56" name="【体育館・プール】&#10;有形固定資産減価償却率平均値テキスト">
          <a:extLst>
            <a:ext uri="{FF2B5EF4-FFF2-40B4-BE49-F238E27FC236}">
              <a16:creationId xmlns:a16="http://schemas.microsoft.com/office/drawing/2014/main" id="{00000000-0008-0000-0200-00009C000000}"/>
            </a:ext>
          </a:extLst>
        </xdr:cNvPr>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57" name="フローチャート: 判断 156">
          <a:extLst>
            <a:ext uri="{FF2B5EF4-FFF2-40B4-BE49-F238E27FC236}">
              <a16:creationId xmlns:a16="http://schemas.microsoft.com/office/drawing/2014/main" id="{00000000-0008-0000-0200-00009D000000}"/>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58" name="フローチャート: 判断 157">
          <a:extLst>
            <a:ext uri="{FF2B5EF4-FFF2-40B4-BE49-F238E27FC236}">
              <a16:creationId xmlns:a16="http://schemas.microsoft.com/office/drawing/2014/main" id="{00000000-0008-0000-0200-00009E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61" name="フローチャート: 判断 160">
          <a:extLst>
            <a:ext uri="{FF2B5EF4-FFF2-40B4-BE49-F238E27FC236}">
              <a16:creationId xmlns:a16="http://schemas.microsoft.com/office/drawing/2014/main" id="{00000000-0008-0000-0200-0000A1000000}"/>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124460</xdr:rowOff>
    </xdr:from>
    <xdr:to>
      <xdr:col>24</xdr:col>
      <xdr:colOff>114300</xdr:colOff>
      <xdr:row>62</xdr:row>
      <xdr:rowOff>54610</xdr:rowOff>
    </xdr:to>
    <xdr:sp macro="" textlink="">
      <xdr:nvSpPr>
        <xdr:cNvPr id="167" name="楕円 166">
          <a:extLst>
            <a:ext uri="{FF2B5EF4-FFF2-40B4-BE49-F238E27FC236}">
              <a16:creationId xmlns:a16="http://schemas.microsoft.com/office/drawing/2014/main" id="{00000000-0008-0000-0200-0000A7000000}"/>
            </a:ext>
          </a:extLst>
        </xdr:cNvPr>
        <xdr:cNvSpPr/>
      </xdr:nvSpPr>
      <xdr:spPr>
        <a:xfrm>
          <a:off x="4584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102887</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id="{00000000-0008-0000-0200-0000A8000000}"/>
            </a:ext>
          </a:extLst>
        </xdr:cNvPr>
        <xdr:cNvSpPr txBox="1"/>
      </xdr:nvSpPr>
      <xdr:spPr>
        <a:xfrm>
          <a:off x="46736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59690</xdr:rowOff>
    </xdr:from>
    <xdr:to>
      <xdr:col>20</xdr:col>
      <xdr:colOff>38100</xdr:colOff>
      <xdr:row>61</xdr:row>
      <xdr:rowOff>161290</xdr:rowOff>
    </xdr:to>
    <xdr:sp macro="" textlink="">
      <xdr:nvSpPr>
        <xdr:cNvPr id="169" name="楕円 168">
          <a:extLst>
            <a:ext uri="{FF2B5EF4-FFF2-40B4-BE49-F238E27FC236}">
              <a16:creationId xmlns:a16="http://schemas.microsoft.com/office/drawing/2014/main" id="{00000000-0008-0000-0200-0000A9000000}"/>
            </a:ext>
          </a:extLst>
        </xdr:cNvPr>
        <xdr:cNvSpPr/>
      </xdr:nvSpPr>
      <xdr:spPr>
        <a:xfrm>
          <a:off x="3746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110490</xdr:rowOff>
    </xdr:from>
    <xdr:to>
      <xdr:col>24</xdr:col>
      <xdr:colOff>63500</xdr:colOff>
      <xdr:row>62</xdr:row>
      <xdr:rowOff>3810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3797300" y="105689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57785</xdr:rowOff>
    </xdr:from>
    <xdr:to>
      <xdr:col>15</xdr:col>
      <xdr:colOff>101600</xdr:colOff>
      <xdr:row>61</xdr:row>
      <xdr:rowOff>159385</xdr:rowOff>
    </xdr:to>
    <xdr:sp macro="" textlink="">
      <xdr:nvSpPr>
        <xdr:cNvPr id="171" name="楕円 170">
          <a:extLst>
            <a:ext uri="{FF2B5EF4-FFF2-40B4-BE49-F238E27FC236}">
              <a16:creationId xmlns:a16="http://schemas.microsoft.com/office/drawing/2014/main" id="{00000000-0008-0000-0200-0000AB000000}"/>
            </a:ext>
          </a:extLst>
        </xdr:cNvPr>
        <xdr:cNvSpPr/>
      </xdr:nvSpPr>
      <xdr:spPr>
        <a:xfrm>
          <a:off x="2857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61</xdr:row>
      <xdr:rowOff>110490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2908300" y="105670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73" name="楕円 172">
          <a:extLst>
            <a:ext uri="{FF2B5EF4-FFF2-40B4-BE49-F238E27FC236}">
              <a16:creationId xmlns:a16="http://schemas.microsoft.com/office/drawing/2014/main" id="{00000000-0008-0000-0200-0000AD000000}"/>
            </a:ext>
          </a:extLst>
        </xdr:cNvPr>
        <xdr:cNvSpPr/>
      </xdr:nvSpPr>
      <xdr:spPr>
        <a:xfrm>
          <a:off x="1968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28575</xdr:rowOff>
    </xdr:from>
    <xdr:to>
      <xdr:col>15</xdr:col>
      <xdr:colOff>50800</xdr:colOff>
      <xdr:row>61</xdr:row>
      <xdr:rowOff>108585</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2019300" y="1048702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107315</xdr:rowOff>
    </xdr:from>
    <xdr:to>
      <xdr:col>6</xdr:col>
      <xdr:colOff>38100</xdr:colOff>
      <xdr:row>61</xdr:row>
      <xdr:rowOff>37465</xdr:rowOff>
    </xdr:to>
    <xdr:sp macro="" textlink="">
      <xdr:nvSpPr>
        <xdr:cNvPr id="175" name="楕円 174">
          <a:extLst>
            <a:ext uri="{FF2B5EF4-FFF2-40B4-BE49-F238E27FC236}">
              <a16:creationId xmlns:a16="http://schemas.microsoft.com/office/drawing/2014/main" id="{00000000-0008-0000-0200-0000AF000000}"/>
            </a:ext>
          </a:extLst>
        </xdr:cNvPr>
        <xdr:cNvSpPr/>
      </xdr:nvSpPr>
      <xdr:spPr>
        <a:xfrm>
          <a:off x="1079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158115</xdr:rowOff>
    </xdr:from>
    <xdr:to>
      <xdr:col>10</xdr:col>
      <xdr:colOff>114300</xdr:colOff>
      <xdr:row>61</xdr:row>
      <xdr:rowOff>28575</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1130300" y="104451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77" name="n_1aveValue【体育館・プール】&#10;有形固定資産減価償却率">
          <a:extLst>
            <a:ext uri="{FF2B5EF4-FFF2-40B4-BE49-F238E27FC236}">
              <a16:creationId xmlns:a16="http://schemas.microsoft.com/office/drawing/2014/main" id="{00000000-0008-0000-0200-0000B1000000}"/>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78" name="n_2aveValue【体育館・プール】&#10;有形固定資産減価償却率">
          <a:extLst>
            <a:ext uri="{FF2B5EF4-FFF2-40B4-BE49-F238E27FC236}">
              <a16:creationId xmlns:a16="http://schemas.microsoft.com/office/drawing/2014/main" id="{00000000-0008-0000-0200-0000B2000000}"/>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179" name="n_3aveValue【体育館・プール】&#10;有形固定資産減価償却率">
          <a:extLst>
            <a:ext uri="{FF2B5EF4-FFF2-40B4-BE49-F238E27FC236}">
              <a16:creationId xmlns:a16="http://schemas.microsoft.com/office/drawing/2014/main" id="{00000000-0008-0000-0200-0000B3000000}"/>
            </a:ext>
          </a:extLst>
        </xdr:cNvPr>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80" name="n_4aveValue【体育館・プール】&#10;有形固定資産減価償却率">
          <a:extLst>
            <a:ext uri="{FF2B5EF4-FFF2-40B4-BE49-F238E27FC236}">
              <a16:creationId xmlns:a16="http://schemas.microsoft.com/office/drawing/2014/main" id="{00000000-0008-0000-0200-0000B4000000}"/>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152417</xdr:rowOff>
    </xdr:from>
    <xdr:ext cx="405111" cy="259045"/>
    <xdr:sp macro="" textlink="">
      <xdr:nvSpPr>
        <xdr:cNvPr id="181" name="n_1main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35820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150512</xdr:rowOff>
    </xdr:from>
    <xdr:ext cx="405111" cy="259045"/>
    <xdr:sp macro="" textlink="">
      <xdr:nvSpPr>
        <xdr:cNvPr id="182" name="n_2mainValue【体育館・プール】&#10;有形固定資産減価償却率">
          <a:extLst>
            <a:ext uri="{FF2B5EF4-FFF2-40B4-BE49-F238E27FC236}">
              <a16:creationId xmlns:a16="http://schemas.microsoft.com/office/drawing/2014/main" id="{00000000-0008-0000-0200-0000B6000000}"/>
            </a:ext>
          </a:extLst>
        </xdr:cNvPr>
        <xdr:cNvSpPr txBox="1"/>
      </xdr:nvSpPr>
      <xdr:spPr>
        <a:xfrm>
          <a:off x="2705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183" name="n_3main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1816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28592</xdr:rowOff>
    </xdr:from>
    <xdr:ext cx="405111" cy="259045"/>
    <xdr:sp macro="" textlink="">
      <xdr:nvSpPr>
        <xdr:cNvPr id="184" name="n_4main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927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a:extLst>
            <a:ext uri="{FF2B5EF4-FFF2-40B4-BE49-F238E27FC236}">
              <a16:creationId xmlns:a16="http://schemas.microsoft.com/office/drawing/2014/main" id="{00000000-0008-0000-0200-0000C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09" name="【体育館・プール】&#10;一人当たり面積最小値テキスト">
          <a:extLst>
            <a:ext uri="{FF2B5EF4-FFF2-40B4-BE49-F238E27FC236}">
              <a16:creationId xmlns:a16="http://schemas.microsoft.com/office/drawing/2014/main" id="{00000000-0008-0000-0200-0000D1000000}"/>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11" name="【体育館・プール】&#10;一人当たり面積最大値テキスト">
          <a:extLst>
            <a:ext uri="{FF2B5EF4-FFF2-40B4-BE49-F238E27FC236}">
              <a16:creationId xmlns:a16="http://schemas.microsoft.com/office/drawing/2014/main" id="{00000000-0008-0000-0200-0000D3000000}"/>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13" name="【体育館・プール】&#10;一人当たり面積平均値テキスト">
          <a:extLst>
            <a:ext uri="{FF2B5EF4-FFF2-40B4-BE49-F238E27FC236}">
              <a16:creationId xmlns:a16="http://schemas.microsoft.com/office/drawing/2014/main" id="{00000000-0008-0000-0200-0000D5000000}"/>
            </a:ext>
          </a:extLst>
        </xdr:cNvPr>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16" name="フローチャート: 判断 215">
          <a:extLst>
            <a:ext uri="{FF2B5EF4-FFF2-40B4-BE49-F238E27FC236}">
              <a16:creationId xmlns:a16="http://schemas.microsoft.com/office/drawing/2014/main" id="{00000000-0008-0000-0200-0000D8000000}"/>
            </a:ext>
          </a:extLst>
        </xdr:cNvPr>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158750</xdr:rowOff>
    </xdr:from>
    <xdr:to>
      <xdr:col>55</xdr:col>
      <xdr:colOff>50800</xdr:colOff>
      <xdr:row>62</xdr:row>
      <xdr:rowOff>88900</xdr:rowOff>
    </xdr:to>
    <xdr:sp macro="" textlink="">
      <xdr:nvSpPr>
        <xdr:cNvPr id="224" name="楕円 223">
          <a:extLst>
            <a:ext uri="{FF2B5EF4-FFF2-40B4-BE49-F238E27FC236}">
              <a16:creationId xmlns:a16="http://schemas.microsoft.com/office/drawing/2014/main" id="{00000000-0008-0000-0200-0000E0000000}"/>
            </a:ext>
          </a:extLst>
        </xdr:cNvPr>
        <xdr:cNvSpPr/>
      </xdr:nvSpPr>
      <xdr:spPr>
        <a:xfrm>
          <a:off x="10426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137177</xdr:rowOff>
    </xdr:from>
    <xdr:ext cx="469744" cy="259045"/>
    <xdr:sp macro="" textlink="">
      <xdr:nvSpPr>
        <xdr:cNvPr id="225" name="【体育館・プール】&#10;一人当たり面積該当値テキスト">
          <a:extLst>
            <a:ext uri="{FF2B5EF4-FFF2-40B4-BE49-F238E27FC236}">
              <a16:creationId xmlns:a16="http://schemas.microsoft.com/office/drawing/2014/main" id="{00000000-0008-0000-0200-0000E1000000}"/>
            </a:ext>
          </a:extLst>
        </xdr:cNvPr>
        <xdr:cNvSpPr txBox="1"/>
      </xdr:nvSpPr>
      <xdr:spPr>
        <a:xfrm>
          <a:off x="10515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162560</xdr:rowOff>
    </xdr:from>
    <xdr:to>
      <xdr:col>50</xdr:col>
      <xdr:colOff>165100</xdr:colOff>
      <xdr:row>62</xdr:row>
      <xdr:rowOff>92710</xdr:rowOff>
    </xdr:to>
    <xdr:sp macro="" textlink="">
      <xdr:nvSpPr>
        <xdr:cNvPr id="226" name="楕円 225">
          <a:extLst>
            <a:ext uri="{FF2B5EF4-FFF2-40B4-BE49-F238E27FC236}">
              <a16:creationId xmlns:a16="http://schemas.microsoft.com/office/drawing/2014/main" id="{00000000-0008-0000-0200-0000E2000000}"/>
            </a:ext>
          </a:extLst>
        </xdr:cNvPr>
        <xdr:cNvSpPr/>
      </xdr:nvSpPr>
      <xdr:spPr>
        <a:xfrm>
          <a:off x="9588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38100</xdr:rowOff>
    </xdr:from>
    <xdr:to>
      <xdr:col>55</xdr:col>
      <xdr:colOff>0</xdr:colOff>
      <xdr:row>62</xdr:row>
      <xdr:rowOff>41910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flipV="1">
          <a:off x="9639300" y="106680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xdr:rowOff>
    </xdr:from>
    <xdr:to>
      <xdr:col>46</xdr:col>
      <xdr:colOff>38100</xdr:colOff>
      <xdr:row>62</xdr:row>
      <xdr:rowOff>107950</xdr:rowOff>
    </xdr:to>
    <xdr:sp macro="" textlink="">
      <xdr:nvSpPr>
        <xdr:cNvPr id="228" name="楕円 227">
          <a:extLst>
            <a:ext uri="{FF2B5EF4-FFF2-40B4-BE49-F238E27FC236}">
              <a16:creationId xmlns:a16="http://schemas.microsoft.com/office/drawing/2014/main" id="{00000000-0008-0000-0200-0000E4000000}"/>
            </a:ext>
          </a:extLst>
        </xdr:cNvPr>
        <xdr:cNvSpPr/>
      </xdr:nvSpPr>
      <xdr:spPr>
        <a:xfrm>
          <a:off x="869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41910</xdr:rowOff>
    </xdr:from>
    <xdr:to>
      <xdr:col>50</xdr:col>
      <xdr:colOff>114300</xdr:colOff>
      <xdr:row>62</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8750300" y="106718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2540</xdr:rowOff>
    </xdr:from>
    <xdr:to>
      <xdr:col>41</xdr:col>
      <xdr:colOff>101600</xdr:colOff>
      <xdr:row>62</xdr:row>
      <xdr:rowOff>104140</xdr:rowOff>
    </xdr:to>
    <xdr:sp macro="" textlink="">
      <xdr:nvSpPr>
        <xdr:cNvPr id="230" name="楕円 229">
          <a:extLst>
            <a:ext uri="{FF2B5EF4-FFF2-40B4-BE49-F238E27FC236}">
              <a16:creationId xmlns:a16="http://schemas.microsoft.com/office/drawing/2014/main" id="{00000000-0008-0000-0200-0000E6000000}"/>
            </a:ext>
          </a:extLst>
        </xdr:cNvPr>
        <xdr:cNvSpPr/>
      </xdr:nvSpPr>
      <xdr:spPr>
        <a:xfrm>
          <a:off x="7810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53340</xdr:rowOff>
    </xdr:from>
    <xdr:to>
      <xdr:col>45</xdr:col>
      <xdr:colOff>177800</xdr:colOff>
      <xdr:row>62</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7861300" y="106832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2540</xdr:rowOff>
    </xdr:from>
    <xdr:to>
      <xdr:col>36</xdr:col>
      <xdr:colOff>165100</xdr:colOff>
      <xdr:row>62</xdr:row>
      <xdr:rowOff>104140</xdr:rowOff>
    </xdr:to>
    <xdr:sp macro="" textlink="">
      <xdr:nvSpPr>
        <xdr:cNvPr id="232" name="楕円 231">
          <a:extLst>
            <a:ext uri="{FF2B5EF4-FFF2-40B4-BE49-F238E27FC236}">
              <a16:creationId xmlns:a16="http://schemas.microsoft.com/office/drawing/2014/main" id="{00000000-0008-0000-0200-0000E8000000}"/>
            </a:ext>
          </a:extLst>
        </xdr:cNvPr>
        <xdr:cNvSpPr/>
      </xdr:nvSpPr>
      <xdr:spPr>
        <a:xfrm>
          <a:off x="6921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53340</xdr:rowOff>
    </xdr:from>
    <xdr:to>
      <xdr:col>41</xdr:col>
      <xdr:colOff>50800</xdr:colOff>
      <xdr:row>62</xdr:row>
      <xdr:rowOff>53340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972300" y="1068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4" name="n_1aveValue【体育館・プール】&#10;一人当たり面積">
          <a:extLst>
            <a:ext uri="{FF2B5EF4-FFF2-40B4-BE49-F238E27FC236}">
              <a16:creationId xmlns:a16="http://schemas.microsoft.com/office/drawing/2014/main" id="{00000000-0008-0000-0200-0000EA000000}"/>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35" name="n_2aveValue【体育館・プール】&#10;一人当たり面積">
          <a:extLst>
            <a:ext uri="{FF2B5EF4-FFF2-40B4-BE49-F238E27FC236}">
              <a16:creationId xmlns:a16="http://schemas.microsoft.com/office/drawing/2014/main" id="{00000000-0008-0000-0200-0000EB000000}"/>
            </a:ext>
          </a:extLst>
        </xdr:cNvPr>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36" name="n_3aveValue【体育館・プール】&#10;一人当たり面積">
          <a:extLst>
            <a:ext uri="{FF2B5EF4-FFF2-40B4-BE49-F238E27FC236}">
              <a16:creationId xmlns:a16="http://schemas.microsoft.com/office/drawing/2014/main" id="{00000000-0008-0000-0200-0000EC000000}"/>
            </a:ext>
          </a:extLst>
        </xdr:cNvPr>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37" name="n_4aveValue【体育館・プール】&#10;一人当たり面積">
          <a:extLst>
            <a:ext uri="{FF2B5EF4-FFF2-40B4-BE49-F238E27FC236}">
              <a16:creationId xmlns:a16="http://schemas.microsoft.com/office/drawing/2014/main" id="{00000000-0008-0000-0200-0000ED000000}"/>
            </a:ext>
          </a:extLst>
        </xdr:cNvPr>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83837</xdr:rowOff>
    </xdr:from>
    <xdr:ext cx="469744" cy="259045"/>
    <xdr:sp macro="" textlink="">
      <xdr:nvSpPr>
        <xdr:cNvPr id="238" name="n_1mainValue【体育館・プール】&#10;一人当たり面積">
          <a:extLst>
            <a:ext uri="{FF2B5EF4-FFF2-40B4-BE49-F238E27FC236}">
              <a16:creationId xmlns:a16="http://schemas.microsoft.com/office/drawing/2014/main" id="{00000000-0008-0000-0200-0000EE000000}"/>
            </a:ext>
          </a:extLst>
        </xdr:cNvPr>
        <xdr:cNvSpPr txBox="1"/>
      </xdr:nvSpPr>
      <xdr:spPr>
        <a:xfrm>
          <a:off x="93917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99077</xdr:rowOff>
    </xdr:from>
    <xdr:ext cx="469744" cy="259045"/>
    <xdr:sp macro="" textlink="">
      <xdr:nvSpPr>
        <xdr:cNvPr id="239" name="n_2mainValue【体育館・プール】&#10;一人当たり面積">
          <a:extLst>
            <a:ext uri="{FF2B5EF4-FFF2-40B4-BE49-F238E27FC236}">
              <a16:creationId xmlns:a16="http://schemas.microsoft.com/office/drawing/2014/main" id="{00000000-0008-0000-0200-0000EF000000}"/>
            </a:ext>
          </a:extLst>
        </xdr:cNvPr>
        <xdr:cNvSpPr txBox="1"/>
      </xdr:nvSpPr>
      <xdr:spPr>
        <a:xfrm>
          <a:off x="8515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95267</xdr:rowOff>
    </xdr:from>
    <xdr:ext cx="469744" cy="259045"/>
    <xdr:sp macro="" textlink="">
      <xdr:nvSpPr>
        <xdr:cNvPr id="240" name="n_3mainValue【体育館・プール】&#10;一人当たり面積">
          <a:extLst>
            <a:ext uri="{FF2B5EF4-FFF2-40B4-BE49-F238E27FC236}">
              <a16:creationId xmlns:a16="http://schemas.microsoft.com/office/drawing/2014/main" id="{00000000-0008-0000-0200-0000F0000000}"/>
            </a:ext>
          </a:extLst>
        </xdr:cNvPr>
        <xdr:cNvSpPr txBox="1"/>
      </xdr:nvSpPr>
      <xdr:spPr>
        <a:xfrm>
          <a:off x="7626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95267</xdr:rowOff>
    </xdr:from>
    <xdr:ext cx="469744" cy="259045"/>
    <xdr:sp macro="" textlink="">
      <xdr:nvSpPr>
        <xdr:cNvPr id="241" name="n_4mainValue【体育館・プール】&#10;一人当たり面積">
          <a:extLst>
            <a:ext uri="{FF2B5EF4-FFF2-40B4-BE49-F238E27FC236}">
              <a16:creationId xmlns:a16="http://schemas.microsoft.com/office/drawing/2014/main" id="{00000000-0008-0000-0200-0000F1000000}"/>
            </a:ext>
          </a:extLst>
        </xdr:cNvPr>
        <xdr:cNvSpPr txBox="1"/>
      </xdr:nvSpPr>
      <xdr:spPr>
        <a:xfrm>
          <a:off x="6737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a:extLst>
            <a:ext uri="{FF2B5EF4-FFF2-40B4-BE49-F238E27FC236}">
              <a16:creationId xmlns:a16="http://schemas.microsoft.com/office/drawing/2014/main" id="{00000000-0008-0000-0200-00000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84</xdr:row>
      <xdr:rowOff>67818</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4634865" y="13365480"/>
          <a:ext cx="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71645</xdr:rowOff>
    </xdr:from>
    <xdr:ext cx="405111" cy="259045"/>
    <xdr:sp macro="" textlink="">
      <xdr:nvSpPr>
        <xdr:cNvPr id="265" name="【福祉施設】&#10;有形固定資産減価償却率最小値テキスト">
          <a:extLst>
            <a:ext uri="{FF2B5EF4-FFF2-40B4-BE49-F238E27FC236}">
              <a16:creationId xmlns:a16="http://schemas.microsoft.com/office/drawing/2014/main" id="{00000000-0008-0000-0200-000009010000}"/>
            </a:ext>
          </a:extLst>
        </xdr:cNvPr>
        <xdr:cNvSpPr txBox="1"/>
      </xdr:nvSpPr>
      <xdr:spPr>
        <a:xfrm>
          <a:off x="4673600" y="14473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67818</xdr:rowOff>
    </xdr:from>
    <xdr:to>
      <xdr:col>24</xdr:col>
      <xdr:colOff>152400</xdr:colOff>
      <xdr:row>84</xdr:row>
      <xdr:rowOff>67818</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4546600" y="1446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67" name="【福祉施設】&#10;有形固定資産減価償却率最大値テキスト">
          <a:extLst>
            <a:ext uri="{FF2B5EF4-FFF2-40B4-BE49-F238E27FC236}">
              <a16:creationId xmlns:a16="http://schemas.microsoft.com/office/drawing/2014/main" id="{00000000-0008-0000-0200-00000B010000}"/>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22877</xdr:rowOff>
    </xdr:from>
    <xdr:ext cx="405111" cy="259045"/>
    <xdr:sp macro="" textlink="">
      <xdr:nvSpPr>
        <xdr:cNvPr id="269" name="【福祉施設】&#10;有形固定資産減価償却率平均値テキスト">
          <a:extLst>
            <a:ext uri="{FF2B5EF4-FFF2-40B4-BE49-F238E27FC236}">
              <a16:creationId xmlns:a16="http://schemas.microsoft.com/office/drawing/2014/main" id="{00000000-0008-0000-0200-00000D010000}"/>
            </a:ext>
          </a:extLst>
        </xdr:cNvPr>
        <xdr:cNvSpPr txBox="1"/>
      </xdr:nvSpPr>
      <xdr:spPr>
        <a:xfrm>
          <a:off x="4673600" y="1373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270" name="フローチャート: 判断 269">
          <a:extLst>
            <a:ext uri="{FF2B5EF4-FFF2-40B4-BE49-F238E27FC236}">
              <a16:creationId xmlns:a16="http://schemas.microsoft.com/office/drawing/2014/main" id="{00000000-0008-0000-0200-00000E010000}"/>
            </a:ext>
          </a:extLst>
        </xdr:cNvPr>
        <xdr:cNvSpPr/>
      </xdr:nvSpPr>
      <xdr:spPr>
        <a:xfrm>
          <a:off x="4584700" y="1376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42163</xdr:rowOff>
    </xdr:from>
    <xdr:to>
      <xdr:col>20</xdr:col>
      <xdr:colOff>38100</xdr:colOff>
      <xdr:row>80</xdr:row>
      <xdr:rowOff>143763</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3746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23876</xdr:rowOff>
    </xdr:from>
    <xdr:to>
      <xdr:col>15</xdr:col>
      <xdr:colOff>101600</xdr:colOff>
      <xdr:row>80</xdr:row>
      <xdr:rowOff>125476</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2857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163322</xdr:rowOff>
    </xdr:from>
    <xdr:to>
      <xdr:col>10</xdr:col>
      <xdr:colOff>165100</xdr:colOff>
      <xdr:row>80</xdr:row>
      <xdr:rowOff>93472</xdr:rowOff>
    </xdr:to>
    <xdr:sp macro="" textlink="">
      <xdr:nvSpPr>
        <xdr:cNvPr id="273" name="フローチャート: 判断 272">
          <a:extLst>
            <a:ext uri="{FF2B5EF4-FFF2-40B4-BE49-F238E27FC236}">
              <a16:creationId xmlns:a16="http://schemas.microsoft.com/office/drawing/2014/main" id="{00000000-0008-0000-0200-000011010000}"/>
            </a:ext>
          </a:extLst>
        </xdr:cNvPr>
        <xdr:cNvSpPr/>
      </xdr:nvSpPr>
      <xdr:spPr>
        <a:xfrm>
          <a:off x="1968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158750</xdr:rowOff>
    </xdr:from>
    <xdr:to>
      <xdr:col>6</xdr:col>
      <xdr:colOff>38100</xdr:colOff>
      <xdr:row>80</xdr:row>
      <xdr:rowOff>88900</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1079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3302</xdr:rowOff>
    </xdr:from>
    <xdr:to>
      <xdr:col>24</xdr:col>
      <xdr:colOff>114300</xdr:colOff>
      <xdr:row>78</xdr:row>
      <xdr:rowOff>104902</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4584700" y="133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89679</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00000000-0008-0000-0200-000019010000}"/>
            </a:ext>
          </a:extLst>
        </xdr:cNvPr>
        <xdr:cNvSpPr txBox="1"/>
      </xdr:nvSpPr>
      <xdr:spPr>
        <a:xfrm>
          <a:off x="4673600" y="13291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110744</xdr:rowOff>
    </xdr:from>
    <xdr:to>
      <xdr:col>20</xdr:col>
      <xdr:colOff>38100</xdr:colOff>
      <xdr:row>86</xdr:row>
      <xdr:rowOff>40894</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3746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54102</xdr:rowOff>
    </xdr:from>
    <xdr:to>
      <xdr:col>24</xdr:col>
      <xdr:colOff>63500</xdr:colOff>
      <xdr:row>85</xdr:row>
      <xdr:rowOff>161544</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flipV="1">
          <a:off x="3797300" y="13427202"/>
          <a:ext cx="838200" cy="130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149606</xdr:rowOff>
    </xdr:from>
    <xdr:to>
      <xdr:col>15</xdr:col>
      <xdr:colOff>101600</xdr:colOff>
      <xdr:row>86</xdr:row>
      <xdr:rowOff>79756</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2857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161544</xdr:rowOff>
    </xdr:from>
    <xdr:to>
      <xdr:col>19</xdr:col>
      <xdr:colOff>177800</xdr:colOff>
      <xdr:row>86</xdr:row>
      <xdr:rowOff>28956</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flipV="1">
          <a:off x="2908300" y="1473479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126746</xdr:rowOff>
    </xdr:from>
    <xdr:to>
      <xdr:col>10</xdr:col>
      <xdr:colOff>165100</xdr:colOff>
      <xdr:row>86</xdr:row>
      <xdr:rowOff>56896</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1968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6096</xdr:rowOff>
    </xdr:from>
    <xdr:to>
      <xdr:col>15</xdr:col>
      <xdr:colOff>50800</xdr:colOff>
      <xdr:row>86</xdr:row>
      <xdr:rowOff>28956</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2019300" y="14750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74168</xdr:rowOff>
    </xdr:from>
    <xdr:to>
      <xdr:col>6</xdr:col>
      <xdr:colOff>38100</xdr:colOff>
      <xdr:row>86</xdr:row>
      <xdr:rowOff>4318</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1079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124968</xdr:rowOff>
    </xdr:from>
    <xdr:to>
      <xdr:col>10</xdr:col>
      <xdr:colOff>114300</xdr:colOff>
      <xdr:row>86</xdr:row>
      <xdr:rowOff>6096</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1130300" y="1469821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160290</xdr:rowOff>
    </xdr:from>
    <xdr:ext cx="405111" cy="259045"/>
    <xdr:sp macro="" textlink="">
      <xdr:nvSpPr>
        <xdr:cNvPr id="290" name="n_1aveValue【福祉施設】&#10;有形固定資産減価償却率">
          <a:extLst>
            <a:ext uri="{FF2B5EF4-FFF2-40B4-BE49-F238E27FC236}">
              <a16:creationId xmlns:a16="http://schemas.microsoft.com/office/drawing/2014/main" id="{00000000-0008-0000-0200-000022010000}"/>
            </a:ext>
          </a:extLst>
        </xdr:cNvPr>
        <xdr:cNvSpPr txBox="1"/>
      </xdr:nvSpPr>
      <xdr:spPr>
        <a:xfrm>
          <a:off x="35820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142003</xdr:rowOff>
    </xdr:from>
    <xdr:ext cx="405111" cy="259045"/>
    <xdr:sp macro="" textlink="">
      <xdr:nvSpPr>
        <xdr:cNvPr id="291" name="n_2aveValue【福祉施設】&#10;有形固定資産減価償却率">
          <a:extLst>
            <a:ext uri="{FF2B5EF4-FFF2-40B4-BE49-F238E27FC236}">
              <a16:creationId xmlns:a16="http://schemas.microsoft.com/office/drawing/2014/main" id="{00000000-0008-0000-0200-000023010000}"/>
            </a:ext>
          </a:extLst>
        </xdr:cNvPr>
        <xdr:cNvSpPr txBox="1"/>
      </xdr:nvSpPr>
      <xdr:spPr>
        <a:xfrm>
          <a:off x="27057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109999</xdr:rowOff>
    </xdr:from>
    <xdr:ext cx="405111" cy="259045"/>
    <xdr:sp macro="" textlink="">
      <xdr:nvSpPr>
        <xdr:cNvPr id="292" name="n_3aveValue【福祉施設】&#10;有形固定資産減価償却率">
          <a:extLst>
            <a:ext uri="{FF2B5EF4-FFF2-40B4-BE49-F238E27FC236}">
              <a16:creationId xmlns:a16="http://schemas.microsoft.com/office/drawing/2014/main" id="{00000000-0008-0000-0200-000024010000}"/>
            </a:ext>
          </a:extLst>
        </xdr:cNvPr>
        <xdr:cNvSpPr txBox="1"/>
      </xdr:nvSpPr>
      <xdr:spPr>
        <a:xfrm>
          <a:off x="1816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105427</xdr:rowOff>
    </xdr:from>
    <xdr:ext cx="405111" cy="259045"/>
    <xdr:sp macro="" textlink="">
      <xdr:nvSpPr>
        <xdr:cNvPr id="293" name="n_4aveValue【福祉施設】&#10;有形固定資産減価償却率">
          <a:extLst>
            <a:ext uri="{FF2B5EF4-FFF2-40B4-BE49-F238E27FC236}">
              <a16:creationId xmlns:a16="http://schemas.microsoft.com/office/drawing/2014/main" id="{00000000-0008-0000-0200-000025010000}"/>
            </a:ext>
          </a:extLst>
        </xdr:cNvPr>
        <xdr:cNvSpPr txBox="1"/>
      </xdr:nvSpPr>
      <xdr:spPr>
        <a:xfrm>
          <a:off x="927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32021</xdr:rowOff>
    </xdr:from>
    <xdr:ext cx="405111" cy="259045"/>
    <xdr:sp macro="" textlink="">
      <xdr:nvSpPr>
        <xdr:cNvPr id="294" name="n_1mainValue【福祉施設】&#10;有形固定資産減価償却率">
          <a:extLst>
            <a:ext uri="{FF2B5EF4-FFF2-40B4-BE49-F238E27FC236}">
              <a16:creationId xmlns:a16="http://schemas.microsoft.com/office/drawing/2014/main" id="{00000000-0008-0000-0200-000026010000}"/>
            </a:ext>
          </a:extLst>
        </xdr:cNvPr>
        <xdr:cNvSpPr txBox="1"/>
      </xdr:nvSpPr>
      <xdr:spPr>
        <a:xfrm>
          <a:off x="3582044" y="1477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70883</xdr:rowOff>
    </xdr:from>
    <xdr:ext cx="405111" cy="259045"/>
    <xdr:sp macro="" textlink="">
      <xdr:nvSpPr>
        <xdr:cNvPr id="295" name="n_2mainValue【福祉施設】&#10;有形固定資産減価償却率">
          <a:extLst>
            <a:ext uri="{FF2B5EF4-FFF2-40B4-BE49-F238E27FC236}">
              <a16:creationId xmlns:a16="http://schemas.microsoft.com/office/drawing/2014/main" id="{00000000-0008-0000-0200-000027010000}"/>
            </a:ext>
          </a:extLst>
        </xdr:cNvPr>
        <xdr:cNvSpPr txBox="1"/>
      </xdr:nvSpPr>
      <xdr:spPr>
        <a:xfrm>
          <a:off x="2705744" y="1481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48023</xdr:rowOff>
    </xdr:from>
    <xdr:ext cx="405111" cy="259045"/>
    <xdr:sp macro="" textlink="">
      <xdr:nvSpPr>
        <xdr:cNvPr id="296" name="n_3mainValue【福祉施設】&#10;有形固定資産減価償却率">
          <a:extLst>
            <a:ext uri="{FF2B5EF4-FFF2-40B4-BE49-F238E27FC236}">
              <a16:creationId xmlns:a16="http://schemas.microsoft.com/office/drawing/2014/main" id="{00000000-0008-0000-0200-000028010000}"/>
            </a:ext>
          </a:extLst>
        </xdr:cNvPr>
        <xdr:cNvSpPr txBox="1"/>
      </xdr:nvSpPr>
      <xdr:spPr>
        <a:xfrm>
          <a:off x="1816744" y="147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166895</xdr:rowOff>
    </xdr:from>
    <xdr:ext cx="405111" cy="259045"/>
    <xdr:sp macro="" textlink="">
      <xdr:nvSpPr>
        <xdr:cNvPr id="297" name="n_4mainValue【福祉施設】&#10;有形固定資産減価償却率">
          <a:extLst>
            <a:ext uri="{FF2B5EF4-FFF2-40B4-BE49-F238E27FC236}">
              <a16:creationId xmlns:a16="http://schemas.microsoft.com/office/drawing/2014/main" id="{00000000-0008-0000-0200-000029010000}"/>
            </a:ext>
          </a:extLst>
        </xdr:cNvPr>
        <xdr:cNvSpPr txBox="1"/>
      </xdr:nvSpPr>
      <xdr:spPr>
        <a:xfrm>
          <a:off x="927744" y="1474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id="{00000000-0008-0000-0200-00004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a:extLst>
            <a:ext uri="{FF2B5EF4-FFF2-40B4-BE49-F238E27FC236}">
              <a16:creationId xmlns:a16="http://schemas.microsoft.com/office/drawing/2014/main" id="{00000000-0008-0000-0200-00004201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24" name="【福祉施設】&#10;一人当たり面積最大値テキスト">
          <a:extLst>
            <a:ext uri="{FF2B5EF4-FFF2-40B4-BE49-F238E27FC236}">
              <a16:creationId xmlns:a16="http://schemas.microsoft.com/office/drawing/2014/main" id="{00000000-0008-0000-0200-000044010000}"/>
            </a:ext>
          </a:extLst>
        </xdr:cNvPr>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111777</xdr:rowOff>
    </xdr:from>
    <xdr:ext cx="469744" cy="259045"/>
    <xdr:sp macro="" textlink="">
      <xdr:nvSpPr>
        <xdr:cNvPr id="326" name="【福祉施設】&#10;一人当たり面積平均値テキスト">
          <a:extLst>
            <a:ext uri="{FF2B5EF4-FFF2-40B4-BE49-F238E27FC236}">
              <a16:creationId xmlns:a16="http://schemas.microsoft.com/office/drawing/2014/main" id="{00000000-0008-0000-0200-000046010000}"/>
            </a:ext>
          </a:extLst>
        </xdr:cNvPr>
        <xdr:cNvSpPr txBox="1"/>
      </xdr:nvSpPr>
      <xdr:spPr>
        <a:xfrm>
          <a:off x="105156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57150</xdr:rowOff>
    </xdr:from>
    <xdr:to>
      <xdr:col>55</xdr:col>
      <xdr:colOff>50800</xdr:colOff>
      <xdr:row>85</xdr:row>
      <xdr:rowOff>158750</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104267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143527</xdr:rowOff>
    </xdr:from>
    <xdr:ext cx="469744" cy="259045"/>
    <xdr:sp macro="" textlink="">
      <xdr:nvSpPr>
        <xdr:cNvPr id="338" name="【福祉施設】&#10;一人当たり面積該当値テキスト">
          <a:extLst>
            <a:ext uri="{FF2B5EF4-FFF2-40B4-BE49-F238E27FC236}">
              <a16:creationId xmlns:a16="http://schemas.microsoft.com/office/drawing/2014/main" id="{00000000-0008-0000-0200-000052010000}"/>
            </a:ext>
          </a:extLst>
        </xdr:cNvPr>
        <xdr:cNvSpPr txBox="1"/>
      </xdr:nvSpPr>
      <xdr:spPr>
        <a:xfrm>
          <a:off x="10515600"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57150</xdr:rowOff>
    </xdr:from>
    <xdr:to>
      <xdr:col>50</xdr:col>
      <xdr:colOff>165100</xdr:colOff>
      <xdr:row>85</xdr:row>
      <xdr:rowOff>158750</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9588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107950</xdr:rowOff>
    </xdr:from>
    <xdr:to>
      <xdr:col>55</xdr:col>
      <xdr:colOff>0</xdr:colOff>
      <xdr:row>85</xdr:row>
      <xdr:rowOff>107950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9639300" y="1468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57150</xdr:rowOff>
    </xdr:from>
    <xdr:to>
      <xdr:col>46</xdr:col>
      <xdr:colOff>38100</xdr:colOff>
      <xdr:row>85</xdr:row>
      <xdr:rowOff>158750</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8699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107950</xdr:rowOff>
    </xdr:from>
    <xdr:to>
      <xdr:col>50</xdr:col>
      <xdr:colOff>114300</xdr:colOff>
      <xdr:row>85</xdr:row>
      <xdr:rowOff>107950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8750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57150</xdr:rowOff>
    </xdr:from>
    <xdr:to>
      <xdr:col>41</xdr:col>
      <xdr:colOff>101600</xdr:colOff>
      <xdr:row>85</xdr:row>
      <xdr:rowOff>158750</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7810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107950</xdr:rowOff>
    </xdr:from>
    <xdr:to>
      <xdr:col>45</xdr:col>
      <xdr:colOff>177800</xdr:colOff>
      <xdr:row>85</xdr:row>
      <xdr:rowOff>107950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7861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57150</xdr:rowOff>
    </xdr:from>
    <xdr:to>
      <xdr:col>36</xdr:col>
      <xdr:colOff>165100</xdr:colOff>
      <xdr:row>85</xdr:row>
      <xdr:rowOff>158750</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6921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107950</xdr:rowOff>
    </xdr:from>
    <xdr:to>
      <xdr:col>41</xdr:col>
      <xdr:colOff>50800</xdr:colOff>
      <xdr:row>85</xdr:row>
      <xdr:rowOff>107950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972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47" name="n_1aveValue【福祉施設】&#10;一人当たり面積">
          <a:extLst>
            <a:ext uri="{FF2B5EF4-FFF2-40B4-BE49-F238E27FC236}">
              <a16:creationId xmlns:a16="http://schemas.microsoft.com/office/drawing/2014/main" id="{00000000-0008-0000-0200-00005B010000}"/>
            </a:ext>
          </a:extLst>
        </xdr:cNvPr>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48" name="n_2aveValue【福祉施設】&#10;一人当たり面積">
          <a:extLst>
            <a:ext uri="{FF2B5EF4-FFF2-40B4-BE49-F238E27FC236}">
              <a16:creationId xmlns:a16="http://schemas.microsoft.com/office/drawing/2014/main" id="{00000000-0008-0000-0200-00005C010000}"/>
            </a:ext>
          </a:extLst>
        </xdr:cNvPr>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49" name="n_3aveValue【福祉施設】&#10;一人当たり面積">
          <a:extLst>
            <a:ext uri="{FF2B5EF4-FFF2-40B4-BE49-F238E27FC236}">
              <a16:creationId xmlns:a16="http://schemas.microsoft.com/office/drawing/2014/main" id="{00000000-0008-0000-0200-00005D010000}"/>
            </a:ext>
          </a:extLst>
        </xdr:cNvPr>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22877</xdr:rowOff>
    </xdr:from>
    <xdr:ext cx="469744" cy="259045"/>
    <xdr:sp macro="" textlink="">
      <xdr:nvSpPr>
        <xdr:cNvPr id="350" name="n_4aveValue【福祉施設】&#10;一人当たり面積">
          <a:extLst>
            <a:ext uri="{FF2B5EF4-FFF2-40B4-BE49-F238E27FC236}">
              <a16:creationId xmlns:a16="http://schemas.microsoft.com/office/drawing/2014/main" id="{00000000-0008-0000-0200-00005E010000}"/>
            </a:ext>
          </a:extLst>
        </xdr:cNvPr>
        <xdr:cNvSpPr txBox="1"/>
      </xdr:nvSpPr>
      <xdr:spPr>
        <a:xfrm>
          <a:off x="6737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149877</xdr:rowOff>
    </xdr:from>
    <xdr:ext cx="469744" cy="259045"/>
    <xdr:sp macro="" textlink="">
      <xdr:nvSpPr>
        <xdr:cNvPr id="351" name="n_1mainValue【福祉施設】&#10;一人当たり面積">
          <a:extLst>
            <a:ext uri="{FF2B5EF4-FFF2-40B4-BE49-F238E27FC236}">
              <a16:creationId xmlns:a16="http://schemas.microsoft.com/office/drawing/2014/main" id="{00000000-0008-0000-0200-00005F010000}"/>
            </a:ext>
          </a:extLst>
        </xdr:cNvPr>
        <xdr:cNvSpPr txBox="1"/>
      </xdr:nvSpPr>
      <xdr:spPr>
        <a:xfrm>
          <a:off x="9391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149877</xdr:rowOff>
    </xdr:from>
    <xdr:ext cx="469744" cy="259045"/>
    <xdr:sp macro="" textlink="">
      <xdr:nvSpPr>
        <xdr:cNvPr id="352" name="n_2mainValue【福祉施設】&#10;一人当たり面積">
          <a:extLst>
            <a:ext uri="{FF2B5EF4-FFF2-40B4-BE49-F238E27FC236}">
              <a16:creationId xmlns:a16="http://schemas.microsoft.com/office/drawing/2014/main" id="{00000000-0008-0000-0200-000060010000}"/>
            </a:ext>
          </a:extLst>
        </xdr:cNvPr>
        <xdr:cNvSpPr txBox="1"/>
      </xdr:nvSpPr>
      <xdr:spPr>
        <a:xfrm>
          <a:off x="8515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149877</xdr:rowOff>
    </xdr:from>
    <xdr:ext cx="469744" cy="259045"/>
    <xdr:sp macro="" textlink="">
      <xdr:nvSpPr>
        <xdr:cNvPr id="353" name="n_3mainValue【福祉施設】&#10;一人当たり面積">
          <a:extLst>
            <a:ext uri="{FF2B5EF4-FFF2-40B4-BE49-F238E27FC236}">
              <a16:creationId xmlns:a16="http://schemas.microsoft.com/office/drawing/2014/main" id="{00000000-0008-0000-0200-000061010000}"/>
            </a:ext>
          </a:extLst>
        </xdr:cNvPr>
        <xdr:cNvSpPr txBox="1"/>
      </xdr:nvSpPr>
      <xdr:spPr>
        <a:xfrm>
          <a:off x="7626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149877</xdr:rowOff>
    </xdr:from>
    <xdr:ext cx="469744" cy="259045"/>
    <xdr:sp macro="" textlink="">
      <xdr:nvSpPr>
        <xdr:cNvPr id="354" name="n_4mainValue【福祉施設】&#10;一人当たり面積">
          <a:extLst>
            <a:ext uri="{FF2B5EF4-FFF2-40B4-BE49-F238E27FC236}">
              <a16:creationId xmlns:a16="http://schemas.microsoft.com/office/drawing/2014/main" id="{00000000-0008-0000-0200-000062010000}"/>
            </a:ext>
          </a:extLst>
        </xdr:cNvPr>
        <xdr:cNvSpPr txBox="1"/>
      </xdr:nvSpPr>
      <xdr:spPr>
        <a:xfrm>
          <a:off x="6737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a:extLst>
            <a:ext uri="{FF2B5EF4-FFF2-40B4-BE49-F238E27FC236}">
              <a16:creationId xmlns:a16="http://schemas.microsoft.com/office/drawing/2014/main" id="{00000000-0008-0000-0200-00007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80" name="【市民会館】&#10;有形固定資産減価償却率最小値テキスト">
          <a:extLst>
            <a:ext uri="{FF2B5EF4-FFF2-40B4-BE49-F238E27FC236}">
              <a16:creationId xmlns:a16="http://schemas.microsoft.com/office/drawing/2014/main" id="{00000000-0008-0000-0200-00007C010000}"/>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82" name="【市民会館】&#10;有形固定資産減価償却率最大値テキスト">
          <a:extLst>
            <a:ext uri="{FF2B5EF4-FFF2-40B4-BE49-F238E27FC236}">
              <a16:creationId xmlns:a16="http://schemas.microsoft.com/office/drawing/2014/main" id="{00000000-0008-0000-0200-00007E010000}"/>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84" name="【市民会館】&#10;有形固定資産減価償却率平均値テキスト">
          <a:extLst>
            <a:ext uri="{FF2B5EF4-FFF2-40B4-BE49-F238E27FC236}">
              <a16:creationId xmlns:a16="http://schemas.microsoft.com/office/drawing/2014/main" id="{00000000-0008-0000-0200-000080010000}"/>
            </a:ext>
          </a:extLst>
        </xdr:cNvPr>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57786</xdr:rowOff>
    </xdr:from>
    <xdr:to>
      <xdr:col>24</xdr:col>
      <xdr:colOff>114300</xdr:colOff>
      <xdr:row>105</xdr:row>
      <xdr:rowOff>159386</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45847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36213</xdr:rowOff>
    </xdr:from>
    <xdr:ext cx="405111" cy="259045"/>
    <xdr:sp macro="" textlink="">
      <xdr:nvSpPr>
        <xdr:cNvPr id="396" name="【市民会館】&#10;有形固定資産減価償却率該当値テキスト">
          <a:extLst>
            <a:ext uri="{FF2B5EF4-FFF2-40B4-BE49-F238E27FC236}">
              <a16:creationId xmlns:a16="http://schemas.microsoft.com/office/drawing/2014/main" id="{00000000-0008-0000-0200-00008C010000}"/>
            </a:ext>
          </a:extLst>
        </xdr:cNvPr>
        <xdr:cNvSpPr txBox="1"/>
      </xdr:nvSpPr>
      <xdr:spPr>
        <a:xfrm>
          <a:off x="4673600"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109220</xdr:rowOff>
    </xdr:from>
    <xdr:to>
      <xdr:col>20</xdr:col>
      <xdr:colOff>38100</xdr:colOff>
      <xdr:row>105</xdr:row>
      <xdr:rowOff>39370</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3746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160020</xdr:rowOff>
    </xdr:from>
    <xdr:to>
      <xdr:col>24</xdr:col>
      <xdr:colOff>63500</xdr:colOff>
      <xdr:row>105</xdr:row>
      <xdr:rowOff>108586</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3797300" y="17990820"/>
          <a:ext cx="8382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130175</xdr:rowOff>
    </xdr:from>
    <xdr:to>
      <xdr:col>15</xdr:col>
      <xdr:colOff>101600</xdr:colOff>
      <xdr:row>105</xdr:row>
      <xdr:rowOff>60325</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2857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160020</xdr:rowOff>
    </xdr:from>
    <xdr:to>
      <xdr:col>19</xdr:col>
      <xdr:colOff>177800</xdr:colOff>
      <xdr:row>105</xdr:row>
      <xdr:rowOff>9525</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2908300" y="179908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92075</xdr:rowOff>
    </xdr:from>
    <xdr:to>
      <xdr:col>10</xdr:col>
      <xdr:colOff>165100</xdr:colOff>
      <xdr:row>105</xdr:row>
      <xdr:rowOff>22225</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1968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142875</xdr:rowOff>
    </xdr:from>
    <xdr:to>
      <xdr:col>15</xdr:col>
      <xdr:colOff>50800</xdr:colOff>
      <xdr:row>105</xdr:row>
      <xdr:rowOff>9525</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2019300" y="17973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53975</xdr:rowOff>
    </xdr:from>
    <xdr:to>
      <xdr:col>6</xdr:col>
      <xdr:colOff>38100</xdr:colOff>
      <xdr:row>104</xdr:row>
      <xdr:rowOff>155575</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1079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104775</xdr:rowOff>
    </xdr:from>
    <xdr:to>
      <xdr:col>10</xdr:col>
      <xdr:colOff>114300</xdr:colOff>
      <xdr:row>104</xdr:row>
      <xdr:rowOff>142875</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130300" y="17935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10177</xdr:rowOff>
    </xdr:from>
    <xdr:ext cx="405111" cy="259045"/>
    <xdr:sp macro="" textlink="">
      <xdr:nvSpPr>
        <xdr:cNvPr id="405" name="n_1aveValue【市民会館】&#10;有形固定資産減価償却率">
          <a:extLst>
            <a:ext uri="{FF2B5EF4-FFF2-40B4-BE49-F238E27FC236}">
              <a16:creationId xmlns:a16="http://schemas.microsoft.com/office/drawing/2014/main" id="{00000000-0008-0000-0200-000095010000}"/>
            </a:ext>
          </a:extLst>
        </xdr:cNvPr>
        <xdr:cNvSpPr txBox="1"/>
      </xdr:nvSpPr>
      <xdr:spPr>
        <a:xfrm>
          <a:off x="3582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406" name="n_2aveValue【市民会館】&#10;有形固定資産減価償却率">
          <a:extLst>
            <a:ext uri="{FF2B5EF4-FFF2-40B4-BE49-F238E27FC236}">
              <a16:creationId xmlns:a16="http://schemas.microsoft.com/office/drawing/2014/main" id="{00000000-0008-0000-0200-000096010000}"/>
            </a:ext>
          </a:extLst>
        </xdr:cNvPr>
        <xdr:cNvSpPr txBox="1"/>
      </xdr:nvSpPr>
      <xdr:spPr>
        <a:xfrm>
          <a:off x="2705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07" name="n_3aveValue【市民会館】&#10;有形固定資産減価償却率">
          <a:extLst>
            <a:ext uri="{FF2B5EF4-FFF2-40B4-BE49-F238E27FC236}">
              <a16:creationId xmlns:a16="http://schemas.microsoft.com/office/drawing/2014/main" id="{00000000-0008-0000-0200-000097010000}"/>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111141</xdr:rowOff>
    </xdr:from>
    <xdr:ext cx="405111" cy="259045"/>
    <xdr:sp macro="" textlink="">
      <xdr:nvSpPr>
        <xdr:cNvPr id="408" name="n_4aveValue【市民会館】&#10;有形固定資産減価償却率">
          <a:extLst>
            <a:ext uri="{FF2B5EF4-FFF2-40B4-BE49-F238E27FC236}">
              <a16:creationId xmlns:a16="http://schemas.microsoft.com/office/drawing/2014/main" id="{00000000-0008-0000-0200-000098010000}"/>
            </a:ext>
          </a:extLst>
        </xdr:cNvPr>
        <xdr:cNvSpPr txBox="1"/>
      </xdr:nvSpPr>
      <xdr:spPr>
        <a:xfrm>
          <a:off x="927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30497</xdr:rowOff>
    </xdr:from>
    <xdr:ext cx="405111" cy="259045"/>
    <xdr:sp macro="" textlink="">
      <xdr:nvSpPr>
        <xdr:cNvPr id="409" name="n_1mainValue【市民会館】&#10;有形固定資産減価償却率">
          <a:extLst>
            <a:ext uri="{FF2B5EF4-FFF2-40B4-BE49-F238E27FC236}">
              <a16:creationId xmlns:a16="http://schemas.microsoft.com/office/drawing/2014/main" id="{00000000-0008-0000-0200-000099010000}"/>
            </a:ext>
          </a:extLst>
        </xdr:cNvPr>
        <xdr:cNvSpPr txBox="1"/>
      </xdr:nvSpPr>
      <xdr:spPr>
        <a:xfrm>
          <a:off x="35820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51452</xdr:rowOff>
    </xdr:from>
    <xdr:ext cx="405111" cy="259045"/>
    <xdr:sp macro="" textlink="">
      <xdr:nvSpPr>
        <xdr:cNvPr id="410" name="n_2mainValue【市民会館】&#10;有形固定資産減価償却率">
          <a:extLst>
            <a:ext uri="{FF2B5EF4-FFF2-40B4-BE49-F238E27FC236}">
              <a16:creationId xmlns:a16="http://schemas.microsoft.com/office/drawing/2014/main" id="{00000000-0008-0000-0200-00009A010000}"/>
            </a:ext>
          </a:extLst>
        </xdr:cNvPr>
        <xdr:cNvSpPr txBox="1"/>
      </xdr:nvSpPr>
      <xdr:spPr>
        <a:xfrm>
          <a:off x="27057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13352</xdr:rowOff>
    </xdr:from>
    <xdr:ext cx="405111" cy="259045"/>
    <xdr:sp macro="" textlink="">
      <xdr:nvSpPr>
        <xdr:cNvPr id="411" name="n_3mainValue【市民会館】&#10;有形固定資産減価償却率">
          <a:extLst>
            <a:ext uri="{FF2B5EF4-FFF2-40B4-BE49-F238E27FC236}">
              <a16:creationId xmlns:a16="http://schemas.microsoft.com/office/drawing/2014/main" id="{00000000-0008-0000-0200-00009B010000}"/>
            </a:ext>
          </a:extLst>
        </xdr:cNvPr>
        <xdr:cNvSpPr txBox="1"/>
      </xdr:nvSpPr>
      <xdr:spPr>
        <a:xfrm>
          <a:off x="18167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146702</xdr:rowOff>
    </xdr:from>
    <xdr:ext cx="405111" cy="259045"/>
    <xdr:sp macro="" textlink="">
      <xdr:nvSpPr>
        <xdr:cNvPr id="412" name="n_4mainValue【市民会館】&#10;有形固定資産減価償却率">
          <a:extLst>
            <a:ext uri="{FF2B5EF4-FFF2-40B4-BE49-F238E27FC236}">
              <a16:creationId xmlns:a16="http://schemas.microsoft.com/office/drawing/2014/main" id="{00000000-0008-0000-0200-00009C010000}"/>
            </a:ext>
          </a:extLst>
        </xdr:cNvPr>
        <xdr:cNvSpPr txBox="1"/>
      </xdr:nvSpPr>
      <xdr:spPr>
        <a:xfrm>
          <a:off x="927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00000000-0008-0000-0200-0000B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35" name="【市民会館】&#10;一人当たり面積最小値テキスト">
          <a:extLst>
            <a:ext uri="{FF2B5EF4-FFF2-40B4-BE49-F238E27FC236}">
              <a16:creationId xmlns:a16="http://schemas.microsoft.com/office/drawing/2014/main" id="{00000000-0008-0000-0200-0000B3010000}"/>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37" name="【市民会館】&#10;一人当たり面積最大値テキスト">
          <a:extLst>
            <a:ext uri="{FF2B5EF4-FFF2-40B4-BE49-F238E27FC236}">
              <a16:creationId xmlns:a16="http://schemas.microsoft.com/office/drawing/2014/main" id="{00000000-0008-0000-0200-0000B5010000}"/>
            </a:ext>
          </a:extLst>
        </xdr:cNvPr>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96283</xdr:rowOff>
    </xdr:from>
    <xdr:ext cx="469744" cy="259045"/>
    <xdr:sp macro="" textlink="">
      <xdr:nvSpPr>
        <xdr:cNvPr id="439" name="【市民会館】&#10;一人当たり面積平均値テキスト">
          <a:extLst>
            <a:ext uri="{FF2B5EF4-FFF2-40B4-BE49-F238E27FC236}">
              <a16:creationId xmlns:a16="http://schemas.microsoft.com/office/drawing/2014/main" id="{00000000-0008-0000-0200-0000B7010000}"/>
            </a:ext>
          </a:extLst>
        </xdr:cNvPr>
        <xdr:cNvSpPr txBox="1"/>
      </xdr:nvSpPr>
      <xdr:spPr>
        <a:xfrm>
          <a:off x="10515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32258</xdr:rowOff>
    </xdr:from>
    <xdr:to>
      <xdr:col>55</xdr:col>
      <xdr:colOff>50800</xdr:colOff>
      <xdr:row>107</xdr:row>
      <xdr:rowOff>133858</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104267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118635</xdr:rowOff>
    </xdr:from>
    <xdr:ext cx="469744" cy="259045"/>
    <xdr:sp macro="" textlink="">
      <xdr:nvSpPr>
        <xdr:cNvPr id="451" name="【市民会館】&#10;一人当たり面積該当値テキスト">
          <a:extLst>
            <a:ext uri="{FF2B5EF4-FFF2-40B4-BE49-F238E27FC236}">
              <a16:creationId xmlns:a16="http://schemas.microsoft.com/office/drawing/2014/main" id="{00000000-0008-0000-0200-0000C3010000}"/>
            </a:ext>
          </a:extLst>
        </xdr:cNvPr>
        <xdr:cNvSpPr txBox="1"/>
      </xdr:nvSpPr>
      <xdr:spPr>
        <a:xfrm>
          <a:off x="10515600" y="182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23113</xdr:rowOff>
    </xdr:from>
    <xdr:to>
      <xdr:col>50</xdr:col>
      <xdr:colOff>165100</xdr:colOff>
      <xdr:row>107</xdr:row>
      <xdr:rowOff>124713</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9588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73913</xdr:rowOff>
    </xdr:from>
    <xdr:to>
      <xdr:col>55</xdr:col>
      <xdr:colOff>0</xdr:colOff>
      <xdr:row>107</xdr:row>
      <xdr:rowOff>83058</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9639300" y="184190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23113</xdr:rowOff>
    </xdr:from>
    <xdr:to>
      <xdr:col>46</xdr:col>
      <xdr:colOff>38100</xdr:colOff>
      <xdr:row>107</xdr:row>
      <xdr:rowOff>124713</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8699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73913</xdr:rowOff>
    </xdr:from>
    <xdr:to>
      <xdr:col>50</xdr:col>
      <xdr:colOff>114300</xdr:colOff>
      <xdr:row>107</xdr:row>
      <xdr:rowOff>73913</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8750300" y="1841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23113</xdr:rowOff>
    </xdr:from>
    <xdr:to>
      <xdr:col>41</xdr:col>
      <xdr:colOff>101600</xdr:colOff>
      <xdr:row>107</xdr:row>
      <xdr:rowOff>124713</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7810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73913</xdr:rowOff>
    </xdr:from>
    <xdr:to>
      <xdr:col>45</xdr:col>
      <xdr:colOff>177800</xdr:colOff>
      <xdr:row>107</xdr:row>
      <xdr:rowOff>73913</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7861300" y="1841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23113</xdr:rowOff>
    </xdr:from>
    <xdr:to>
      <xdr:col>36</xdr:col>
      <xdr:colOff>165100</xdr:colOff>
      <xdr:row>107</xdr:row>
      <xdr:rowOff>124713</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6921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73913</xdr:rowOff>
    </xdr:from>
    <xdr:to>
      <xdr:col>41</xdr:col>
      <xdr:colOff>50800</xdr:colOff>
      <xdr:row>107</xdr:row>
      <xdr:rowOff>73913</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972300" y="1841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60" name="n_1aveValue【市民会館】&#10;一人当たり面積">
          <a:extLst>
            <a:ext uri="{FF2B5EF4-FFF2-40B4-BE49-F238E27FC236}">
              <a16:creationId xmlns:a16="http://schemas.microsoft.com/office/drawing/2014/main" id="{00000000-0008-0000-0200-0000CC010000}"/>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61" name="n_2aveValue【市民会館】&#10;一人当たり面積">
          <a:extLst>
            <a:ext uri="{FF2B5EF4-FFF2-40B4-BE49-F238E27FC236}">
              <a16:creationId xmlns:a16="http://schemas.microsoft.com/office/drawing/2014/main" id="{00000000-0008-0000-0200-0000CD010000}"/>
            </a:ext>
          </a:extLst>
        </xdr:cNvPr>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10940</xdr:rowOff>
    </xdr:from>
    <xdr:ext cx="469744" cy="259045"/>
    <xdr:sp macro="" textlink="">
      <xdr:nvSpPr>
        <xdr:cNvPr id="462" name="n_3aveValue【市民会館】&#10;一人当たり面積">
          <a:extLst>
            <a:ext uri="{FF2B5EF4-FFF2-40B4-BE49-F238E27FC236}">
              <a16:creationId xmlns:a16="http://schemas.microsoft.com/office/drawing/2014/main" id="{00000000-0008-0000-0200-0000CE010000}"/>
            </a:ext>
          </a:extLst>
        </xdr:cNvPr>
        <xdr:cNvSpPr txBox="1"/>
      </xdr:nvSpPr>
      <xdr:spPr>
        <a:xfrm>
          <a:off x="7626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63" name="n_4aveValue【市民会館】&#10;一人当たり面積">
          <a:extLst>
            <a:ext uri="{FF2B5EF4-FFF2-40B4-BE49-F238E27FC236}">
              <a16:creationId xmlns:a16="http://schemas.microsoft.com/office/drawing/2014/main" id="{00000000-0008-0000-0200-0000CF010000}"/>
            </a:ext>
          </a:extLst>
        </xdr:cNvPr>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115840</xdr:rowOff>
    </xdr:from>
    <xdr:ext cx="469744" cy="259045"/>
    <xdr:sp macro="" textlink="">
      <xdr:nvSpPr>
        <xdr:cNvPr id="464" name="n_1mainValue【市民会館】&#10;一人当たり面積">
          <a:extLst>
            <a:ext uri="{FF2B5EF4-FFF2-40B4-BE49-F238E27FC236}">
              <a16:creationId xmlns:a16="http://schemas.microsoft.com/office/drawing/2014/main" id="{00000000-0008-0000-0200-0000D0010000}"/>
            </a:ext>
          </a:extLst>
        </xdr:cNvPr>
        <xdr:cNvSpPr txBox="1"/>
      </xdr:nvSpPr>
      <xdr:spPr>
        <a:xfrm>
          <a:off x="93917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115840</xdr:rowOff>
    </xdr:from>
    <xdr:ext cx="469744" cy="259045"/>
    <xdr:sp macro="" textlink="">
      <xdr:nvSpPr>
        <xdr:cNvPr id="465" name="n_2mainValue【市民会館】&#10;一人当たり面積">
          <a:extLst>
            <a:ext uri="{FF2B5EF4-FFF2-40B4-BE49-F238E27FC236}">
              <a16:creationId xmlns:a16="http://schemas.microsoft.com/office/drawing/2014/main" id="{00000000-0008-0000-0200-0000D1010000}"/>
            </a:ext>
          </a:extLst>
        </xdr:cNvPr>
        <xdr:cNvSpPr txBox="1"/>
      </xdr:nvSpPr>
      <xdr:spPr>
        <a:xfrm>
          <a:off x="8515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115840</xdr:rowOff>
    </xdr:from>
    <xdr:ext cx="469744" cy="259045"/>
    <xdr:sp macro="" textlink="">
      <xdr:nvSpPr>
        <xdr:cNvPr id="466" name="n_3mainValue【市民会館】&#10;一人当たり面積">
          <a:extLst>
            <a:ext uri="{FF2B5EF4-FFF2-40B4-BE49-F238E27FC236}">
              <a16:creationId xmlns:a16="http://schemas.microsoft.com/office/drawing/2014/main" id="{00000000-0008-0000-0200-0000D2010000}"/>
            </a:ext>
          </a:extLst>
        </xdr:cNvPr>
        <xdr:cNvSpPr txBox="1"/>
      </xdr:nvSpPr>
      <xdr:spPr>
        <a:xfrm>
          <a:off x="7626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115840</xdr:rowOff>
    </xdr:from>
    <xdr:ext cx="469744" cy="259045"/>
    <xdr:sp macro="" textlink="">
      <xdr:nvSpPr>
        <xdr:cNvPr id="467" name="n_4mainValue【市民会館】&#10;一人当たり面積">
          <a:extLst>
            <a:ext uri="{FF2B5EF4-FFF2-40B4-BE49-F238E27FC236}">
              <a16:creationId xmlns:a16="http://schemas.microsoft.com/office/drawing/2014/main" id="{00000000-0008-0000-0200-0000D3010000}"/>
            </a:ext>
          </a:extLst>
        </xdr:cNvPr>
        <xdr:cNvSpPr txBox="1"/>
      </xdr:nvSpPr>
      <xdr:spPr>
        <a:xfrm>
          <a:off x="6737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00000000-0008-0000-0200-0000E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494" name="【一般廃棄物処理施設】&#10;有形固定資産減価償却率最小値テキスト">
          <a:extLst>
            <a:ext uri="{FF2B5EF4-FFF2-40B4-BE49-F238E27FC236}">
              <a16:creationId xmlns:a16="http://schemas.microsoft.com/office/drawing/2014/main" id="{00000000-0008-0000-0200-0000EE010000}"/>
            </a:ext>
          </a:extLst>
        </xdr:cNvPr>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496" name="【一般廃棄物処理施設】&#10;有形固定資産減価償却率最大値テキスト">
          <a:extLst>
            <a:ext uri="{FF2B5EF4-FFF2-40B4-BE49-F238E27FC236}">
              <a16:creationId xmlns:a16="http://schemas.microsoft.com/office/drawing/2014/main" id="{00000000-0008-0000-0200-0000F0010000}"/>
            </a:ext>
          </a:extLst>
        </xdr:cNvPr>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id="{00000000-0008-0000-0200-0000F2010000}"/>
            </a:ext>
          </a:extLst>
        </xdr:cNvPr>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82550</xdr:rowOff>
    </xdr:from>
    <xdr:to>
      <xdr:col>85</xdr:col>
      <xdr:colOff>177800</xdr:colOff>
      <xdr:row>41</xdr:row>
      <xdr:rowOff>12700</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16268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60977</xdr:rowOff>
    </xdr:from>
    <xdr:ext cx="405111" cy="259045"/>
    <xdr:sp macro="" textlink="">
      <xdr:nvSpPr>
        <xdr:cNvPr id="510" name="【一般廃棄物処理施設】&#10;有形固定資産減価償却率該当値テキスト">
          <a:extLst>
            <a:ext uri="{FF2B5EF4-FFF2-40B4-BE49-F238E27FC236}">
              <a16:creationId xmlns:a16="http://schemas.microsoft.com/office/drawing/2014/main" id="{00000000-0008-0000-0200-0000FE010000}"/>
            </a:ext>
          </a:extLst>
        </xdr:cNvPr>
        <xdr:cNvSpPr txBox="1"/>
      </xdr:nvSpPr>
      <xdr:spPr>
        <a:xfrm>
          <a:off x="1635760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xdr:rowOff>
    </xdr:from>
    <xdr:to>
      <xdr:col>81</xdr:col>
      <xdr:colOff>101600</xdr:colOff>
      <xdr:row>41</xdr:row>
      <xdr:rowOff>115570</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543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133350</xdr:rowOff>
    </xdr:from>
    <xdr:to>
      <xdr:col>85</xdr:col>
      <xdr:colOff>127000</xdr:colOff>
      <xdr:row>41</xdr:row>
      <xdr:rowOff>64770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flipV="1">
          <a:off x="15481300" y="69913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144599</xdr:rowOff>
    </xdr:from>
    <xdr:to>
      <xdr:col>76</xdr:col>
      <xdr:colOff>165100</xdr:colOff>
      <xdr:row>41</xdr:row>
      <xdr:rowOff>74749</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145415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23949</xdr:rowOff>
    </xdr:from>
    <xdr:to>
      <xdr:col>81</xdr:col>
      <xdr:colOff>50800</xdr:colOff>
      <xdr:row>41</xdr:row>
      <xdr:rowOff>64770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4592300" y="70533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105410</xdr:rowOff>
    </xdr:from>
    <xdr:to>
      <xdr:col>72</xdr:col>
      <xdr:colOff>38100</xdr:colOff>
      <xdr:row>41</xdr:row>
      <xdr:rowOff>35560</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3652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156210</xdr:rowOff>
    </xdr:from>
    <xdr:to>
      <xdr:col>76</xdr:col>
      <xdr:colOff>114300</xdr:colOff>
      <xdr:row>41</xdr:row>
      <xdr:rowOff>23949</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3703300" y="701421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66222</xdr:rowOff>
    </xdr:from>
    <xdr:to>
      <xdr:col>67</xdr:col>
      <xdr:colOff>101600</xdr:colOff>
      <xdr:row>40</xdr:row>
      <xdr:rowOff>167822</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2763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117022</xdr:rowOff>
    </xdr:from>
    <xdr:to>
      <xdr:col>71</xdr:col>
      <xdr:colOff>177800</xdr:colOff>
      <xdr:row>40</xdr:row>
      <xdr:rowOff>156210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814300" y="697502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519" name="n_1aveValue【一般廃棄物処理施設】&#10;有形固定資産減価償却率">
          <a:extLst>
            <a:ext uri="{FF2B5EF4-FFF2-40B4-BE49-F238E27FC236}">
              <a16:creationId xmlns:a16="http://schemas.microsoft.com/office/drawing/2014/main" id="{00000000-0008-0000-0200-000007020000}"/>
            </a:ext>
          </a:extLst>
        </xdr:cNvPr>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20" name="n_2aveValue【一般廃棄物処理施設】&#10;有形固定資産減価償却率">
          <a:extLst>
            <a:ext uri="{FF2B5EF4-FFF2-40B4-BE49-F238E27FC236}">
              <a16:creationId xmlns:a16="http://schemas.microsoft.com/office/drawing/2014/main" id="{00000000-0008-0000-0200-000008020000}"/>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21" name="n_3aveValue【一般廃棄物処理施設】&#10;有形固定資産減価償却率">
          <a:extLst>
            <a:ext uri="{FF2B5EF4-FFF2-40B4-BE49-F238E27FC236}">
              <a16:creationId xmlns:a16="http://schemas.microsoft.com/office/drawing/2014/main" id="{00000000-0008-0000-0200-000009020000}"/>
            </a:ext>
          </a:extLst>
        </xdr:cNvPr>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22" name="n_4aveValue【一般廃棄物処理施設】&#10;有形固定資産減価償却率">
          <a:extLst>
            <a:ext uri="{FF2B5EF4-FFF2-40B4-BE49-F238E27FC236}">
              <a16:creationId xmlns:a16="http://schemas.microsoft.com/office/drawing/2014/main" id="{00000000-0008-0000-0200-00000A020000}"/>
            </a:ext>
          </a:extLst>
        </xdr:cNvPr>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106697</xdr:rowOff>
    </xdr:from>
    <xdr:ext cx="405111" cy="259045"/>
    <xdr:sp macro="" textlink="">
      <xdr:nvSpPr>
        <xdr:cNvPr id="523" name="n_1mainValue【一般廃棄物処理施設】&#10;有形固定資産減価償却率">
          <a:extLst>
            <a:ext uri="{FF2B5EF4-FFF2-40B4-BE49-F238E27FC236}">
              <a16:creationId xmlns:a16="http://schemas.microsoft.com/office/drawing/2014/main" id="{00000000-0008-0000-0200-00000B020000}"/>
            </a:ext>
          </a:extLst>
        </xdr:cNvPr>
        <xdr:cNvSpPr txBox="1"/>
      </xdr:nvSpPr>
      <xdr:spPr>
        <a:xfrm>
          <a:off x="152660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65876</xdr:rowOff>
    </xdr:from>
    <xdr:ext cx="405111" cy="259045"/>
    <xdr:sp macro="" textlink="">
      <xdr:nvSpPr>
        <xdr:cNvPr id="524" name="n_2mainValue【一般廃棄物処理施設】&#10;有形固定資産減価償却率">
          <a:extLst>
            <a:ext uri="{FF2B5EF4-FFF2-40B4-BE49-F238E27FC236}">
              <a16:creationId xmlns:a16="http://schemas.microsoft.com/office/drawing/2014/main" id="{00000000-0008-0000-0200-00000C020000}"/>
            </a:ext>
          </a:extLst>
        </xdr:cNvPr>
        <xdr:cNvSpPr txBox="1"/>
      </xdr:nvSpPr>
      <xdr:spPr>
        <a:xfrm>
          <a:off x="14389744" y="709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26687</xdr:rowOff>
    </xdr:from>
    <xdr:ext cx="405111" cy="259045"/>
    <xdr:sp macro="" textlink="">
      <xdr:nvSpPr>
        <xdr:cNvPr id="525" name="n_3mainValue【一般廃棄物処理施設】&#10;有形固定資産減価償却率">
          <a:extLst>
            <a:ext uri="{FF2B5EF4-FFF2-40B4-BE49-F238E27FC236}">
              <a16:creationId xmlns:a16="http://schemas.microsoft.com/office/drawing/2014/main" id="{00000000-0008-0000-0200-00000D020000}"/>
            </a:ext>
          </a:extLst>
        </xdr:cNvPr>
        <xdr:cNvSpPr txBox="1"/>
      </xdr:nvSpPr>
      <xdr:spPr>
        <a:xfrm>
          <a:off x="13500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158949</xdr:rowOff>
    </xdr:from>
    <xdr:ext cx="405111" cy="259045"/>
    <xdr:sp macro="" textlink="">
      <xdr:nvSpPr>
        <xdr:cNvPr id="526" name="n_4mainValue【一般廃棄物処理施設】&#10;有形固定資産減価償却率">
          <a:extLst>
            <a:ext uri="{FF2B5EF4-FFF2-40B4-BE49-F238E27FC236}">
              <a16:creationId xmlns:a16="http://schemas.microsoft.com/office/drawing/2014/main" id="{00000000-0008-0000-0200-00000E020000}"/>
            </a:ext>
          </a:extLst>
        </xdr:cNvPr>
        <xdr:cNvSpPr txBox="1"/>
      </xdr:nvSpPr>
      <xdr:spPr>
        <a:xfrm>
          <a:off x="12611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a:extLst>
            <a:ext uri="{FF2B5EF4-FFF2-40B4-BE49-F238E27FC236}">
              <a16:creationId xmlns:a16="http://schemas.microsoft.com/office/drawing/2014/main" id="{00000000-0008-0000-0200-00002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49" name="【一般廃棄物処理施設】&#10;一人当たり有形固定資産（償却資産）額最小値テキスト">
          <a:extLst>
            <a:ext uri="{FF2B5EF4-FFF2-40B4-BE49-F238E27FC236}">
              <a16:creationId xmlns:a16="http://schemas.microsoft.com/office/drawing/2014/main" id="{00000000-0008-0000-0200-000025020000}"/>
            </a:ext>
          </a:extLst>
        </xdr:cNvPr>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51" name="【一般廃棄物処理施設】&#10;一人当たり有形固定資産（償却資産）額最大値テキスト">
          <a:extLst>
            <a:ext uri="{FF2B5EF4-FFF2-40B4-BE49-F238E27FC236}">
              <a16:creationId xmlns:a16="http://schemas.microsoft.com/office/drawing/2014/main" id="{00000000-0008-0000-0200-000027020000}"/>
            </a:ext>
          </a:extLst>
        </xdr:cNvPr>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11503</xdr:rowOff>
    </xdr:from>
    <xdr:ext cx="534377" cy="259045"/>
    <xdr:sp macro="" textlink="">
      <xdr:nvSpPr>
        <xdr:cNvPr id="553" name="【一般廃棄物処理施設】&#10;一人当たり有形固定資産（償却資産）額平均値テキスト">
          <a:extLst>
            <a:ext uri="{FF2B5EF4-FFF2-40B4-BE49-F238E27FC236}">
              <a16:creationId xmlns:a16="http://schemas.microsoft.com/office/drawing/2014/main" id="{00000000-0008-0000-0200-000029020000}"/>
            </a:ext>
          </a:extLst>
        </xdr:cNvPr>
        <xdr:cNvSpPr txBox="1"/>
      </xdr:nvSpPr>
      <xdr:spPr>
        <a:xfrm>
          <a:off x="22199600" y="669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160521</xdr:rowOff>
    </xdr:from>
    <xdr:to>
      <xdr:col>116</xdr:col>
      <xdr:colOff>114300</xdr:colOff>
      <xdr:row>39</xdr:row>
      <xdr:rowOff>90671</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22110700" y="66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11948</xdr:rowOff>
    </xdr:from>
    <xdr:ext cx="534377" cy="259045"/>
    <xdr:sp macro="" textlink="">
      <xdr:nvSpPr>
        <xdr:cNvPr id="565" name="【一般廃棄物処理施設】&#10;一人当たり有形固定資産（償却資産）額該当値テキスト">
          <a:extLst>
            <a:ext uri="{FF2B5EF4-FFF2-40B4-BE49-F238E27FC236}">
              <a16:creationId xmlns:a16="http://schemas.microsoft.com/office/drawing/2014/main" id="{00000000-0008-0000-0200-000035020000}"/>
            </a:ext>
          </a:extLst>
        </xdr:cNvPr>
        <xdr:cNvSpPr txBox="1"/>
      </xdr:nvSpPr>
      <xdr:spPr>
        <a:xfrm>
          <a:off x="22199600" y="65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103632</xdr:rowOff>
    </xdr:from>
    <xdr:to>
      <xdr:col>112</xdr:col>
      <xdr:colOff>38100</xdr:colOff>
      <xdr:row>34</xdr:row>
      <xdr:rowOff>33782</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21272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154432</xdr:rowOff>
    </xdr:from>
    <xdr:to>
      <xdr:col>116</xdr:col>
      <xdr:colOff>63500</xdr:colOff>
      <xdr:row>39</xdr:row>
      <xdr:rowOff>39871</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21323300" y="5812282"/>
          <a:ext cx="838200" cy="91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99787</xdr:rowOff>
    </xdr:from>
    <xdr:to>
      <xdr:col>107</xdr:col>
      <xdr:colOff>101600</xdr:colOff>
      <xdr:row>34</xdr:row>
      <xdr:rowOff>29937</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20383500" y="575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150587</xdr:rowOff>
    </xdr:from>
    <xdr:to>
      <xdr:col>111</xdr:col>
      <xdr:colOff>177800</xdr:colOff>
      <xdr:row>33</xdr:row>
      <xdr:rowOff>154432</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20434300" y="5808437"/>
          <a:ext cx="8890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105840</xdr:rowOff>
    </xdr:from>
    <xdr:to>
      <xdr:col>102</xdr:col>
      <xdr:colOff>165100</xdr:colOff>
      <xdr:row>34</xdr:row>
      <xdr:rowOff>35990</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9494500" y="57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150587</xdr:rowOff>
    </xdr:from>
    <xdr:to>
      <xdr:col>107</xdr:col>
      <xdr:colOff>50800</xdr:colOff>
      <xdr:row>33</xdr:row>
      <xdr:rowOff>156640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flipV="1">
          <a:off x="19545300" y="5808437"/>
          <a:ext cx="889000" cy="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104724</xdr:rowOff>
    </xdr:from>
    <xdr:to>
      <xdr:col>98</xdr:col>
      <xdr:colOff>38100</xdr:colOff>
      <xdr:row>34</xdr:row>
      <xdr:rowOff>34874</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8605500" y="57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155524</xdr:rowOff>
    </xdr:from>
    <xdr:to>
      <xdr:col>102</xdr:col>
      <xdr:colOff>114300</xdr:colOff>
      <xdr:row>33</xdr:row>
      <xdr:rowOff>156640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656300" y="5813374"/>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129470</xdr:rowOff>
    </xdr:from>
    <xdr:ext cx="534377" cy="259045"/>
    <xdr:sp macro="" textlink="">
      <xdr:nvSpPr>
        <xdr:cNvPr id="574" name="n_1aveValue【一般廃棄物処理施設】&#10;一人当たり有形固定資産（償却資産）額">
          <a:extLst>
            <a:ext uri="{FF2B5EF4-FFF2-40B4-BE49-F238E27FC236}">
              <a16:creationId xmlns:a16="http://schemas.microsoft.com/office/drawing/2014/main" id="{00000000-0008-0000-0200-00003E020000}"/>
            </a:ext>
          </a:extLst>
        </xdr:cNvPr>
        <xdr:cNvSpPr txBox="1"/>
      </xdr:nvSpPr>
      <xdr:spPr>
        <a:xfrm>
          <a:off x="210434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140795</xdr:rowOff>
    </xdr:from>
    <xdr:ext cx="534377" cy="259045"/>
    <xdr:sp macro="" textlink="">
      <xdr:nvSpPr>
        <xdr:cNvPr id="575" name="n_2aveValue【一般廃棄物処理施設】&#10;一人当たり有形固定資産（償却資産）額">
          <a:extLst>
            <a:ext uri="{FF2B5EF4-FFF2-40B4-BE49-F238E27FC236}">
              <a16:creationId xmlns:a16="http://schemas.microsoft.com/office/drawing/2014/main" id="{00000000-0008-0000-0200-00003F020000}"/>
            </a:ext>
          </a:extLst>
        </xdr:cNvPr>
        <xdr:cNvSpPr txBox="1"/>
      </xdr:nvSpPr>
      <xdr:spPr>
        <a:xfrm>
          <a:off x="20167111" y="68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2227</xdr:rowOff>
    </xdr:from>
    <xdr:ext cx="534377" cy="259045"/>
    <xdr:sp macro="" textlink="">
      <xdr:nvSpPr>
        <xdr:cNvPr id="576" name="n_3aveValue【一般廃棄物処理施設】&#10;一人当たり有形固定資産（償却資産）額">
          <a:extLst>
            <a:ext uri="{FF2B5EF4-FFF2-40B4-BE49-F238E27FC236}">
              <a16:creationId xmlns:a16="http://schemas.microsoft.com/office/drawing/2014/main" id="{00000000-0008-0000-0200-000040020000}"/>
            </a:ext>
          </a:extLst>
        </xdr:cNvPr>
        <xdr:cNvSpPr txBox="1"/>
      </xdr:nvSpPr>
      <xdr:spPr>
        <a:xfrm>
          <a:off x="19278111" y="68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1354</xdr:rowOff>
    </xdr:from>
    <xdr:ext cx="534377" cy="259045"/>
    <xdr:sp macro="" textlink="">
      <xdr:nvSpPr>
        <xdr:cNvPr id="577" name="n_4aveValue【一般廃棄物処理施設】&#10;一人当たり有形固定資産（償却資産）額">
          <a:extLst>
            <a:ext uri="{FF2B5EF4-FFF2-40B4-BE49-F238E27FC236}">
              <a16:creationId xmlns:a16="http://schemas.microsoft.com/office/drawing/2014/main" id="{00000000-0008-0000-0200-000041020000}"/>
            </a:ext>
          </a:extLst>
        </xdr:cNvPr>
        <xdr:cNvSpPr txBox="1"/>
      </xdr:nvSpPr>
      <xdr:spPr>
        <a:xfrm>
          <a:off x="18389111" y="68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50309</xdr:rowOff>
    </xdr:from>
    <xdr:ext cx="599010" cy="259045"/>
    <xdr:sp macro="" textlink="">
      <xdr:nvSpPr>
        <xdr:cNvPr id="578" name="n_1mainValue【一般廃棄物処理施設】&#10;一人当たり有形固定資産（償却資産）額">
          <a:extLst>
            <a:ext uri="{FF2B5EF4-FFF2-40B4-BE49-F238E27FC236}">
              <a16:creationId xmlns:a16="http://schemas.microsoft.com/office/drawing/2014/main" id="{00000000-0008-0000-0200-000042020000}"/>
            </a:ext>
          </a:extLst>
        </xdr:cNvPr>
        <xdr:cNvSpPr txBox="1"/>
      </xdr:nvSpPr>
      <xdr:spPr>
        <a:xfrm>
          <a:off x="21011095" y="553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46464</xdr:rowOff>
    </xdr:from>
    <xdr:ext cx="599010" cy="259045"/>
    <xdr:sp macro="" textlink="">
      <xdr:nvSpPr>
        <xdr:cNvPr id="579" name="n_2mainValue【一般廃棄物処理施設】&#10;一人当たり有形固定資産（償却資産）額">
          <a:extLst>
            <a:ext uri="{FF2B5EF4-FFF2-40B4-BE49-F238E27FC236}">
              <a16:creationId xmlns:a16="http://schemas.microsoft.com/office/drawing/2014/main" id="{00000000-0008-0000-0200-000043020000}"/>
            </a:ext>
          </a:extLst>
        </xdr:cNvPr>
        <xdr:cNvSpPr txBox="1"/>
      </xdr:nvSpPr>
      <xdr:spPr>
        <a:xfrm>
          <a:off x="20134795" y="553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52517</xdr:rowOff>
    </xdr:from>
    <xdr:ext cx="599010" cy="259045"/>
    <xdr:sp macro="" textlink="">
      <xdr:nvSpPr>
        <xdr:cNvPr id="580" name="n_3mainValue【一般廃棄物処理施設】&#10;一人当たり有形固定資産（償却資産）額">
          <a:extLst>
            <a:ext uri="{FF2B5EF4-FFF2-40B4-BE49-F238E27FC236}">
              <a16:creationId xmlns:a16="http://schemas.microsoft.com/office/drawing/2014/main" id="{00000000-0008-0000-0200-000044020000}"/>
            </a:ext>
          </a:extLst>
        </xdr:cNvPr>
        <xdr:cNvSpPr txBox="1"/>
      </xdr:nvSpPr>
      <xdr:spPr>
        <a:xfrm>
          <a:off x="19245795" y="553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51401</xdr:rowOff>
    </xdr:from>
    <xdr:ext cx="599010" cy="259045"/>
    <xdr:sp macro="" textlink="">
      <xdr:nvSpPr>
        <xdr:cNvPr id="581" name="n_4mainValue【一般廃棄物処理施設】&#10;一人当たり有形固定資産（償却資産）額">
          <a:extLst>
            <a:ext uri="{FF2B5EF4-FFF2-40B4-BE49-F238E27FC236}">
              <a16:creationId xmlns:a16="http://schemas.microsoft.com/office/drawing/2014/main" id="{00000000-0008-0000-0200-000045020000}"/>
            </a:ext>
          </a:extLst>
        </xdr:cNvPr>
        <xdr:cNvSpPr txBox="1"/>
      </xdr:nvSpPr>
      <xdr:spPr>
        <a:xfrm>
          <a:off x="18356795" y="553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保健センター・保健所】&#10;有形固定資産減価償却率グラフ枠">
          <a:extLst>
            <a:ext uri="{FF2B5EF4-FFF2-40B4-BE49-F238E27FC236}">
              <a16:creationId xmlns:a16="http://schemas.microsoft.com/office/drawing/2014/main" id="{00000000-0008-0000-0200-00005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06" name="【保健センター・保健所】&#10;有形固定資産減価償却率最小値テキスト">
          <a:extLst>
            <a:ext uri="{FF2B5EF4-FFF2-40B4-BE49-F238E27FC236}">
              <a16:creationId xmlns:a16="http://schemas.microsoft.com/office/drawing/2014/main" id="{00000000-0008-0000-0200-00005E02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08" name="【保健センター・保健所】&#10;有形固定資産減価償却率最大値テキスト">
          <a:extLst>
            <a:ext uri="{FF2B5EF4-FFF2-40B4-BE49-F238E27FC236}">
              <a16:creationId xmlns:a16="http://schemas.microsoft.com/office/drawing/2014/main" id="{00000000-0008-0000-0200-000060020000}"/>
            </a:ext>
          </a:extLst>
        </xdr:cNvPr>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131462</xdr:rowOff>
    </xdr:from>
    <xdr:ext cx="405111" cy="259045"/>
    <xdr:sp macro="" textlink="">
      <xdr:nvSpPr>
        <xdr:cNvPr id="610" name="【保健センター・保健所】&#10;有形固定資産減価償却率平均値テキスト">
          <a:extLst>
            <a:ext uri="{FF2B5EF4-FFF2-40B4-BE49-F238E27FC236}">
              <a16:creationId xmlns:a16="http://schemas.microsoft.com/office/drawing/2014/main" id="{00000000-0008-0000-0200-000062020000}"/>
            </a:ext>
          </a:extLst>
        </xdr:cNvPr>
        <xdr:cNvSpPr txBox="1"/>
      </xdr:nvSpPr>
      <xdr:spPr>
        <a:xfrm>
          <a:off x="16357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99695</xdr:rowOff>
    </xdr:from>
    <xdr:to>
      <xdr:col>85</xdr:col>
      <xdr:colOff>177800</xdr:colOff>
      <xdr:row>61</xdr:row>
      <xdr:rowOff>29845</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16268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122572</xdr:rowOff>
    </xdr:from>
    <xdr:ext cx="405111" cy="259045"/>
    <xdr:sp macro="" textlink="">
      <xdr:nvSpPr>
        <xdr:cNvPr id="622" name="【保健センター・保健所】&#10;有形固定資産減価償却率該当値テキスト">
          <a:extLst>
            <a:ext uri="{FF2B5EF4-FFF2-40B4-BE49-F238E27FC236}">
              <a16:creationId xmlns:a16="http://schemas.microsoft.com/office/drawing/2014/main" id="{00000000-0008-0000-0200-00006E020000}"/>
            </a:ext>
          </a:extLst>
        </xdr:cNvPr>
        <xdr:cNvSpPr txBox="1"/>
      </xdr:nvSpPr>
      <xdr:spPr>
        <a:xfrm>
          <a:off x="16357600" y="1023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67310</xdr:rowOff>
    </xdr:from>
    <xdr:to>
      <xdr:col>81</xdr:col>
      <xdr:colOff>101600</xdr:colOff>
      <xdr:row>60</xdr:row>
      <xdr:rowOff>168910</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15430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118110</xdr:rowOff>
    </xdr:from>
    <xdr:to>
      <xdr:col>85</xdr:col>
      <xdr:colOff>127000</xdr:colOff>
      <xdr:row>60</xdr:row>
      <xdr:rowOff>150495</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5481300" y="104051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29210</xdr:rowOff>
    </xdr:from>
    <xdr:to>
      <xdr:col>76</xdr:col>
      <xdr:colOff>165100</xdr:colOff>
      <xdr:row>60</xdr:row>
      <xdr:rowOff>130810</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80010</xdr:rowOff>
    </xdr:from>
    <xdr:to>
      <xdr:col>81</xdr:col>
      <xdr:colOff>50800</xdr:colOff>
      <xdr:row>60</xdr:row>
      <xdr:rowOff>118110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4592300" y="10367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46355</xdr:rowOff>
    </xdr:from>
    <xdr:to>
      <xdr:col>72</xdr:col>
      <xdr:colOff>38100</xdr:colOff>
      <xdr:row>62</xdr:row>
      <xdr:rowOff>147955</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13652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80010</xdr:rowOff>
    </xdr:from>
    <xdr:to>
      <xdr:col>76</xdr:col>
      <xdr:colOff>114300</xdr:colOff>
      <xdr:row>62</xdr:row>
      <xdr:rowOff>97155</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13703300" y="10367010"/>
          <a:ext cx="8890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124460</xdr:rowOff>
    </xdr:from>
    <xdr:to>
      <xdr:col>67</xdr:col>
      <xdr:colOff>101600</xdr:colOff>
      <xdr:row>60</xdr:row>
      <xdr:rowOff>54610</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2763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3810</xdr:rowOff>
    </xdr:from>
    <xdr:to>
      <xdr:col>71</xdr:col>
      <xdr:colOff>177800</xdr:colOff>
      <xdr:row>62</xdr:row>
      <xdr:rowOff>97155</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814300" y="10290810"/>
          <a:ext cx="889000" cy="4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34307</xdr:rowOff>
    </xdr:from>
    <xdr:ext cx="405111" cy="259045"/>
    <xdr:sp macro="" textlink="">
      <xdr:nvSpPr>
        <xdr:cNvPr id="631" name="n_1aveValue【保健センター・保健所】&#10;有形固定資産減価償却率">
          <a:extLst>
            <a:ext uri="{FF2B5EF4-FFF2-40B4-BE49-F238E27FC236}">
              <a16:creationId xmlns:a16="http://schemas.microsoft.com/office/drawing/2014/main" id="{00000000-0008-0000-0200-000077020000}"/>
            </a:ext>
          </a:extLst>
        </xdr:cNvPr>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632" name="n_2aveValue【保健センター・保健所】&#10;有形固定資産減価償却率">
          <a:extLst>
            <a:ext uri="{FF2B5EF4-FFF2-40B4-BE49-F238E27FC236}">
              <a16:creationId xmlns:a16="http://schemas.microsoft.com/office/drawing/2014/main" id="{00000000-0008-0000-0200-000078020000}"/>
            </a:ext>
          </a:extLst>
        </xdr:cNvPr>
        <xdr:cNvSpPr txBox="1"/>
      </xdr:nvSpPr>
      <xdr:spPr>
        <a:xfrm>
          <a:off x="14389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633" name="n_3aveValue【保健センター・保健所】&#10;有形固定資産減価償却率">
          <a:extLst>
            <a:ext uri="{FF2B5EF4-FFF2-40B4-BE49-F238E27FC236}">
              <a16:creationId xmlns:a16="http://schemas.microsoft.com/office/drawing/2014/main" id="{00000000-0008-0000-0200-000079020000}"/>
            </a:ext>
          </a:extLst>
        </xdr:cNvPr>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634" name="n_4aveValue【保健センター・保健所】&#10;有形固定資産減価償却率">
          <a:extLst>
            <a:ext uri="{FF2B5EF4-FFF2-40B4-BE49-F238E27FC236}">
              <a16:creationId xmlns:a16="http://schemas.microsoft.com/office/drawing/2014/main" id="{00000000-0008-0000-0200-00007A020000}"/>
            </a:ext>
          </a:extLst>
        </xdr:cNvPr>
        <xdr:cNvSpPr txBox="1"/>
      </xdr:nvSpPr>
      <xdr:spPr>
        <a:xfrm>
          <a:off x="12611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13987</xdr:rowOff>
    </xdr:from>
    <xdr:ext cx="405111" cy="259045"/>
    <xdr:sp macro="" textlink="">
      <xdr:nvSpPr>
        <xdr:cNvPr id="635" name="n_1mainValue【保健センター・保健所】&#10;有形固定資産減価償却率">
          <a:extLst>
            <a:ext uri="{FF2B5EF4-FFF2-40B4-BE49-F238E27FC236}">
              <a16:creationId xmlns:a16="http://schemas.microsoft.com/office/drawing/2014/main" id="{00000000-0008-0000-0200-00007B020000}"/>
            </a:ext>
          </a:extLst>
        </xdr:cNvPr>
        <xdr:cNvSpPr txBox="1"/>
      </xdr:nvSpPr>
      <xdr:spPr>
        <a:xfrm>
          <a:off x="152660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147337</xdr:rowOff>
    </xdr:from>
    <xdr:ext cx="405111" cy="259045"/>
    <xdr:sp macro="" textlink="">
      <xdr:nvSpPr>
        <xdr:cNvPr id="636" name="n_2mainValue【保健センター・保健所】&#10;有形固定資産減価償却率">
          <a:extLst>
            <a:ext uri="{FF2B5EF4-FFF2-40B4-BE49-F238E27FC236}">
              <a16:creationId xmlns:a16="http://schemas.microsoft.com/office/drawing/2014/main" id="{00000000-0008-0000-0200-00007C020000}"/>
            </a:ext>
          </a:extLst>
        </xdr:cNvPr>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139082</xdr:rowOff>
    </xdr:from>
    <xdr:ext cx="405111" cy="259045"/>
    <xdr:sp macro="" textlink="">
      <xdr:nvSpPr>
        <xdr:cNvPr id="637" name="n_3mainValue【保健センター・保健所】&#10;有形固定資産減価償却率">
          <a:extLst>
            <a:ext uri="{FF2B5EF4-FFF2-40B4-BE49-F238E27FC236}">
              <a16:creationId xmlns:a16="http://schemas.microsoft.com/office/drawing/2014/main" id="{00000000-0008-0000-0200-00007D020000}"/>
            </a:ext>
          </a:extLst>
        </xdr:cNvPr>
        <xdr:cNvSpPr txBox="1"/>
      </xdr:nvSpPr>
      <xdr:spPr>
        <a:xfrm>
          <a:off x="13500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71137</xdr:rowOff>
    </xdr:from>
    <xdr:ext cx="405111" cy="259045"/>
    <xdr:sp macro="" textlink="">
      <xdr:nvSpPr>
        <xdr:cNvPr id="638" name="n_4mainValue【保健センター・保健所】&#10;有形固定資産減価償却率">
          <a:extLst>
            <a:ext uri="{FF2B5EF4-FFF2-40B4-BE49-F238E27FC236}">
              <a16:creationId xmlns:a16="http://schemas.microsoft.com/office/drawing/2014/main" id="{00000000-0008-0000-0200-00007E020000}"/>
            </a:ext>
          </a:extLst>
        </xdr:cNvPr>
        <xdr:cNvSpPr txBox="1"/>
      </xdr:nvSpPr>
      <xdr:spPr>
        <a:xfrm>
          <a:off x="12611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1" name="【保健センター・保健所】&#10;一人当たり面積グラフ枠">
          <a:extLst>
            <a:ext uri="{FF2B5EF4-FFF2-40B4-BE49-F238E27FC236}">
              <a16:creationId xmlns:a16="http://schemas.microsoft.com/office/drawing/2014/main" id="{00000000-0008-0000-0200-00009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63" name="【保健センター・保健所】&#10;一人当たり面積最小値テキスト">
          <a:extLst>
            <a:ext uri="{FF2B5EF4-FFF2-40B4-BE49-F238E27FC236}">
              <a16:creationId xmlns:a16="http://schemas.microsoft.com/office/drawing/2014/main" id="{00000000-0008-0000-0200-000097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65" name="【保健センター・保健所】&#10;一人当たり面積最大値テキスト">
          <a:extLst>
            <a:ext uri="{FF2B5EF4-FFF2-40B4-BE49-F238E27FC236}">
              <a16:creationId xmlns:a16="http://schemas.microsoft.com/office/drawing/2014/main" id="{00000000-0008-0000-0200-000099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67" name="【保健センター・保健所】&#10;一人当たり面積平均値テキスト">
          <a:extLst>
            <a:ext uri="{FF2B5EF4-FFF2-40B4-BE49-F238E27FC236}">
              <a16:creationId xmlns:a16="http://schemas.microsoft.com/office/drawing/2014/main" id="{00000000-0008-0000-0200-00009B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82550</xdr:rowOff>
    </xdr:from>
    <xdr:to>
      <xdr:col>116</xdr:col>
      <xdr:colOff>114300</xdr:colOff>
      <xdr:row>57</xdr:row>
      <xdr:rowOff>12700</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221107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16527</xdr:rowOff>
    </xdr:from>
    <xdr:ext cx="469744" cy="259045"/>
    <xdr:sp macro="" textlink="">
      <xdr:nvSpPr>
        <xdr:cNvPr id="679" name="【保健センター・保健所】&#10;一人当たり面積該当値テキスト">
          <a:extLst>
            <a:ext uri="{FF2B5EF4-FFF2-40B4-BE49-F238E27FC236}">
              <a16:creationId xmlns:a16="http://schemas.microsoft.com/office/drawing/2014/main" id="{00000000-0008-0000-0200-0000A7020000}"/>
            </a:ext>
          </a:extLst>
        </xdr:cNvPr>
        <xdr:cNvSpPr txBox="1"/>
      </xdr:nvSpPr>
      <xdr:spPr>
        <a:xfrm>
          <a:off x="22199600"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82550</xdr:rowOff>
    </xdr:from>
    <xdr:to>
      <xdr:col>112</xdr:col>
      <xdr:colOff>38100</xdr:colOff>
      <xdr:row>57</xdr:row>
      <xdr:rowOff>12700</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21272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133350</xdr:rowOff>
    </xdr:from>
    <xdr:to>
      <xdr:col>116</xdr:col>
      <xdr:colOff>63500</xdr:colOff>
      <xdr:row>56</xdr:row>
      <xdr:rowOff>133350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21323300" y="9734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139700</xdr:rowOff>
    </xdr:from>
    <xdr:to>
      <xdr:col>107</xdr:col>
      <xdr:colOff>101600</xdr:colOff>
      <xdr:row>57</xdr:row>
      <xdr:rowOff>69850</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20383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133350</xdr:rowOff>
    </xdr:from>
    <xdr:to>
      <xdr:col>111</xdr:col>
      <xdr:colOff>177800</xdr:colOff>
      <xdr:row>57</xdr:row>
      <xdr:rowOff>19050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flipV="1">
          <a:off x="20434300" y="9734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82550</xdr:rowOff>
    </xdr:from>
    <xdr:to>
      <xdr:col>102</xdr:col>
      <xdr:colOff>165100</xdr:colOff>
      <xdr:row>57</xdr:row>
      <xdr:rowOff>12700</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9494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133350</xdr:rowOff>
    </xdr:from>
    <xdr:to>
      <xdr:col>107</xdr:col>
      <xdr:colOff>50800</xdr:colOff>
      <xdr:row>57</xdr:row>
      <xdr:rowOff>19050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9545300" y="9734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158750</xdr:rowOff>
    </xdr:from>
    <xdr:to>
      <xdr:col>98</xdr:col>
      <xdr:colOff>38100</xdr:colOff>
      <xdr:row>56</xdr:row>
      <xdr:rowOff>88900</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8605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38100</xdr:rowOff>
    </xdr:from>
    <xdr:to>
      <xdr:col>102</xdr:col>
      <xdr:colOff>114300</xdr:colOff>
      <xdr:row>56</xdr:row>
      <xdr:rowOff>133350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656300" y="9639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88" name="n_1aveValue【保健センター・保健所】&#10;一人当たり面積">
          <a:extLst>
            <a:ext uri="{FF2B5EF4-FFF2-40B4-BE49-F238E27FC236}">
              <a16:creationId xmlns:a16="http://schemas.microsoft.com/office/drawing/2014/main" id="{00000000-0008-0000-0200-0000B0020000}"/>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89" name="n_2aveValue【保健センター・保健所】&#10;一人当たり面積">
          <a:extLst>
            <a:ext uri="{FF2B5EF4-FFF2-40B4-BE49-F238E27FC236}">
              <a16:creationId xmlns:a16="http://schemas.microsoft.com/office/drawing/2014/main" id="{00000000-0008-0000-0200-0000B1020000}"/>
            </a:ext>
          </a:extLst>
        </xdr:cNvPr>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90" name="n_3aveValue【保健センター・保健所】&#10;一人当たり面積">
          <a:extLst>
            <a:ext uri="{FF2B5EF4-FFF2-40B4-BE49-F238E27FC236}">
              <a16:creationId xmlns:a16="http://schemas.microsoft.com/office/drawing/2014/main" id="{00000000-0008-0000-0200-0000B2020000}"/>
            </a:ext>
          </a:extLst>
        </xdr:cNvPr>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691" name="n_4aveValue【保健センター・保健所】&#10;一人当たり面積">
          <a:extLst>
            <a:ext uri="{FF2B5EF4-FFF2-40B4-BE49-F238E27FC236}">
              <a16:creationId xmlns:a16="http://schemas.microsoft.com/office/drawing/2014/main" id="{00000000-0008-0000-0200-0000B3020000}"/>
            </a:ext>
          </a:extLst>
        </xdr:cNvPr>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29227</xdr:rowOff>
    </xdr:from>
    <xdr:ext cx="469744" cy="259045"/>
    <xdr:sp macro="" textlink="">
      <xdr:nvSpPr>
        <xdr:cNvPr id="692" name="n_1mainValue【保健センター・保健所】&#10;一人当たり面積">
          <a:extLst>
            <a:ext uri="{FF2B5EF4-FFF2-40B4-BE49-F238E27FC236}">
              <a16:creationId xmlns:a16="http://schemas.microsoft.com/office/drawing/2014/main" id="{00000000-0008-0000-0200-0000B4020000}"/>
            </a:ext>
          </a:extLst>
        </xdr:cNvPr>
        <xdr:cNvSpPr txBox="1"/>
      </xdr:nvSpPr>
      <xdr:spPr>
        <a:xfrm>
          <a:off x="21075727" y="945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86377</xdr:rowOff>
    </xdr:from>
    <xdr:ext cx="469744" cy="259045"/>
    <xdr:sp macro="" textlink="">
      <xdr:nvSpPr>
        <xdr:cNvPr id="693" name="n_2mainValue【保健センター・保健所】&#10;一人当たり面積">
          <a:extLst>
            <a:ext uri="{FF2B5EF4-FFF2-40B4-BE49-F238E27FC236}">
              <a16:creationId xmlns:a16="http://schemas.microsoft.com/office/drawing/2014/main" id="{00000000-0008-0000-0200-0000B5020000}"/>
            </a:ext>
          </a:extLst>
        </xdr:cNvPr>
        <xdr:cNvSpPr txBox="1"/>
      </xdr:nvSpPr>
      <xdr:spPr>
        <a:xfrm>
          <a:off x="20199427" y="951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29227</xdr:rowOff>
    </xdr:from>
    <xdr:ext cx="469744" cy="259045"/>
    <xdr:sp macro="" textlink="">
      <xdr:nvSpPr>
        <xdr:cNvPr id="694" name="n_3mainValue【保健センター・保健所】&#10;一人当たり面積">
          <a:extLst>
            <a:ext uri="{FF2B5EF4-FFF2-40B4-BE49-F238E27FC236}">
              <a16:creationId xmlns:a16="http://schemas.microsoft.com/office/drawing/2014/main" id="{00000000-0008-0000-0200-0000B6020000}"/>
            </a:ext>
          </a:extLst>
        </xdr:cNvPr>
        <xdr:cNvSpPr txBox="1"/>
      </xdr:nvSpPr>
      <xdr:spPr>
        <a:xfrm>
          <a:off x="19310427" y="945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105427</xdr:rowOff>
    </xdr:from>
    <xdr:ext cx="469744" cy="259045"/>
    <xdr:sp macro="" textlink="">
      <xdr:nvSpPr>
        <xdr:cNvPr id="695" name="n_4mainValue【保健センター・保健所】&#10;一人当たり面積">
          <a:extLst>
            <a:ext uri="{FF2B5EF4-FFF2-40B4-BE49-F238E27FC236}">
              <a16:creationId xmlns:a16="http://schemas.microsoft.com/office/drawing/2014/main" id="{00000000-0008-0000-0200-0000B7020000}"/>
            </a:ext>
          </a:extLst>
        </xdr:cNvPr>
        <xdr:cNvSpPr txBox="1"/>
      </xdr:nvSpPr>
      <xdr:spPr>
        <a:xfrm>
          <a:off x="184214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a:extLst>
            <a:ext uri="{FF2B5EF4-FFF2-40B4-BE49-F238E27FC236}">
              <a16:creationId xmlns:a16="http://schemas.microsoft.com/office/drawing/2014/main" id="{00000000-0008-0000-0200-0000C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21" name="【消防施設】&#10;有形固定資産減価償却率最小値テキスト">
          <a:extLst>
            <a:ext uri="{FF2B5EF4-FFF2-40B4-BE49-F238E27FC236}">
              <a16:creationId xmlns:a16="http://schemas.microsoft.com/office/drawing/2014/main" id="{00000000-0008-0000-0200-0000D1020000}"/>
            </a:ext>
          </a:extLst>
        </xdr:cNvPr>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23" name="【消防施設】&#10;有形固定資産減価償却率最大値テキスト">
          <a:extLst>
            <a:ext uri="{FF2B5EF4-FFF2-40B4-BE49-F238E27FC236}">
              <a16:creationId xmlns:a16="http://schemas.microsoft.com/office/drawing/2014/main" id="{00000000-0008-0000-0200-0000D3020000}"/>
            </a:ext>
          </a:extLst>
        </xdr:cNvPr>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725" name="【消防施設】&#10;有形固定資産減価償却率平均値テキスト">
          <a:extLst>
            <a:ext uri="{FF2B5EF4-FFF2-40B4-BE49-F238E27FC236}">
              <a16:creationId xmlns:a16="http://schemas.microsoft.com/office/drawing/2014/main" id="{00000000-0008-0000-0200-0000D5020000}"/>
            </a:ext>
          </a:extLst>
        </xdr:cNvPr>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158750</xdr:rowOff>
    </xdr:from>
    <xdr:to>
      <xdr:col>85</xdr:col>
      <xdr:colOff>177800</xdr:colOff>
      <xdr:row>79</xdr:row>
      <xdr:rowOff>88900</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162687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10177</xdr:rowOff>
    </xdr:from>
    <xdr:ext cx="405111" cy="259045"/>
    <xdr:sp macro="" textlink="">
      <xdr:nvSpPr>
        <xdr:cNvPr id="737" name="【消防施設】&#10;有形固定資産減価償却率該当値テキスト">
          <a:extLst>
            <a:ext uri="{FF2B5EF4-FFF2-40B4-BE49-F238E27FC236}">
              <a16:creationId xmlns:a16="http://schemas.microsoft.com/office/drawing/2014/main" id="{00000000-0008-0000-0200-0000E1020000}"/>
            </a:ext>
          </a:extLst>
        </xdr:cNvPr>
        <xdr:cNvSpPr txBox="1"/>
      </xdr:nvSpPr>
      <xdr:spPr>
        <a:xfrm>
          <a:off x="16357600"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103505</xdr:rowOff>
    </xdr:from>
    <xdr:to>
      <xdr:col>81</xdr:col>
      <xdr:colOff>101600</xdr:colOff>
      <xdr:row>81</xdr:row>
      <xdr:rowOff>33655</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15430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38100</xdr:rowOff>
    </xdr:from>
    <xdr:to>
      <xdr:col>85</xdr:col>
      <xdr:colOff>127000</xdr:colOff>
      <xdr:row>80</xdr:row>
      <xdr:rowOff>154305</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flipV="1">
          <a:off x="15481300" y="13582650"/>
          <a:ext cx="8382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80645</xdr:rowOff>
    </xdr:from>
    <xdr:to>
      <xdr:col>76</xdr:col>
      <xdr:colOff>165100</xdr:colOff>
      <xdr:row>82</xdr:row>
      <xdr:rowOff>10795</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14541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154305</xdr:rowOff>
    </xdr:from>
    <xdr:to>
      <xdr:col>81</xdr:col>
      <xdr:colOff>50800</xdr:colOff>
      <xdr:row>81</xdr:row>
      <xdr:rowOff>131445</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14592300" y="1387030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1365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81</xdr:row>
      <xdr:rowOff>131445</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3703300" y="1398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156845</xdr:rowOff>
    </xdr:from>
    <xdr:to>
      <xdr:col>67</xdr:col>
      <xdr:colOff>101600</xdr:colOff>
      <xdr:row>83</xdr:row>
      <xdr:rowOff>86995</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12763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95250</xdr:rowOff>
    </xdr:from>
    <xdr:to>
      <xdr:col>71</xdr:col>
      <xdr:colOff>177800</xdr:colOff>
      <xdr:row>83</xdr:row>
      <xdr:rowOff>36195</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12814300" y="13982700"/>
          <a:ext cx="8890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746" name="n_1aveValue【消防施設】&#10;有形固定資産減価償却率">
          <a:extLst>
            <a:ext uri="{FF2B5EF4-FFF2-40B4-BE49-F238E27FC236}">
              <a16:creationId xmlns:a16="http://schemas.microsoft.com/office/drawing/2014/main" id="{00000000-0008-0000-0200-0000EA020000}"/>
            </a:ext>
          </a:extLst>
        </xdr:cNvPr>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47" name="n_2aveValue【消防施設】&#10;有形固定資産減価償却率">
          <a:extLst>
            <a:ext uri="{FF2B5EF4-FFF2-40B4-BE49-F238E27FC236}">
              <a16:creationId xmlns:a16="http://schemas.microsoft.com/office/drawing/2014/main" id="{00000000-0008-0000-0200-0000EB020000}"/>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137813</xdr:rowOff>
    </xdr:from>
    <xdr:ext cx="405111" cy="259045"/>
    <xdr:sp macro="" textlink="">
      <xdr:nvSpPr>
        <xdr:cNvPr id="748" name="n_3aveValue【消防施設】&#10;有形固定資産減価償却率">
          <a:extLst>
            <a:ext uri="{FF2B5EF4-FFF2-40B4-BE49-F238E27FC236}">
              <a16:creationId xmlns:a16="http://schemas.microsoft.com/office/drawing/2014/main" id="{00000000-0008-0000-0200-0000EC020000}"/>
            </a:ext>
          </a:extLst>
        </xdr:cNvPr>
        <xdr:cNvSpPr txBox="1"/>
      </xdr:nvSpPr>
      <xdr:spPr>
        <a:xfrm>
          <a:off x="13500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122572</xdr:rowOff>
    </xdr:from>
    <xdr:ext cx="405111" cy="259045"/>
    <xdr:sp macro="" textlink="">
      <xdr:nvSpPr>
        <xdr:cNvPr id="749" name="n_4aveValue【消防施設】&#10;有形固定資産減価償却率">
          <a:extLst>
            <a:ext uri="{FF2B5EF4-FFF2-40B4-BE49-F238E27FC236}">
              <a16:creationId xmlns:a16="http://schemas.microsoft.com/office/drawing/2014/main" id="{00000000-0008-0000-0200-0000ED020000}"/>
            </a:ext>
          </a:extLst>
        </xdr:cNvPr>
        <xdr:cNvSpPr txBox="1"/>
      </xdr:nvSpPr>
      <xdr:spPr>
        <a:xfrm>
          <a:off x="12611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50182</xdr:rowOff>
    </xdr:from>
    <xdr:ext cx="405111" cy="259045"/>
    <xdr:sp macro="" textlink="">
      <xdr:nvSpPr>
        <xdr:cNvPr id="750" name="n_1mainValue【消防施設】&#10;有形固定資産減価償却率">
          <a:extLst>
            <a:ext uri="{FF2B5EF4-FFF2-40B4-BE49-F238E27FC236}">
              <a16:creationId xmlns:a16="http://schemas.microsoft.com/office/drawing/2014/main" id="{00000000-0008-0000-0200-0000EE020000}"/>
            </a:ext>
          </a:extLst>
        </xdr:cNvPr>
        <xdr:cNvSpPr txBox="1"/>
      </xdr:nvSpPr>
      <xdr:spPr>
        <a:xfrm>
          <a:off x="152660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1922</xdr:rowOff>
    </xdr:from>
    <xdr:ext cx="405111" cy="259045"/>
    <xdr:sp macro="" textlink="">
      <xdr:nvSpPr>
        <xdr:cNvPr id="751" name="n_2mainValue【消防施設】&#10;有形固定資産減価償却率">
          <a:extLst>
            <a:ext uri="{FF2B5EF4-FFF2-40B4-BE49-F238E27FC236}">
              <a16:creationId xmlns:a16="http://schemas.microsoft.com/office/drawing/2014/main" id="{00000000-0008-0000-0200-0000EF020000}"/>
            </a:ext>
          </a:extLst>
        </xdr:cNvPr>
        <xdr:cNvSpPr txBox="1"/>
      </xdr:nvSpPr>
      <xdr:spPr>
        <a:xfrm>
          <a:off x="14389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752" name="n_3mainValue【消防施設】&#10;有形固定資産減価償却率">
          <a:extLst>
            <a:ext uri="{FF2B5EF4-FFF2-40B4-BE49-F238E27FC236}">
              <a16:creationId xmlns:a16="http://schemas.microsoft.com/office/drawing/2014/main" id="{00000000-0008-0000-0200-0000F0020000}"/>
            </a:ext>
          </a:extLst>
        </xdr:cNvPr>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78122</xdr:rowOff>
    </xdr:from>
    <xdr:ext cx="405111" cy="259045"/>
    <xdr:sp macro="" textlink="">
      <xdr:nvSpPr>
        <xdr:cNvPr id="753" name="n_4mainValue【消防施設】&#10;有形固定資産減価償却率">
          <a:extLst>
            <a:ext uri="{FF2B5EF4-FFF2-40B4-BE49-F238E27FC236}">
              <a16:creationId xmlns:a16="http://schemas.microsoft.com/office/drawing/2014/main" id="{00000000-0008-0000-0200-0000F1020000}"/>
            </a:ext>
          </a:extLst>
        </xdr:cNvPr>
        <xdr:cNvSpPr txBox="1"/>
      </xdr:nvSpPr>
      <xdr:spPr>
        <a:xfrm>
          <a:off x="12611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6" name="【消防施設】&#10;一人当たり面積グラフ枠">
          <a:extLst>
            <a:ext uri="{FF2B5EF4-FFF2-40B4-BE49-F238E27FC236}">
              <a16:creationId xmlns:a16="http://schemas.microsoft.com/office/drawing/2014/main" id="{00000000-0008-0000-0200-00000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78" name="【消防施設】&#10;一人当たり面積最小値テキスト">
          <a:extLst>
            <a:ext uri="{FF2B5EF4-FFF2-40B4-BE49-F238E27FC236}">
              <a16:creationId xmlns:a16="http://schemas.microsoft.com/office/drawing/2014/main" id="{00000000-0008-0000-0200-00000A03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80" name="【消防施設】&#10;一人当たり面積最大値テキスト">
          <a:extLst>
            <a:ext uri="{FF2B5EF4-FFF2-40B4-BE49-F238E27FC236}">
              <a16:creationId xmlns:a16="http://schemas.microsoft.com/office/drawing/2014/main" id="{00000000-0008-0000-0200-00000C03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782" name="【消防施設】&#10;一人当たり面積平均値テキスト">
          <a:extLst>
            <a:ext uri="{FF2B5EF4-FFF2-40B4-BE49-F238E27FC236}">
              <a16:creationId xmlns:a16="http://schemas.microsoft.com/office/drawing/2014/main" id="{00000000-0008-0000-0200-00000E030000}"/>
            </a:ext>
          </a:extLst>
        </xdr:cNvPr>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783" name="フローチャート: 判断 782">
          <a:extLst>
            <a:ext uri="{FF2B5EF4-FFF2-40B4-BE49-F238E27FC236}">
              <a16:creationId xmlns:a16="http://schemas.microsoft.com/office/drawing/2014/main" id="{00000000-0008-0000-0200-00000F030000}"/>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84" name="フローチャート: 判断 783">
          <a:extLst>
            <a:ext uri="{FF2B5EF4-FFF2-40B4-BE49-F238E27FC236}">
              <a16:creationId xmlns:a16="http://schemas.microsoft.com/office/drawing/2014/main" id="{00000000-0008-0000-0200-000010030000}"/>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85" name="フローチャート: 判断 784">
          <a:extLst>
            <a:ext uri="{FF2B5EF4-FFF2-40B4-BE49-F238E27FC236}">
              <a16:creationId xmlns:a16="http://schemas.microsoft.com/office/drawing/2014/main" id="{00000000-0008-0000-0200-000011030000}"/>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86" name="フローチャート: 判断 785">
          <a:extLst>
            <a:ext uri="{FF2B5EF4-FFF2-40B4-BE49-F238E27FC236}">
              <a16:creationId xmlns:a16="http://schemas.microsoft.com/office/drawing/2014/main" id="{00000000-0008-0000-0200-00001203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87" name="フローチャート: 判断 786">
          <a:extLst>
            <a:ext uri="{FF2B5EF4-FFF2-40B4-BE49-F238E27FC236}">
              <a16:creationId xmlns:a16="http://schemas.microsoft.com/office/drawing/2014/main" id="{00000000-0008-0000-0200-000013030000}"/>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793" name="楕円 792">
          <a:extLst>
            <a:ext uri="{FF2B5EF4-FFF2-40B4-BE49-F238E27FC236}">
              <a16:creationId xmlns:a16="http://schemas.microsoft.com/office/drawing/2014/main" id="{00000000-0008-0000-0200-000019030000}"/>
            </a:ext>
          </a:extLst>
        </xdr:cNvPr>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794" name="【消防施設】&#10;一人当たり面積該当値テキスト">
          <a:extLst>
            <a:ext uri="{FF2B5EF4-FFF2-40B4-BE49-F238E27FC236}">
              <a16:creationId xmlns:a16="http://schemas.microsoft.com/office/drawing/2014/main" id="{00000000-0008-0000-0200-00001A030000}"/>
            </a:ext>
          </a:extLst>
        </xdr:cNvPr>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95" name="楕円 794">
          <a:extLst>
            <a:ext uri="{FF2B5EF4-FFF2-40B4-BE49-F238E27FC236}">
              <a16:creationId xmlns:a16="http://schemas.microsoft.com/office/drawing/2014/main" id="{00000000-0008-0000-0200-00001B030000}"/>
            </a:ext>
          </a:extLst>
        </xdr:cNvPr>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86</xdr:row>
      <xdr:rowOff>15239</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flipV="1">
          <a:off x="21323300" y="147256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116839</xdr:rowOff>
    </xdr:from>
    <xdr:to>
      <xdr:col>107</xdr:col>
      <xdr:colOff>101600</xdr:colOff>
      <xdr:row>86</xdr:row>
      <xdr:rowOff>46989</xdr:rowOff>
    </xdr:to>
    <xdr:sp macro="" textlink="">
      <xdr:nvSpPr>
        <xdr:cNvPr id="797" name="楕円 796">
          <a:extLst>
            <a:ext uri="{FF2B5EF4-FFF2-40B4-BE49-F238E27FC236}">
              <a16:creationId xmlns:a16="http://schemas.microsoft.com/office/drawing/2014/main" id="{00000000-0008-0000-0200-00001D030000}"/>
            </a:ext>
          </a:extLst>
        </xdr:cNvPr>
        <xdr:cNvSpPr/>
      </xdr:nvSpPr>
      <xdr:spPr>
        <a:xfrm>
          <a:off x="20383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167639</xdr:rowOff>
    </xdr:from>
    <xdr:to>
      <xdr:col>111</xdr:col>
      <xdr:colOff>177800</xdr:colOff>
      <xdr:row>86</xdr:row>
      <xdr:rowOff>15239</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20434300" y="14740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116839</xdr:rowOff>
    </xdr:from>
    <xdr:to>
      <xdr:col>102</xdr:col>
      <xdr:colOff>165100</xdr:colOff>
      <xdr:row>86</xdr:row>
      <xdr:rowOff>46989</xdr:rowOff>
    </xdr:to>
    <xdr:sp macro="" textlink="">
      <xdr:nvSpPr>
        <xdr:cNvPr id="799" name="楕円 798">
          <a:extLst>
            <a:ext uri="{FF2B5EF4-FFF2-40B4-BE49-F238E27FC236}">
              <a16:creationId xmlns:a16="http://schemas.microsoft.com/office/drawing/2014/main" id="{00000000-0008-0000-0200-00001F030000}"/>
            </a:ext>
          </a:extLst>
        </xdr:cNvPr>
        <xdr:cNvSpPr/>
      </xdr:nvSpPr>
      <xdr:spPr>
        <a:xfrm>
          <a:off x="19494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167639</xdr:rowOff>
    </xdr:from>
    <xdr:to>
      <xdr:col>107</xdr:col>
      <xdr:colOff>50800</xdr:colOff>
      <xdr:row>85</xdr:row>
      <xdr:rowOff>167639</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9545300" y="14740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2539</xdr:rowOff>
    </xdr:from>
    <xdr:to>
      <xdr:col>98</xdr:col>
      <xdr:colOff>38100</xdr:colOff>
      <xdr:row>86</xdr:row>
      <xdr:rowOff>104139</xdr:rowOff>
    </xdr:to>
    <xdr:sp macro="" textlink="">
      <xdr:nvSpPr>
        <xdr:cNvPr id="801" name="楕円 800">
          <a:extLst>
            <a:ext uri="{FF2B5EF4-FFF2-40B4-BE49-F238E27FC236}">
              <a16:creationId xmlns:a16="http://schemas.microsoft.com/office/drawing/2014/main" id="{00000000-0008-0000-0200-000021030000}"/>
            </a:ext>
          </a:extLst>
        </xdr:cNvPr>
        <xdr:cNvSpPr/>
      </xdr:nvSpPr>
      <xdr:spPr>
        <a:xfrm>
          <a:off x="18605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167639</xdr:rowOff>
    </xdr:from>
    <xdr:to>
      <xdr:col>102</xdr:col>
      <xdr:colOff>114300</xdr:colOff>
      <xdr:row>86</xdr:row>
      <xdr:rowOff>53339</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flipV="1">
          <a:off x="18656300" y="147408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803" name="n_1aveValue【消防施設】&#10;一人当たり面積">
          <a:extLst>
            <a:ext uri="{FF2B5EF4-FFF2-40B4-BE49-F238E27FC236}">
              <a16:creationId xmlns:a16="http://schemas.microsoft.com/office/drawing/2014/main" id="{00000000-0008-0000-0200-000023030000}"/>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04" name="n_2aveValue【消防施設】&#10;一人当たり面積">
          <a:extLst>
            <a:ext uri="{FF2B5EF4-FFF2-40B4-BE49-F238E27FC236}">
              <a16:creationId xmlns:a16="http://schemas.microsoft.com/office/drawing/2014/main" id="{00000000-0008-0000-0200-000024030000}"/>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05" name="n_3aveValue【消防施設】&#10;一人当たり面積">
          <a:extLst>
            <a:ext uri="{FF2B5EF4-FFF2-40B4-BE49-F238E27FC236}">
              <a16:creationId xmlns:a16="http://schemas.microsoft.com/office/drawing/2014/main" id="{00000000-0008-0000-0200-000025030000}"/>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806" name="n_4aveValue【消防施設】&#10;一人当たり面積">
          <a:extLst>
            <a:ext uri="{FF2B5EF4-FFF2-40B4-BE49-F238E27FC236}">
              <a16:creationId xmlns:a16="http://schemas.microsoft.com/office/drawing/2014/main" id="{00000000-0008-0000-0200-000026030000}"/>
            </a:ext>
          </a:extLst>
        </xdr:cNvPr>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807" name="n_1mainValue【消防施設】&#10;一人当たり面積">
          <a:extLst>
            <a:ext uri="{FF2B5EF4-FFF2-40B4-BE49-F238E27FC236}">
              <a16:creationId xmlns:a16="http://schemas.microsoft.com/office/drawing/2014/main" id="{00000000-0008-0000-0200-000027030000}"/>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808" name="n_2mainValue【消防施設】&#10;一人当たり面積">
          <a:extLst>
            <a:ext uri="{FF2B5EF4-FFF2-40B4-BE49-F238E27FC236}">
              <a16:creationId xmlns:a16="http://schemas.microsoft.com/office/drawing/2014/main" id="{00000000-0008-0000-0200-000028030000}"/>
            </a:ext>
          </a:extLst>
        </xdr:cNvPr>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38116</xdr:rowOff>
    </xdr:from>
    <xdr:ext cx="469744" cy="259045"/>
    <xdr:sp macro="" textlink="">
      <xdr:nvSpPr>
        <xdr:cNvPr id="809" name="n_3mainValue【消防施設】&#10;一人当たり面積">
          <a:extLst>
            <a:ext uri="{FF2B5EF4-FFF2-40B4-BE49-F238E27FC236}">
              <a16:creationId xmlns:a16="http://schemas.microsoft.com/office/drawing/2014/main" id="{00000000-0008-0000-0200-000029030000}"/>
            </a:ext>
          </a:extLst>
        </xdr:cNvPr>
        <xdr:cNvSpPr txBox="1"/>
      </xdr:nvSpPr>
      <xdr:spPr>
        <a:xfrm>
          <a:off x="19310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95266</xdr:rowOff>
    </xdr:from>
    <xdr:ext cx="469744" cy="259045"/>
    <xdr:sp macro="" textlink="">
      <xdr:nvSpPr>
        <xdr:cNvPr id="810" name="n_4mainValue【消防施設】&#10;一人当たり面積">
          <a:extLst>
            <a:ext uri="{FF2B5EF4-FFF2-40B4-BE49-F238E27FC236}">
              <a16:creationId xmlns:a16="http://schemas.microsoft.com/office/drawing/2014/main" id="{00000000-0008-0000-0200-00002A030000}"/>
            </a:ext>
          </a:extLst>
        </xdr:cNvPr>
        <xdr:cNvSpPr txBox="1"/>
      </xdr:nvSpPr>
      <xdr:spPr>
        <a:xfrm>
          <a:off x="18421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1" name="正方形/長方形 810">
          <a:extLst>
            <a:ext uri="{FF2B5EF4-FFF2-40B4-BE49-F238E27FC236}">
              <a16:creationId xmlns:a16="http://schemas.microsoft.com/office/drawing/2014/main" id="{00000000-0008-0000-0200-00002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2" name="正方形/長方形 811">
          <a:extLst>
            <a:ext uri="{FF2B5EF4-FFF2-40B4-BE49-F238E27FC236}">
              <a16:creationId xmlns:a16="http://schemas.microsoft.com/office/drawing/2014/main" id="{00000000-0008-0000-0200-00002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3" name="正方形/長方形 812">
          <a:extLst>
            <a:ext uri="{FF2B5EF4-FFF2-40B4-BE49-F238E27FC236}">
              <a16:creationId xmlns:a16="http://schemas.microsoft.com/office/drawing/2014/main" id="{00000000-0008-0000-0200-00002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4" name="正方形/長方形 813">
          <a:extLst>
            <a:ext uri="{FF2B5EF4-FFF2-40B4-BE49-F238E27FC236}">
              <a16:creationId xmlns:a16="http://schemas.microsoft.com/office/drawing/2014/main" id="{00000000-0008-0000-0200-00002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5" name="正方形/長方形 814">
          <a:extLst>
            <a:ext uri="{FF2B5EF4-FFF2-40B4-BE49-F238E27FC236}">
              <a16:creationId xmlns:a16="http://schemas.microsoft.com/office/drawing/2014/main" id="{00000000-0008-0000-0200-00002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6" name="正方形/長方形 815">
          <a:extLst>
            <a:ext uri="{FF2B5EF4-FFF2-40B4-BE49-F238E27FC236}">
              <a16:creationId xmlns:a16="http://schemas.microsoft.com/office/drawing/2014/main" id="{00000000-0008-0000-0200-00003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7" name="正方形/長方形 816">
          <a:extLst>
            <a:ext uri="{FF2B5EF4-FFF2-40B4-BE49-F238E27FC236}">
              <a16:creationId xmlns:a16="http://schemas.microsoft.com/office/drawing/2014/main" id="{00000000-0008-0000-0200-00003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庁舎】&#10;有形固定資産減価償却率グラフ枠">
          <a:extLst>
            <a:ext uri="{FF2B5EF4-FFF2-40B4-BE49-F238E27FC236}">
              <a16:creationId xmlns:a16="http://schemas.microsoft.com/office/drawing/2014/main" id="{00000000-0008-0000-0200-00004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37" name="【庁舎】&#10;有形固定資産減価償却率最小値テキスト">
          <a:extLst>
            <a:ext uri="{FF2B5EF4-FFF2-40B4-BE49-F238E27FC236}">
              <a16:creationId xmlns:a16="http://schemas.microsoft.com/office/drawing/2014/main" id="{00000000-0008-0000-0200-000045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39" name="【庁舎】&#10;有形固定資産減価償却率最大値テキスト">
          <a:extLst>
            <a:ext uri="{FF2B5EF4-FFF2-40B4-BE49-F238E27FC236}">
              <a16:creationId xmlns:a16="http://schemas.microsoft.com/office/drawing/2014/main" id="{00000000-0008-0000-0200-000047030000}"/>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170378</xdr:rowOff>
    </xdr:from>
    <xdr:ext cx="405111" cy="259045"/>
    <xdr:sp macro="" textlink="">
      <xdr:nvSpPr>
        <xdr:cNvPr id="841" name="【庁舎】&#10;有形固定資産減価償却率平均値テキスト">
          <a:extLst>
            <a:ext uri="{FF2B5EF4-FFF2-40B4-BE49-F238E27FC236}">
              <a16:creationId xmlns:a16="http://schemas.microsoft.com/office/drawing/2014/main" id="{00000000-0008-0000-0200-000049030000}"/>
            </a:ext>
          </a:extLst>
        </xdr:cNvPr>
        <xdr:cNvSpPr txBox="1"/>
      </xdr:nvSpPr>
      <xdr:spPr>
        <a:xfrm>
          <a:off x="16357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42" name="フローチャート: 判断 841">
          <a:extLst>
            <a:ext uri="{FF2B5EF4-FFF2-40B4-BE49-F238E27FC236}">
              <a16:creationId xmlns:a16="http://schemas.microsoft.com/office/drawing/2014/main" id="{00000000-0008-0000-0200-00004A030000}"/>
            </a:ext>
          </a:extLst>
        </xdr:cNvPr>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43" name="フローチャート: 判断 842">
          <a:extLst>
            <a:ext uri="{FF2B5EF4-FFF2-40B4-BE49-F238E27FC236}">
              <a16:creationId xmlns:a16="http://schemas.microsoft.com/office/drawing/2014/main" id="{00000000-0008-0000-0200-00004B030000}"/>
            </a:ext>
          </a:extLst>
        </xdr:cNvPr>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44" name="フローチャート: 判断 843">
          <a:extLst>
            <a:ext uri="{FF2B5EF4-FFF2-40B4-BE49-F238E27FC236}">
              <a16:creationId xmlns:a16="http://schemas.microsoft.com/office/drawing/2014/main" id="{00000000-0008-0000-0200-00004C030000}"/>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45" name="フローチャート: 判断 844">
          <a:extLst>
            <a:ext uri="{FF2B5EF4-FFF2-40B4-BE49-F238E27FC236}">
              <a16:creationId xmlns:a16="http://schemas.microsoft.com/office/drawing/2014/main" id="{00000000-0008-0000-0200-00004D030000}"/>
            </a:ext>
          </a:extLst>
        </xdr:cNvPr>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46" name="フローチャート: 判断 845">
          <a:extLst>
            <a:ext uri="{FF2B5EF4-FFF2-40B4-BE49-F238E27FC236}">
              <a16:creationId xmlns:a16="http://schemas.microsoft.com/office/drawing/2014/main" id="{00000000-0008-0000-0200-00004E030000}"/>
            </a:ext>
          </a:extLst>
        </xdr:cNvPr>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xdr:rowOff>
    </xdr:from>
    <xdr:to>
      <xdr:col>85</xdr:col>
      <xdr:colOff>177800</xdr:colOff>
      <xdr:row>101</xdr:row>
      <xdr:rowOff>115570</xdr:rowOff>
    </xdr:to>
    <xdr:sp macro="" textlink="">
      <xdr:nvSpPr>
        <xdr:cNvPr id="852" name="楕円 851">
          <a:extLst>
            <a:ext uri="{FF2B5EF4-FFF2-40B4-BE49-F238E27FC236}">
              <a16:creationId xmlns:a16="http://schemas.microsoft.com/office/drawing/2014/main" id="{00000000-0008-0000-0200-000054030000}"/>
            </a:ext>
          </a:extLst>
        </xdr:cNvPr>
        <xdr:cNvSpPr/>
      </xdr:nvSpPr>
      <xdr:spPr>
        <a:xfrm>
          <a:off x="16268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36847</xdr:rowOff>
    </xdr:from>
    <xdr:ext cx="405111" cy="259045"/>
    <xdr:sp macro="" textlink="">
      <xdr:nvSpPr>
        <xdr:cNvPr id="853" name="【庁舎】&#10;有形固定資産減価償却率該当値テキスト">
          <a:extLst>
            <a:ext uri="{FF2B5EF4-FFF2-40B4-BE49-F238E27FC236}">
              <a16:creationId xmlns:a16="http://schemas.microsoft.com/office/drawing/2014/main" id="{00000000-0008-0000-0200-000055030000}"/>
            </a:ext>
          </a:extLst>
        </xdr:cNvPr>
        <xdr:cNvSpPr txBox="1"/>
      </xdr:nvSpPr>
      <xdr:spPr>
        <a:xfrm>
          <a:off x="16357600"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128270</xdr:rowOff>
    </xdr:from>
    <xdr:to>
      <xdr:col>81</xdr:col>
      <xdr:colOff>101600</xdr:colOff>
      <xdr:row>101</xdr:row>
      <xdr:rowOff>58420</xdr:rowOff>
    </xdr:to>
    <xdr:sp macro="" textlink="">
      <xdr:nvSpPr>
        <xdr:cNvPr id="854" name="楕円 853">
          <a:extLst>
            <a:ext uri="{FF2B5EF4-FFF2-40B4-BE49-F238E27FC236}">
              <a16:creationId xmlns:a16="http://schemas.microsoft.com/office/drawing/2014/main" id="{00000000-0008-0000-0200-000056030000}"/>
            </a:ext>
          </a:extLst>
        </xdr:cNvPr>
        <xdr:cNvSpPr/>
      </xdr:nvSpPr>
      <xdr:spPr>
        <a:xfrm>
          <a:off x="15430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7620</xdr:rowOff>
    </xdr:from>
    <xdr:to>
      <xdr:col>85</xdr:col>
      <xdr:colOff>127000</xdr:colOff>
      <xdr:row>101</xdr:row>
      <xdr:rowOff>64770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5481300" y="173240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74386</xdr:rowOff>
    </xdr:from>
    <xdr:to>
      <xdr:col>76</xdr:col>
      <xdr:colOff>165100</xdr:colOff>
      <xdr:row>101</xdr:row>
      <xdr:rowOff>4536</xdr:rowOff>
    </xdr:to>
    <xdr:sp macro="" textlink="">
      <xdr:nvSpPr>
        <xdr:cNvPr id="856" name="楕円 855">
          <a:extLst>
            <a:ext uri="{FF2B5EF4-FFF2-40B4-BE49-F238E27FC236}">
              <a16:creationId xmlns:a16="http://schemas.microsoft.com/office/drawing/2014/main" id="{00000000-0008-0000-0200-000058030000}"/>
            </a:ext>
          </a:extLst>
        </xdr:cNvPr>
        <xdr:cNvSpPr/>
      </xdr:nvSpPr>
      <xdr:spPr>
        <a:xfrm>
          <a:off x="14541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125186</xdr:rowOff>
    </xdr:from>
    <xdr:to>
      <xdr:col>81</xdr:col>
      <xdr:colOff>50800</xdr:colOff>
      <xdr:row>101</xdr:row>
      <xdr:rowOff>7620</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4592300" y="1727018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15602</xdr:rowOff>
    </xdr:from>
    <xdr:to>
      <xdr:col>72</xdr:col>
      <xdr:colOff>38100</xdr:colOff>
      <xdr:row>100</xdr:row>
      <xdr:rowOff>117202</xdr:rowOff>
    </xdr:to>
    <xdr:sp macro="" textlink="">
      <xdr:nvSpPr>
        <xdr:cNvPr id="858" name="楕円 857">
          <a:extLst>
            <a:ext uri="{FF2B5EF4-FFF2-40B4-BE49-F238E27FC236}">
              <a16:creationId xmlns:a16="http://schemas.microsoft.com/office/drawing/2014/main" id="{00000000-0008-0000-0200-00005A030000}"/>
            </a:ext>
          </a:extLst>
        </xdr:cNvPr>
        <xdr:cNvSpPr/>
      </xdr:nvSpPr>
      <xdr:spPr>
        <a:xfrm>
          <a:off x="136525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66402</xdr:rowOff>
    </xdr:from>
    <xdr:to>
      <xdr:col>76</xdr:col>
      <xdr:colOff>114300</xdr:colOff>
      <xdr:row>100</xdr:row>
      <xdr:rowOff>125186</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3703300" y="1721140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129902</xdr:rowOff>
    </xdr:from>
    <xdr:to>
      <xdr:col>67</xdr:col>
      <xdr:colOff>101600</xdr:colOff>
      <xdr:row>100</xdr:row>
      <xdr:rowOff>60052</xdr:rowOff>
    </xdr:to>
    <xdr:sp macro="" textlink="">
      <xdr:nvSpPr>
        <xdr:cNvPr id="860" name="楕円 859">
          <a:extLst>
            <a:ext uri="{FF2B5EF4-FFF2-40B4-BE49-F238E27FC236}">
              <a16:creationId xmlns:a16="http://schemas.microsoft.com/office/drawing/2014/main" id="{00000000-0008-0000-0200-00005C030000}"/>
            </a:ext>
          </a:extLst>
        </xdr:cNvPr>
        <xdr:cNvSpPr/>
      </xdr:nvSpPr>
      <xdr:spPr>
        <a:xfrm>
          <a:off x="12763500" y="171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9252</xdr:rowOff>
    </xdr:from>
    <xdr:to>
      <xdr:col>71</xdr:col>
      <xdr:colOff>177800</xdr:colOff>
      <xdr:row>100</xdr:row>
      <xdr:rowOff>66402</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2814300" y="1715425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92001</xdr:rowOff>
    </xdr:from>
    <xdr:ext cx="405111" cy="259045"/>
    <xdr:sp macro="" textlink="">
      <xdr:nvSpPr>
        <xdr:cNvPr id="862" name="n_1aveValue【庁舎】&#10;有形固定資産減価償却率">
          <a:extLst>
            <a:ext uri="{FF2B5EF4-FFF2-40B4-BE49-F238E27FC236}">
              <a16:creationId xmlns:a16="http://schemas.microsoft.com/office/drawing/2014/main" id="{00000000-0008-0000-0200-00005E030000}"/>
            </a:ext>
          </a:extLst>
        </xdr:cNvPr>
        <xdr:cNvSpPr txBox="1"/>
      </xdr:nvSpPr>
      <xdr:spPr>
        <a:xfrm>
          <a:off x="152660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863" name="n_2aveValue【庁舎】&#10;有形固定資産減価償却率">
          <a:extLst>
            <a:ext uri="{FF2B5EF4-FFF2-40B4-BE49-F238E27FC236}">
              <a16:creationId xmlns:a16="http://schemas.microsoft.com/office/drawing/2014/main" id="{00000000-0008-0000-0200-00005F030000}"/>
            </a:ext>
          </a:extLst>
        </xdr:cNvPr>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72407</xdr:rowOff>
    </xdr:from>
    <xdr:ext cx="405111" cy="259045"/>
    <xdr:sp macro="" textlink="">
      <xdr:nvSpPr>
        <xdr:cNvPr id="864" name="n_3aveValue【庁舎】&#10;有形固定資産減価償却率">
          <a:extLst>
            <a:ext uri="{FF2B5EF4-FFF2-40B4-BE49-F238E27FC236}">
              <a16:creationId xmlns:a16="http://schemas.microsoft.com/office/drawing/2014/main" id="{00000000-0008-0000-0200-000060030000}"/>
            </a:ext>
          </a:extLst>
        </xdr:cNvPr>
        <xdr:cNvSpPr txBox="1"/>
      </xdr:nvSpPr>
      <xdr:spPr>
        <a:xfrm>
          <a:off x="13500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74040</xdr:rowOff>
    </xdr:from>
    <xdr:ext cx="405111" cy="259045"/>
    <xdr:sp macro="" textlink="">
      <xdr:nvSpPr>
        <xdr:cNvPr id="865" name="n_4aveValue【庁舎】&#10;有形固定資産減価償却率">
          <a:extLst>
            <a:ext uri="{FF2B5EF4-FFF2-40B4-BE49-F238E27FC236}">
              <a16:creationId xmlns:a16="http://schemas.microsoft.com/office/drawing/2014/main" id="{00000000-0008-0000-0200-000061030000}"/>
            </a:ext>
          </a:extLst>
        </xdr:cNvPr>
        <xdr:cNvSpPr txBox="1"/>
      </xdr:nvSpPr>
      <xdr:spPr>
        <a:xfrm>
          <a:off x="12611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74947</xdr:rowOff>
    </xdr:from>
    <xdr:ext cx="405111" cy="259045"/>
    <xdr:sp macro="" textlink="">
      <xdr:nvSpPr>
        <xdr:cNvPr id="866" name="n_1mainValue【庁舎】&#10;有形固定資産減価償却率">
          <a:extLst>
            <a:ext uri="{FF2B5EF4-FFF2-40B4-BE49-F238E27FC236}">
              <a16:creationId xmlns:a16="http://schemas.microsoft.com/office/drawing/2014/main" id="{00000000-0008-0000-0200-000062030000}"/>
            </a:ext>
          </a:extLst>
        </xdr:cNvPr>
        <xdr:cNvSpPr txBox="1"/>
      </xdr:nvSpPr>
      <xdr:spPr>
        <a:xfrm>
          <a:off x="152660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21063</xdr:rowOff>
    </xdr:from>
    <xdr:ext cx="405111" cy="259045"/>
    <xdr:sp macro="" textlink="">
      <xdr:nvSpPr>
        <xdr:cNvPr id="867" name="n_2mainValue【庁舎】&#10;有形固定資産減価償却率">
          <a:extLst>
            <a:ext uri="{FF2B5EF4-FFF2-40B4-BE49-F238E27FC236}">
              <a16:creationId xmlns:a16="http://schemas.microsoft.com/office/drawing/2014/main" id="{00000000-0008-0000-0200-000063030000}"/>
            </a:ext>
          </a:extLst>
        </xdr:cNvPr>
        <xdr:cNvSpPr txBox="1"/>
      </xdr:nvSpPr>
      <xdr:spPr>
        <a:xfrm>
          <a:off x="143897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133729</xdr:rowOff>
    </xdr:from>
    <xdr:ext cx="340478" cy="259045"/>
    <xdr:sp macro="" textlink="">
      <xdr:nvSpPr>
        <xdr:cNvPr id="868" name="n_3mainValue【庁舎】&#10;有形固定資産減価償却率">
          <a:extLst>
            <a:ext uri="{FF2B5EF4-FFF2-40B4-BE49-F238E27FC236}">
              <a16:creationId xmlns:a16="http://schemas.microsoft.com/office/drawing/2014/main" id="{00000000-0008-0000-0200-000064030000}"/>
            </a:ext>
          </a:extLst>
        </xdr:cNvPr>
        <xdr:cNvSpPr txBox="1"/>
      </xdr:nvSpPr>
      <xdr:spPr>
        <a:xfrm>
          <a:off x="13533061" y="16935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76579</xdr:rowOff>
    </xdr:from>
    <xdr:ext cx="340478" cy="259045"/>
    <xdr:sp macro="" textlink="">
      <xdr:nvSpPr>
        <xdr:cNvPr id="869" name="n_4mainValue【庁舎】&#10;有形固定資産減価償却率">
          <a:extLst>
            <a:ext uri="{FF2B5EF4-FFF2-40B4-BE49-F238E27FC236}">
              <a16:creationId xmlns:a16="http://schemas.microsoft.com/office/drawing/2014/main" id="{00000000-0008-0000-0200-000065030000}"/>
            </a:ext>
          </a:extLst>
        </xdr:cNvPr>
        <xdr:cNvSpPr txBox="1"/>
      </xdr:nvSpPr>
      <xdr:spPr>
        <a:xfrm>
          <a:off x="12644061" y="168786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0" name="正方形/長方形 869">
          <a:extLst>
            <a:ext uri="{FF2B5EF4-FFF2-40B4-BE49-F238E27FC236}">
              <a16:creationId xmlns:a16="http://schemas.microsoft.com/office/drawing/2014/main" id="{00000000-0008-0000-0200-00006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1" name="正方形/長方形 870">
          <a:extLst>
            <a:ext uri="{FF2B5EF4-FFF2-40B4-BE49-F238E27FC236}">
              <a16:creationId xmlns:a16="http://schemas.microsoft.com/office/drawing/2014/main" id="{00000000-0008-0000-0200-00006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2" name="正方形/長方形 871">
          <a:extLst>
            <a:ext uri="{FF2B5EF4-FFF2-40B4-BE49-F238E27FC236}">
              <a16:creationId xmlns:a16="http://schemas.microsoft.com/office/drawing/2014/main" id="{00000000-0008-0000-0200-00006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3" name="正方形/長方形 872">
          <a:extLst>
            <a:ext uri="{FF2B5EF4-FFF2-40B4-BE49-F238E27FC236}">
              <a16:creationId xmlns:a16="http://schemas.microsoft.com/office/drawing/2014/main" id="{00000000-0008-0000-0200-00006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4" name="正方形/長方形 873">
          <a:extLst>
            <a:ext uri="{FF2B5EF4-FFF2-40B4-BE49-F238E27FC236}">
              <a16:creationId xmlns:a16="http://schemas.microsoft.com/office/drawing/2014/main" id="{00000000-0008-0000-0200-00006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5" name="正方形/長方形 874">
          <a:extLst>
            <a:ext uri="{FF2B5EF4-FFF2-40B4-BE49-F238E27FC236}">
              <a16:creationId xmlns:a16="http://schemas.microsoft.com/office/drawing/2014/main" id="{00000000-0008-0000-0200-00006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6" name="正方形/長方形 875">
          <a:extLst>
            <a:ext uri="{FF2B5EF4-FFF2-40B4-BE49-F238E27FC236}">
              <a16:creationId xmlns:a16="http://schemas.microsoft.com/office/drawing/2014/main" id="{00000000-0008-0000-0200-00006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7" name="正方形/長方形 876">
          <a:extLst>
            <a:ext uri="{FF2B5EF4-FFF2-40B4-BE49-F238E27FC236}">
              <a16:creationId xmlns:a16="http://schemas.microsoft.com/office/drawing/2014/main" id="{00000000-0008-0000-0200-00006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9" name="直線コネクタ 878">
          <a:extLst>
            <a:ext uri="{FF2B5EF4-FFF2-40B4-BE49-F238E27FC236}">
              <a16:creationId xmlns:a16="http://schemas.microsoft.com/office/drawing/2014/main" id="{00000000-0008-0000-0200-00006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7" name="テキスト ボックス 886">
          <a:extLst>
            <a:ext uri="{FF2B5EF4-FFF2-40B4-BE49-F238E27FC236}">
              <a16:creationId xmlns:a16="http://schemas.microsoft.com/office/drawing/2014/main" id="{00000000-0008-0000-0200-000077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9" name="テキスト ボックス 888">
          <a:extLst>
            <a:ext uri="{FF2B5EF4-FFF2-40B4-BE49-F238E27FC236}">
              <a16:creationId xmlns:a16="http://schemas.microsoft.com/office/drawing/2014/main" id="{00000000-0008-0000-0200-000079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1" name="テキスト ボックス 890">
          <a:extLst>
            <a:ext uri="{FF2B5EF4-FFF2-40B4-BE49-F238E27FC236}">
              <a16:creationId xmlns:a16="http://schemas.microsoft.com/office/drawing/2014/main" id="{00000000-0008-0000-0200-00007B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2" name="直線コネクタ 891">
          <a:extLst>
            <a:ext uri="{FF2B5EF4-FFF2-40B4-BE49-F238E27FC236}">
              <a16:creationId xmlns:a16="http://schemas.microsoft.com/office/drawing/2014/main" id="{00000000-0008-0000-0200-00007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4" name="【庁舎】&#10;一人当たり面積グラフ枠">
          <a:extLst>
            <a:ext uri="{FF2B5EF4-FFF2-40B4-BE49-F238E27FC236}">
              <a16:creationId xmlns:a16="http://schemas.microsoft.com/office/drawing/2014/main" id="{00000000-0008-0000-0200-00007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896" name="【庁舎】&#10;一人当たり面積最小値テキスト">
          <a:extLst>
            <a:ext uri="{FF2B5EF4-FFF2-40B4-BE49-F238E27FC236}">
              <a16:creationId xmlns:a16="http://schemas.microsoft.com/office/drawing/2014/main" id="{00000000-0008-0000-0200-000080030000}"/>
            </a:ext>
          </a:extLst>
        </xdr:cNvPr>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98" name="【庁舎】&#10;一人当たり面積最大値テキスト">
          <a:extLst>
            <a:ext uri="{FF2B5EF4-FFF2-40B4-BE49-F238E27FC236}">
              <a16:creationId xmlns:a16="http://schemas.microsoft.com/office/drawing/2014/main" id="{00000000-0008-0000-0200-000082030000}"/>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109963</xdr:rowOff>
    </xdr:from>
    <xdr:ext cx="469744" cy="259045"/>
    <xdr:sp macro="" textlink="">
      <xdr:nvSpPr>
        <xdr:cNvPr id="900" name="【庁舎】&#10;一人当たり面積平均値テキスト">
          <a:extLst>
            <a:ext uri="{FF2B5EF4-FFF2-40B4-BE49-F238E27FC236}">
              <a16:creationId xmlns:a16="http://schemas.microsoft.com/office/drawing/2014/main" id="{00000000-0008-0000-0200-000084030000}"/>
            </a:ext>
          </a:extLst>
        </xdr:cNvPr>
        <xdr:cNvSpPr txBox="1"/>
      </xdr:nvSpPr>
      <xdr:spPr>
        <a:xfrm>
          <a:off x="22199600" y="1845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01" name="フローチャート: 判断 900">
          <a:extLst>
            <a:ext uri="{FF2B5EF4-FFF2-40B4-BE49-F238E27FC236}">
              <a16:creationId xmlns:a16="http://schemas.microsoft.com/office/drawing/2014/main" id="{00000000-0008-0000-0200-000085030000}"/>
            </a:ext>
          </a:extLst>
        </xdr:cNvPr>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02" name="フローチャート: 判断 901">
          <a:extLst>
            <a:ext uri="{FF2B5EF4-FFF2-40B4-BE49-F238E27FC236}">
              <a16:creationId xmlns:a16="http://schemas.microsoft.com/office/drawing/2014/main" id="{00000000-0008-0000-0200-000086030000}"/>
            </a:ext>
          </a:extLst>
        </xdr:cNvPr>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03" name="フローチャート: 判断 902">
          <a:extLst>
            <a:ext uri="{FF2B5EF4-FFF2-40B4-BE49-F238E27FC236}">
              <a16:creationId xmlns:a16="http://schemas.microsoft.com/office/drawing/2014/main" id="{00000000-0008-0000-0200-000087030000}"/>
            </a:ext>
          </a:extLst>
        </xdr:cNvPr>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04" name="フローチャート: 判断 903">
          <a:extLst>
            <a:ext uri="{FF2B5EF4-FFF2-40B4-BE49-F238E27FC236}">
              <a16:creationId xmlns:a16="http://schemas.microsoft.com/office/drawing/2014/main" id="{00000000-0008-0000-0200-000088030000}"/>
            </a:ext>
          </a:extLst>
        </xdr:cNvPr>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05" name="フローチャート: 判断 904">
          <a:extLst>
            <a:ext uri="{FF2B5EF4-FFF2-40B4-BE49-F238E27FC236}">
              <a16:creationId xmlns:a16="http://schemas.microsoft.com/office/drawing/2014/main" id="{00000000-0008-0000-0200-000089030000}"/>
            </a:ext>
          </a:extLst>
        </xdr:cNvPr>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118473</xdr:rowOff>
    </xdr:from>
    <xdr:to>
      <xdr:col>116</xdr:col>
      <xdr:colOff>114300</xdr:colOff>
      <xdr:row>108</xdr:row>
      <xdr:rowOff>48623</xdr:rowOff>
    </xdr:to>
    <xdr:sp macro="" textlink="">
      <xdr:nvSpPr>
        <xdr:cNvPr id="911" name="楕円 910">
          <a:extLst>
            <a:ext uri="{FF2B5EF4-FFF2-40B4-BE49-F238E27FC236}">
              <a16:creationId xmlns:a16="http://schemas.microsoft.com/office/drawing/2014/main" id="{00000000-0008-0000-0200-00008F030000}"/>
            </a:ext>
          </a:extLst>
        </xdr:cNvPr>
        <xdr:cNvSpPr/>
      </xdr:nvSpPr>
      <xdr:spPr>
        <a:xfrm>
          <a:off x="22110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141350</xdr:rowOff>
    </xdr:from>
    <xdr:ext cx="469744" cy="259045"/>
    <xdr:sp macro="" textlink="">
      <xdr:nvSpPr>
        <xdr:cNvPr id="912" name="【庁舎】&#10;一人当たり面積該当値テキスト">
          <a:extLst>
            <a:ext uri="{FF2B5EF4-FFF2-40B4-BE49-F238E27FC236}">
              <a16:creationId xmlns:a16="http://schemas.microsoft.com/office/drawing/2014/main" id="{00000000-0008-0000-0200-000090030000}"/>
            </a:ext>
          </a:extLst>
        </xdr:cNvPr>
        <xdr:cNvSpPr txBox="1"/>
      </xdr:nvSpPr>
      <xdr:spPr>
        <a:xfrm>
          <a:off x="22199600" y="183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119562</xdr:rowOff>
    </xdr:from>
    <xdr:to>
      <xdr:col>112</xdr:col>
      <xdr:colOff>38100</xdr:colOff>
      <xdr:row>108</xdr:row>
      <xdr:rowOff>49712</xdr:rowOff>
    </xdr:to>
    <xdr:sp macro="" textlink="">
      <xdr:nvSpPr>
        <xdr:cNvPr id="913" name="楕円 912">
          <a:extLst>
            <a:ext uri="{FF2B5EF4-FFF2-40B4-BE49-F238E27FC236}">
              <a16:creationId xmlns:a16="http://schemas.microsoft.com/office/drawing/2014/main" id="{00000000-0008-0000-0200-000091030000}"/>
            </a:ext>
          </a:extLst>
        </xdr:cNvPr>
        <xdr:cNvSpPr/>
      </xdr:nvSpPr>
      <xdr:spPr>
        <a:xfrm>
          <a:off x="21272500" y="184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169273</xdr:rowOff>
    </xdr:from>
    <xdr:to>
      <xdr:col>116</xdr:col>
      <xdr:colOff>63500</xdr:colOff>
      <xdr:row>107</xdr:row>
      <xdr:rowOff>170362</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flipV="1">
          <a:off x="21323300" y="18514423"/>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118473</xdr:rowOff>
    </xdr:from>
    <xdr:to>
      <xdr:col>107</xdr:col>
      <xdr:colOff>101600</xdr:colOff>
      <xdr:row>108</xdr:row>
      <xdr:rowOff>48623</xdr:rowOff>
    </xdr:to>
    <xdr:sp macro="" textlink="">
      <xdr:nvSpPr>
        <xdr:cNvPr id="915" name="楕円 914">
          <a:extLst>
            <a:ext uri="{FF2B5EF4-FFF2-40B4-BE49-F238E27FC236}">
              <a16:creationId xmlns:a16="http://schemas.microsoft.com/office/drawing/2014/main" id="{00000000-0008-0000-0200-000093030000}"/>
            </a:ext>
          </a:extLst>
        </xdr:cNvPr>
        <xdr:cNvSpPr/>
      </xdr:nvSpPr>
      <xdr:spPr>
        <a:xfrm>
          <a:off x="20383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169273</xdr:rowOff>
    </xdr:from>
    <xdr:to>
      <xdr:col>111</xdr:col>
      <xdr:colOff>177800</xdr:colOff>
      <xdr:row>107</xdr:row>
      <xdr:rowOff>170362</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20434300" y="185144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119562</xdr:rowOff>
    </xdr:from>
    <xdr:to>
      <xdr:col>102</xdr:col>
      <xdr:colOff>165100</xdr:colOff>
      <xdr:row>108</xdr:row>
      <xdr:rowOff>49712</xdr:rowOff>
    </xdr:to>
    <xdr:sp macro="" textlink="">
      <xdr:nvSpPr>
        <xdr:cNvPr id="917" name="楕円 916">
          <a:extLst>
            <a:ext uri="{FF2B5EF4-FFF2-40B4-BE49-F238E27FC236}">
              <a16:creationId xmlns:a16="http://schemas.microsoft.com/office/drawing/2014/main" id="{00000000-0008-0000-0200-000095030000}"/>
            </a:ext>
          </a:extLst>
        </xdr:cNvPr>
        <xdr:cNvSpPr/>
      </xdr:nvSpPr>
      <xdr:spPr>
        <a:xfrm>
          <a:off x="19494500" y="184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169273</xdr:rowOff>
    </xdr:from>
    <xdr:to>
      <xdr:col>107</xdr:col>
      <xdr:colOff>50800</xdr:colOff>
      <xdr:row>107</xdr:row>
      <xdr:rowOff>170362</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flipV="1">
          <a:off x="19545300" y="185144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111942</xdr:rowOff>
    </xdr:from>
    <xdr:to>
      <xdr:col>98</xdr:col>
      <xdr:colOff>38100</xdr:colOff>
      <xdr:row>108</xdr:row>
      <xdr:rowOff>42092</xdr:rowOff>
    </xdr:to>
    <xdr:sp macro="" textlink="">
      <xdr:nvSpPr>
        <xdr:cNvPr id="919" name="楕円 918">
          <a:extLst>
            <a:ext uri="{FF2B5EF4-FFF2-40B4-BE49-F238E27FC236}">
              <a16:creationId xmlns:a16="http://schemas.microsoft.com/office/drawing/2014/main" id="{00000000-0008-0000-0200-000097030000}"/>
            </a:ext>
          </a:extLst>
        </xdr:cNvPr>
        <xdr:cNvSpPr/>
      </xdr:nvSpPr>
      <xdr:spPr>
        <a:xfrm>
          <a:off x="18605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162742</xdr:rowOff>
    </xdr:from>
    <xdr:to>
      <xdr:col>102</xdr:col>
      <xdr:colOff>114300</xdr:colOff>
      <xdr:row>107</xdr:row>
      <xdr:rowOff>170362</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656300" y="1850789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921" name="n_1aveValue【庁舎】&#10;一人当たり面積">
          <a:extLst>
            <a:ext uri="{FF2B5EF4-FFF2-40B4-BE49-F238E27FC236}">
              <a16:creationId xmlns:a16="http://schemas.microsoft.com/office/drawing/2014/main" id="{00000000-0008-0000-0200-000099030000}"/>
            </a:ext>
          </a:extLst>
        </xdr:cNvPr>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922" name="n_2aveValue【庁舎】&#10;一人当たり面積">
          <a:extLst>
            <a:ext uri="{FF2B5EF4-FFF2-40B4-BE49-F238E27FC236}">
              <a16:creationId xmlns:a16="http://schemas.microsoft.com/office/drawing/2014/main" id="{00000000-0008-0000-0200-00009A030000}"/>
            </a:ext>
          </a:extLst>
        </xdr:cNvPr>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923" name="n_3aveValue【庁舎】&#10;一人当たり面積">
          <a:extLst>
            <a:ext uri="{FF2B5EF4-FFF2-40B4-BE49-F238E27FC236}">
              <a16:creationId xmlns:a16="http://schemas.microsoft.com/office/drawing/2014/main" id="{00000000-0008-0000-0200-00009B030000}"/>
            </a:ext>
          </a:extLst>
        </xdr:cNvPr>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924" name="n_4aveValue【庁舎】&#10;一人当たり面積">
          <a:extLst>
            <a:ext uri="{FF2B5EF4-FFF2-40B4-BE49-F238E27FC236}">
              <a16:creationId xmlns:a16="http://schemas.microsoft.com/office/drawing/2014/main" id="{00000000-0008-0000-0200-00009C030000}"/>
            </a:ext>
          </a:extLst>
        </xdr:cNvPr>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66239</xdr:rowOff>
    </xdr:from>
    <xdr:ext cx="469744" cy="259045"/>
    <xdr:sp macro="" textlink="">
      <xdr:nvSpPr>
        <xdr:cNvPr id="925" name="n_1mainValue【庁舎】&#10;一人当たり面積">
          <a:extLst>
            <a:ext uri="{FF2B5EF4-FFF2-40B4-BE49-F238E27FC236}">
              <a16:creationId xmlns:a16="http://schemas.microsoft.com/office/drawing/2014/main" id="{00000000-0008-0000-0200-00009D030000}"/>
            </a:ext>
          </a:extLst>
        </xdr:cNvPr>
        <xdr:cNvSpPr txBox="1"/>
      </xdr:nvSpPr>
      <xdr:spPr>
        <a:xfrm>
          <a:off x="21075727" y="1823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65150</xdr:rowOff>
    </xdr:from>
    <xdr:ext cx="469744" cy="259045"/>
    <xdr:sp macro="" textlink="">
      <xdr:nvSpPr>
        <xdr:cNvPr id="926" name="n_2mainValue【庁舎】&#10;一人当たり面積">
          <a:extLst>
            <a:ext uri="{FF2B5EF4-FFF2-40B4-BE49-F238E27FC236}">
              <a16:creationId xmlns:a16="http://schemas.microsoft.com/office/drawing/2014/main" id="{00000000-0008-0000-0200-00009E030000}"/>
            </a:ext>
          </a:extLst>
        </xdr:cNvPr>
        <xdr:cNvSpPr txBox="1"/>
      </xdr:nvSpPr>
      <xdr:spPr>
        <a:xfrm>
          <a:off x="20199427" y="1823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66239</xdr:rowOff>
    </xdr:from>
    <xdr:ext cx="469744" cy="259045"/>
    <xdr:sp macro="" textlink="">
      <xdr:nvSpPr>
        <xdr:cNvPr id="927" name="n_3mainValue【庁舎】&#10;一人当たり面積">
          <a:extLst>
            <a:ext uri="{FF2B5EF4-FFF2-40B4-BE49-F238E27FC236}">
              <a16:creationId xmlns:a16="http://schemas.microsoft.com/office/drawing/2014/main" id="{00000000-0008-0000-0200-00009F030000}"/>
            </a:ext>
          </a:extLst>
        </xdr:cNvPr>
        <xdr:cNvSpPr txBox="1"/>
      </xdr:nvSpPr>
      <xdr:spPr>
        <a:xfrm>
          <a:off x="19310427" y="1823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58619</xdr:rowOff>
    </xdr:from>
    <xdr:ext cx="469744" cy="259045"/>
    <xdr:sp macro="" textlink="">
      <xdr:nvSpPr>
        <xdr:cNvPr id="928" name="n_4mainValue【庁舎】&#10;一人当たり面積">
          <a:extLst>
            <a:ext uri="{FF2B5EF4-FFF2-40B4-BE49-F238E27FC236}">
              <a16:creationId xmlns:a16="http://schemas.microsoft.com/office/drawing/2014/main" id="{00000000-0008-0000-0200-0000A0030000}"/>
            </a:ext>
          </a:extLst>
        </xdr:cNvPr>
        <xdr:cNvSpPr txBox="1"/>
      </xdr:nvSpPr>
      <xdr:spPr>
        <a:xfrm>
          <a:off x="18421427" y="1823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9" name="正方形/長方形 928">
          <a:extLst>
            <a:ext uri="{FF2B5EF4-FFF2-40B4-BE49-F238E27FC236}">
              <a16:creationId xmlns:a16="http://schemas.microsoft.com/office/drawing/2014/main" id="{00000000-0008-0000-0200-0000A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0" name="正方形/長方形 929">
          <a:extLst>
            <a:ext uri="{FF2B5EF4-FFF2-40B4-BE49-F238E27FC236}">
              <a16:creationId xmlns:a16="http://schemas.microsoft.com/office/drawing/2014/main" id="{00000000-0008-0000-0200-0000A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類似団体と比較して特に有形固定資産減価償却率が高くなっている施設は、一般廃棄物処理施設、体育館・プール、市民会館であり、特に低くなっている施設は、福祉施設、消防施設、庁舎である。 </a:t>
          </a: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については、 令和２年度から大阪広域環境施設組合に加入し、組合分の有形固定資産額は増えたものの、本市のごみ焼却施設を廃止したため、有形固定資産総額としては減少した。そのため、一人当たりの有形固定資産額は大幅に減少した。</a:t>
          </a:r>
          <a:endPar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福祉施設については、有形固定資産減価償却率が大きく低下している。これは、平成７年度から平成８年度にかけて実施した施設整備を固定資産台帳に新たに反映したためである。これに伴い、類似団体平均を下回ることとなった。</a:t>
          </a:r>
          <a:endParaRPr kumimoji="1" lang="ja-JP" altLang="en-US" sz="1300" b="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143,536
140,861
12.71
85,020,572
83,070,690
1,897,695
32,011,239
63,101,515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２</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年度の財政力指数は、前年度から</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0.01</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改善</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0.73</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となっており、類似団体内平均値</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0.79</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は下回っているが、大阪府平均</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0.72</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は上回った。前年度との比較では、基準財政収入額、基準財政需要額ともに増加したが、</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臨時財政対策債振替相当額が減少したことで基準財政需要額</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の増が基準財政収入額の増を下回ったため、財政力指数としては増加した。</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112835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9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96308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96308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令和２年度の経常収支比率は、前年度と同じく</a:t>
          </a:r>
          <a:r>
            <a:rPr kumimoji="1" lang="en-US" altLang="ja-JP" sz="1100">
              <a:solidFill>
                <a:srgbClr val="000000"/>
              </a:solidFill>
              <a:latin typeface="ＭＳ Ｐゴシック" panose="020B0600070205080204" pitchFamily="50" charset="-128"/>
              <a:ea typeface="ＭＳ Ｐゴシック" panose="020B0600070205080204" pitchFamily="50" charset="-128"/>
            </a:rPr>
            <a:t>99.5</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％となり、類似団体内平均</a:t>
          </a:r>
          <a:r>
            <a:rPr kumimoji="1" lang="en-US" altLang="ja-JP" sz="1100">
              <a:solidFill>
                <a:srgbClr val="000000"/>
              </a:solidFill>
              <a:latin typeface="ＭＳ Ｐゴシック" panose="020B0600070205080204" pitchFamily="50" charset="-128"/>
              <a:ea typeface="ＭＳ Ｐゴシック" panose="020B0600070205080204" pitchFamily="50" charset="-128"/>
            </a:rPr>
            <a:t>93.9</a:t>
          </a:r>
          <a:r>
            <a:rPr kumimoji="1" lang="ja-JP" altLang="en-US" sz="1100">
              <a:solidFill>
                <a:srgbClr val="000000"/>
              </a:solidFill>
              <a:latin typeface="ＭＳ Ｐゴシック" panose="020B0600070205080204" pitchFamily="50" charset="-128"/>
              <a:ea typeface="ＭＳ Ｐゴシック" panose="020B0600070205080204" pitchFamily="50" charset="-128"/>
            </a:rPr>
            <a:t>％及び大阪府平均</a:t>
          </a:r>
          <a:r>
            <a:rPr kumimoji="1" lang="en-US" altLang="ja-JP" sz="1100">
              <a:solidFill>
                <a:srgbClr val="000000"/>
              </a:solidFill>
              <a:latin typeface="ＭＳ Ｐゴシック" panose="020B0600070205080204" pitchFamily="50" charset="-128"/>
              <a:ea typeface="ＭＳ Ｐゴシック" panose="020B0600070205080204" pitchFamily="50" charset="-128"/>
            </a:rPr>
            <a:t>95.7</a:t>
          </a:r>
          <a:r>
            <a:rPr kumimoji="1" lang="ja-JP" altLang="en-US" sz="1100">
              <a:solidFill>
                <a:srgbClr val="000000"/>
              </a:solidFill>
              <a:latin typeface="ＭＳ Ｐゴシック" panose="020B0600070205080204" pitchFamily="50" charset="-128"/>
              <a:ea typeface="ＭＳ Ｐゴシック" panose="020B0600070205080204" pitchFamily="50" charset="-128"/>
            </a:rPr>
            <a:t>％を上回った。前年度との比較では、生活保護世帯の減少により扶助費が減少したため、義務的経費が減少したが、新たに大阪環境施設組合への加入に伴う組合負担金の増加により、補助費等が大幅に増加したことで、経常収支比率は昨年度と同率となった。</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類似団体内平均値と比較し、経常収支比率が高い主な要因としては、扶助費が高いことが挙げられる。生活保護費については平成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年度をピークに減少傾向にあるものの、依然として高い水準となっている。現在、生活保護については、受給者の就労支援を強化しつつ、一層の適正化を図っているところである。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39370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1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87630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1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87630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6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97282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604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[101,189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令和２年度の人口</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人当たり人件費・物件費等決算額は、前年度から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10,299</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円増加の</a:t>
          </a:r>
          <a:r>
            <a:rPr kumimoji="1" lang="en-US" altLang="ja-JP" sz="1100">
              <a:solidFill>
                <a:srgbClr val="000000"/>
              </a:solidFill>
              <a:latin typeface="ＭＳ Ｐゴシック" panose="020B0600070205080204" pitchFamily="50" charset="-128"/>
              <a:ea typeface="ＭＳ Ｐゴシック" panose="020B0600070205080204" pitchFamily="50" charset="-128"/>
            </a:rPr>
            <a:t>101,189</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円となったが、類似団体内平均値</a:t>
          </a:r>
          <a:r>
            <a:rPr kumimoji="1" lang="en-US" altLang="ja-JP" sz="1100">
              <a:solidFill>
                <a:srgbClr val="000000"/>
              </a:solidFill>
              <a:latin typeface="ＭＳ Ｐゴシック" panose="020B0600070205080204" pitchFamily="50" charset="-128"/>
              <a:ea typeface="ＭＳ Ｐゴシック" panose="020B0600070205080204" pitchFamily="50" charset="-128"/>
            </a:rPr>
            <a:t>119,765</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円及び大阪府平均</a:t>
          </a:r>
          <a:r>
            <a:rPr kumimoji="1" lang="en-US" altLang="ja-JP" sz="1100">
              <a:solidFill>
                <a:srgbClr val="000000"/>
              </a:solidFill>
              <a:latin typeface="ＭＳ Ｐゴシック" panose="020B0600070205080204" pitchFamily="50" charset="-128"/>
              <a:ea typeface="ＭＳ Ｐゴシック" panose="020B0600070205080204" pitchFamily="50" charset="-128"/>
            </a:rPr>
            <a:t>133,968</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円を大きく下回った。類似団体や大阪府内団体と比較し、効率的な行財政運営が行えている。平成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年度に策定した定員適正化計画において人口</a:t>
          </a:r>
          <a:r>
            <a:rPr kumimoji="1" lang="en-US" altLang="ja-JP" sz="11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人当たりの職員数が類似団体中、トップ水準となる職員体制を目指しており、このことが人件費の減少につながっている。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また、令和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5</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4</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日時点での職員数を</a:t>
          </a:r>
          <a:r>
            <a:rPr kumimoji="1" lang="en-US" altLang="ja-JP" sz="1100">
              <a:solidFill>
                <a:srgbClr val="000000"/>
              </a:solidFill>
              <a:latin typeface="ＭＳ Ｐゴシック" panose="020B0600070205080204" pitchFamily="50" charset="-128"/>
              <a:ea typeface="ＭＳ Ｐゴシック" panose="020B0600070205080204" pitchFamily="50" charset="-128"/>
            </a:rPr>
            <a:t>640</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人とする計画であることから、引き続き人件費の減少が見込まれる。</a:t>
          </a: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132197</xdr:rowOff>
    </xdr:from>
    <xdr:to>
      <xdr:col>23</xdr:col>
      <xdr:colOff>133350</xdr:colOff>
      <xdr:row>82</xdr:row>
      <xdr:rowOff>167842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19647"/>
          <a:ext cx="838200" cy="20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119752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2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104567</xdr:rowOff>
    </xdr:from>
    <xdr:to>
      <xdr:col>19</xdr:col>
      <xdr:colOff>133350</xdr:colOff>
      <xdr:row>81</xdr:row>
      <xdr:rowOff>132197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92017"/>
          <a:ext cx="889000" cy="2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105097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0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104567</xdr:rowOff>
    </xdr:from>
    <xdr:to>
      <xdr:col>15</xdr:col>
      <xdr:colOff>82550</xdr:colOff>
      <xdr:row>81</xdr:row>
      <xdr:rowOff>164047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92017"/>
          <a:ext cx="889000" cy="5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48713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164047</xdr:rowOff>
    </xdr:from>
    <xdr:to>
      <xdr:col>11</xdr:col>
      <xdr:colOff>31750</xdr:colOff>
      <xdr:row>82</xdr:row>
      <xdr:rowOff>69391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51497"/>
          <a:ext cx="889000" cy="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0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154328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8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117042</xdr:rowOff>
    </xdr:from>
    <xdr:to>
      <xdr:col>23</xdr:col>
      <xdr:colOff>184150</xdr:colOff>
      <xdr:row>83</xdr:row>
      <xdr:rowOff>47192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7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133569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81397</xdr:rowOff>
    </xdr:from>
    <xdr:to>
      <xdr:col>19</xdr:col>
      <xdr:colOff>184150</xdr:colOff>
      <xdr:row>82</xdr:row>
      <xdr:rowOff>11547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21724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37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53767</xdr:rowOff>
    </xdr:from>
    <xdr:to>
      <xdr:col>15</xdr:col>
      <xdr:colOff>133350</xdr:colOff>
      <xdr:row>81</xdr:row>
      <xdr:rowOff>155367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165544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1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113247</xdr:rowOff>
    </xdr:from>
    <xdr:to>
      <xdr:col>11</xdr:col>
      <xdr:colOff>82550</xdr:colOff>
      <xdr:row>82</xdr:row>
      <xdr:rowOff>43397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0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53574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6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18591</xdr:rowOff>
    </xdr:from>
    <xdr:to>
      <xdr:col>7</xdr:col>
      <xdr:colOff>31750</xdr:colOff>
      <xdr:row>82</xdr:row>
      <xdr:rowOff>120191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7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130368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4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令和２年度のラスパイレス指数は、職員構成の変動により前年度から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99.4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となっており、類似団体内平均値</a:t>
          </a:r>
          <a:r>
            <a:rPr kumimoji="1" lang="en-US" altLang="ja-JP" sz="1300">
              <a:solidFill>
                <a:srgbClr val="000000"/>
              </a:solidFill>
              <a:latin typeface="ＭＳ Ｐゴシック" panose="020B0600070205080204" pitchFamily="50" charset="-128"/>
              <a:ea typeface="ＭＳ Ｐゴシック" panose="020B0600070205080204" pitchFamily="50" charset="-128"/>
            </a:rPr>
            <a:t>99.2</a:t>
          </a:r>
          <a:r>
            <a:rPr kumimoji="1" lang="ja-JP" altLang="en-US" sz="1300">
              <a:solidFill>
                <a:srgbClr val="000000"/>
              </a:solidFill>
              <a:latin typeface="ＭＳ Ｐゴシック" panose="020B0600070205080204" pitchFamily="50" charset="-128"/>
              <a:ea typeface="ＭＳ Ｐゴシック" panose="020B0600070205080204" pitchFamily="50" charset="-128"/>
            </a:rPr>
            <a:t>及び全国市平均</a:t>
          </a:r>
          <a:r>
            <a:rPr kumimoji="1" lang="en-US" altLang="ja-JP" sz="1300">
              <a:solidFill>
                <a:srgbClr val="000000"/>
              </a:solidFill>
              <a:latin typeface="ＭＳ Ｐゴシック" panose="020B0600070205080204" pitchFamily="50" charset="-128"/>
              <a:ea typeface="ＭＳ Ｐゴシック" panose="020B0600070205080204" pitchFamily="50" charset="-128"/>
            </a:rPr>
            <a:t>98.8</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を上回っている。なお、左図のとおり平成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年度は類似団体内平均値を下回っている。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86</xdr:row>
      <xdr:rowOff>49893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67394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49893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428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169636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85</xdr:row>
      <xdr:rowOff>135164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532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[4.07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令和２年度の人口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人当たり職員数は、前年度から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0.02</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人減少の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4.07</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人となっており、類似団体内平均値</a:t>
          </a:r>
          <a:r>
            <a:rPr kumimoji="1" lang="en-US" altLang="ja-JP" sz="1300">
              <a:solidFill>
                <a:srgbClr val="000000"/>
              </a:solidFill>
              <a:latin typeface="ＭＳ Ｐゴシック" panose="020B0600070205080204" pitchFamily="50" charset="-128"/>
              <a:ea typeface="ＭＳ Ｐゴシック" panose="020B0600070205080204" pitchFamily="50" charset="-128"/>
            </a:rPr>
            <a:t>6.06</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人及び大阪府平均</a:t>
          </a:r>
          <a:r>
            <a:rPr kumimoji="1" lang="en-US" altLang="ja-JP" sz="1300">
              <a:solidFill>
                <a:srgbClr val="000000"/>
              </a:solidFill>
              <a:latin typeface="ＭＳ Ｐゴシック" panose="020B0600070205080204" pitchFamily="50" charset="-128"/>
              <a:ea typeface="ＭＳ Ｐゴシック" panose="020B0600070205080204" pitchFamily="50" charset="-128"/>
            </a:rPr>
            <a:t>8.48</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人を下回った。類似団体や大阪府内団体と比較し、効率的な行財政運営が行えている。現在、全国トップ水準の効率的な組織で、市民サービスの充実に取り組むため、定員適正化計画において、人口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人当たりの職員数が類似団体中、トップ水準となる職員体制を目指していることから、職員数が減少している。令和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5</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日時点での職員数を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640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人とする計画であることから、引き続き同指標の減少が見込まれる。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119909</xdr:rowOff>
    </xdr:from>
    <xdr:to>
      <xdr:col>81</xdr:col>
      <xdr:colOff>44450</xdr:colOff>
      <xdr:row>60</xdr:row>
      <xdr:rowOff>123931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0690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123931</xdr:rowOff>
    </xdr:from>
    <xdr:to>
      <xdr:col>77</xdr:col>
      <xdr:colOff>44450</xdr:colOff>
      <xdr:row>60</xdr:row>
      <xdr:rowOff>156104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1093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156104</xdr:rowOff>
    </xdr:from>
    <xdr:to>
      <xdr:col>72</xdr:col>
      <xdr:colOff>203200</xdr:colOff>
      <xdr:row>61</xdr:row>
      <xdr:rowOff>38946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4310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38946</xdr:rowOff>
    </xdr:from>
    <xdr:to>
      <xdr:col>68</xdr:col>
      <xdr:colOff>152400</xdr:colOff>
      <xdr:row>61</xdr:row>
      <xdr:rowOff>135467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973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69109</xdr:rowOff>
    </xdr:from>
    <xdr:to>
      <xdr:col>81</xdr:col>
      <xdr:colOff>95250</xdr:colOff>
      <xdr:row>60</xdr:row>
      <xdr:rowOff>170709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85636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73131</xdr:rowOff>
    </xdr:from>
    <xdr:to>
      <xdr:col>77</xdr:col>
      <xdr:colOff>95250</xdr:colOff>
      <xdr:row>61</xdr:row>
      <xdr:rowOff>3281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13458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2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105304</xdr:rowOff>
    </xdr:from>
    <xdr:to>
      <xdr:col>73</xdr:col>
      <xdr:colOff>44450</xdr:colOff>
      <xdr:row>61</xdr:row>
      <xdr:rowOff>35454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45631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159596</xdr:rowOff>
    </xdr:from>
    <xdr:to>
      <xdr:col>68</xdr:col>
      <xdr:colOff>203200</xdr:colOff>
      <xdr:row>61</xdr:row>
      <xdr:rowOff>89746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99923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84667</xdr:rowOff>
    </xdr:from>
    <xdr:to>
      <xdr:col>64</xdr:col>
      <xdr:colOff>152400</xdr:colOff>
      <xdr:row>62</xdr:row>
      <xdr:rowOff>14817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24994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令和２年度の実質公債費比率（３カ年平均値）は、前年度から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0.1</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100">
              <a:solidFill>
                <a:srgbClr val="000000"/>
              </a:solidFill>
              <a:latin typeface="ＭＳ Ｐゴシック" panose="020B0600070205080204" pitchFamily="50" charset="-128"/>
              <a:ea typeface="ＭＳ Ｐゴシック" panose="020B0600070205080204" pitchFamily="50" charset="-128"/>
            </a:rPr>
            <a:t>6.7</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％となったが、類似団体内平均値</a:t>
          </a:r>
          <a:r>
            <a:rPr kumimoji="1" lang="en-US" altLang="ja-JP" sz="1100">
              <a:solidFill>
                <a:srgbClr val="000000"/>
              </a:solidFill>
              <a:latin typeface="ＭＳ Ｐゴシック" panose="020B0600070205080204" pitchFamily="50" charset="-128"/>
              <a:ea typeface="ＭＳ Ｐゴシック" panose="020B0600070205080204" pitchFamily="50" charset="-128"/>
            </a:rPr>
            <a:t>4.2</a:t>
          </a:r>
          <a:r>
            <a:rPr kumimoji="1" lang="ja-JP" altLang="en-US" sz="1100">
              <a:solidFill>
                <a:srgbClr val="000000"/>
              </a:solidFill>
              <a:latin typeface="ＭＳ Ｐゴシック" panose="020B0600070205080204" pitchFamily="50" charset="-128"/>
              <a:ea typeface="ＭＳ Ｐゴシック" panose="020B0600070205080204" pitchFamily="50" charset="-128"/>
            </a:rPr>
            <a:t>％及び大阪府平均</a:t>
          </a:r>
          <a:r>
            <a:rPr kumimoji="1" lang="en-US" altLang="ja-JP" sz="1100">
              <a:solidFill>
                <a:srgbClr val="000000"/>
              </a:solidFill>
              <a:latin typeface="ＭＳ Ｐゴシック" panose="020B0600070205080204" pitchFamily="50" charset="-128"/>
              <a:ea typeface="ＭＳ Ｐゴシック" panose="020B0600070205080204" pitchFamily="50" charset="-128"/>
            </a:rPr>
            <a:t>3.4</a:t>
          </a:r>
          <a:r>
            <a:rPr kumimoji="1" lang="ja-JP" altLang="en-US" sz="1100">
              <a:solidFill>
                <a:srgbClr val="000000"/>
              </a:solidFill>
              <a:latin typeface="ＭＳ Ｐゴシック" panose="020B0600070205080204" pitchFamily="50" charset="-128"/>
              <a:ea typeface="ＭＳ Ｐゴシック" panose="020B0600070205080204" pitchFamily="50" charset="-128"/>
            </a:rPr>
            <a:t>％を上回った。実質公債費比率（単年度）では、算定式の分母である標準税収入額等が</a:t>
          </a:r>
          <a:r>
            <a:rPr kumimoji="1" lang="en-US" altLang="ja-JP" sz="1100">
              <a:solidFill>
                <a:srgbClr val="000000"/>
              </a:solidFill>
              <a:latin typeface="ＭＳ Ｐゴシック" panose="020B0600070205080204" pitchFamily="50" charset="-128"/>
              <a:ea typeface="ＭＳ Ｐゴシック" panose="020B0600070205080204" pitchFamily="50" charset="-128"/>
            </a:rPr>
            <a:t>892</a:t>
          </a:r>
          <a:r>
            <a:rPr kumimoji="1" lang="ja-JP" altLang="en-US" sz="1100">
              <a:solidFill>
                <a:srgbClr val="000000"/>
              </a:solidFill>
              <a:latin typeface="ＭＳ Ｐゴシック" panose="020B0600070205080204" pitchFamily="50" charset="-128"/>
              <a:ea typeface="ＭＳ Ｐゴシック" panose="020B0600070205080204" pitchFamily="50" charset="-128"/>
            </a:rPr>
            <a:t>百万円増加したことや、算定式の分子である元利償還金の額が</a:t>
          </a:r>
          <a:r>
            <a:rPr kumimoji="1" lang="en-US" altLang="ja-JP" sz="1100">
              <a:solidFill>
                <a:srgbClr val="000000"/>
              </a:solidFill>
              <a:latin typeface="ＭＳ Ｐゴシック" panose="020B0600070205080204" pitchFamily="50" charset="-128"/>
              <a:ea typeface="ＭＳ Ｐゴシック" panose="020B0600070205080204" pitchFamily="50" charset="-128"/>
            </a:rPr>
            <a:t>87</a:t>
          </a:r>
          <a:r>
            <a:rPr kumimoji="1" lang="ja-JP" altLang="en-US" sz="1100">
              <a:solidFill>
                <a:srgbClr val="000000"/>
              </a:solidFill>
              <a:latin typeface="ＭＳ Ｐゴシック" panose="020B0600070205080204" pitchFamily="50" charset="-128"/>
              <a:ea typeface="ＭＳ Ｐゴシック" panose="020B0600070205080204" pitchFamily="50" charset="-128"/>
            </a:rPr>
            <a:t>百万円減少したことなどにより、前年度から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0.3</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100">
              <a:solidFill>
                <a:srgbClr val="000000"/>
              </a:solidFill>
              <a:latin typeface="ＭＳ Ｐゴシック" panose="020B0600070205080204" pitchFamily="50" charset="-128"/>
              <a:ea typeface="ＭＳ Ｐゴシック" panose="020B0600070205080204" pitchFamily="50" charset="-128"/>
            </a:rPr>
            <a:t>6.6</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なっている。早期健全化基準を大きく下回る数値ではあるが、今後とも地方債の発行にあたっては、まずは国・府補助金等の特定財源の確保に努め、過度に地方債に依存することが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100330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217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132504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2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41</xdr:row>
      <xdr:rowOff>132504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61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132504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458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[41.0%]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令和２年度の将来負担比率は、前年度から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9.9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41.0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％となったが、類似団体内平均値</a:t>
          </a:r>
          <a:r>
            <a:rPr kumimoji="1" lang="en-US" altLang="ja-JP" sz="1300">
              <a:solidFill>
                <a:srgbClr val="000000"/>
              </a:solidFill>
              <a:latin typeface="ＭＳ Ｐゴシック" panose="020B0600070205080204" pitchFamily="50" charset="-128"/>
              <a:ea typeface="ＭＳ Ｐゴシック" panose="020B0600070205080204" pitchFamily="50" charset="-128"/>
            </a:rPr>
            <a:t>3.9</a:t>
          </a:r>
          <a:r>
            <a:rPr kumimoji="1" lang="ja-JP" altLang="en-US" sz="1300">
              <a:solidFill>
                <a:srgbClr val="000000"/>
              </a:solidFill>
              <a:latin typeface="ＭＳ Ｐゴシック" panose="020B0600070205080204" pitchFamily="50" charset="-128"/>
              <a:ea typeface="ＭＳ Ｐゴシック" panose="020B0600070205080204" pitchFamily="50" charset="-128"/>
            </a:rPr>
            <a:t>％及び大阪府平均</a:t>
          </a:r>
          <a:r>
            <a:rPr kumimoji="1" lang="en-US" altLang="ja-JP" sz="1300">
              <a:solidFill>
                <a:srgbClr val="000000"/>
              </a:solidFill>
              <a:latin typeface="ＭＳ Ｐゴシック" panose="020B0600070205080204" pitchFamily="50" charset="-128"/>
              <a:ea typeface="ＭＳ Ｐゴシック" panose="020B0600070205080204" pitchFamily="50" charset="-128"/>
            </a:rPr>
            <a:t>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％を上回った。主な減少要因としては、算定式の分子である一般会計等に係る退職手当負担見込額が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335</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百万円減少し、充当可能基金が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3,235</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百万円増加したことなどから、算定式の分子が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2,487</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減少したためである。年々、将来負担比率は改善しており、早期健全化基準を大きく下回る数値ではあるが、今後とも地方債の発行にあたっては、まずは国・府補助金等の特定財源の確保に努め、過度に地方債に依存することがない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109008</xdr:rowOff>
    </xdr:from>
    <xdr:to>
      <xdr:col>81</xdr:col>
      <xdr:colOff>44450</xdr:colOff>
      <xdr:row>19</xdr:row>
      <xdr:rowOff>136631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195108"/>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14516</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43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136631</xdr:rowOff>
    </xdr:from>
    <xdr:to>
      <xdr:col>77</xdr:col>
      <xdr:colOff>44450</xdr:colOff>
      <xdr:row>20</xdr:row>
      <xdr:rowOff>73766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39418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73766</xdr:rowOff>
    </xdr:from>
    <xdr:to>
      <xdr:col>72</xdr:col>
      <xdr:colOff>203200</xdr:colOff>
      <xdr:row>21</xdr:row>
      <xdr:rowOff>105410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502766"/>
          <a:ext cx="889000" cy="20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20108</xdr:rowOff>
    </xdr:from>
    <xdr:to>
      <xdr:col>73</xdr:col>
      <xdr:colOff>44450</xdr:colOff>
      <xdr:row>14</xdr:row>
      <xdr:rowOff>121708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87313</xdr:rowOff>
    </xdr:from>
    <xdr:to>
      <xdr:col>68</xdr:col>
      <xdr:colOff>152400</xdr:colOff>
      <xdr:row>21</xdr:row>
      <xdr:rowOff>105410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68776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58208</xdr:rowOff>
    </xdr:from>
    <xdr:to>
      <xdr:col>81</xdr:col>
      <xdr:colOff>95250</xdr:colOff>
      <xdr:row>18</xdr:row>
      <xdr:rowOff>159808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14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30285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11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85831</xdr:rowOff>
    </xdr:from>
    <xdr:to>
      <xdr:col>77</xdr:col>
      <xdr:colOff>95250</xdr:colOff>
      <xdr:row>20</xdr:row>
      <xdr:rowOff>15981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34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758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42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22966</xdr:rowOff>
    </xdr:from>
    <xdr:to>
      <xdr:col>73</xdr:col>
      <xdr:colOff>44450</xdr:colOff>
      <xdr:row>20</xdr:row>
      <xdr:rowOff>124566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45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109343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53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54610</xdr:rowOff>
    </xdr:from>
    <xdr:to>
      <xdr:col>68</xdr:col>
      <xdr:colOff>203200</xdr:colOff>
      <xdr:row>21</xdr:row>
      <xdr:rowOff>156210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6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140987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36513</xdr:rowOff>
    </xdr:from>
    <xdr:to>
      <xdr:col>64</xdr:col>
      <xdr:colOff>152400</xdr:colOff>
      <xdr:row>21</xdr:row>
      <xdr:rowOff>138113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63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122890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72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143,536
140,861
12.71
85,020,572
83,070,690
1,897,695
32,011,239
63,101,515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令和２年度の経常収支比率に占める人件費の割合は、対前年度比</a:t>
          </a:r>
          <a:r>
            <a:rPr kumimoji="1" lang="en-US" altLang="ja-JP" sz="1100">
              <a:solidFill>
                <a:srgbClr val="000000"/>
              </a:solidFill>
              <a:latin typeface="ＭＳ Ｐゴシック" panose="020B0600070205080204" pitchFamily="50" charset="-128"/>
              <a:ea typeface="ＭＳ Ｐゴシック" panose="020B0600070205080204" pitchFamily="50" charset="-128"/>
            </a:rPr>
            <a:t>1.7</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100">
              <a:solidFill>
                <a:srgbClr val="000000"/>
              </a:solidFill>
              <a:latin typeface="ＭＳ Ｐゴシック" panose="020B0600070205080204" pitchFamily="50" charset="-128"/>
              <a:ea typeface="ＭＳ Ｐゴシック" panose="020B0600070205080204" pitchFamily="50" charset="-128"/>
            </a:rPr>
            <a:t>16.7</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％となっており、類似団体内平均値</a:t>
          </a:r>
          <a:r>
            <a:rPr kumimoji="1" lang="en-US" altLang="ja-JP" sz="1100">
              <a:solidFill>
                <a:srgbClr val="000000"/>
              </a:solidFill>
              <a:latin typeface="ＭＳ Ｐゴシック" panose="020B0600070205080204" pitchFamily="50" charset="-128"/>
              <a:ea typeface="ＭＳ Ｐゴシック" panose="020B0600070205080204" pitchFamily="50" charset="-128"/>
            </a:rPr>
            <a:t>25.2</a:t>
          </a:r>
          <a:r>
            <a:rPr kumimoji="1" lang="ja-JP" altLang="en-US" sz="1100">
              <a:solidFill>
                <a:srgbClr val="000000"/>
              </a:solidFill>
              <a:latin typeface="ＭＳ Ｐゴシック" panose="020B0600070205080204" pitchFamily="50" charset="-128"/>
              <a:ea typeface="ＭＳ Ｐゴシック" panose="020B0600070205080204" pitchFamily="50" charset="-128"/>
            </a:rPr>
            <a:t>％及び大阪府平均</a:t>
          </a:r>
          <a:r>
            <a:rPr kumimoji="1" lang="en-US" altLang="ja-JP" sz="1100">
              <a:solidFill>
                <a:srgbClr val="000000"/>
              </a:solidFill>
              <a:latin typeface="ＭＳ Ｐゴシック" panose="020B0600070205080204" pitchFamily="50" charset="-128"/>
              <a:ea typeface="ＭＳ Ｐゴシック" panose="020B0600070205080204" pitchFamily="50" charset="-128"/>
            </a:rPr>
            <a:t>27.5</a:t>
          </a:r>
          <a:r>
            <a:rPr kumimoji="1" lang="ja-JP" altLang="en-US" sz="1100">
              <a:solidFill>
                <a:srgbClr val="000000"/>
              </a:solidFill>
              <a:latin typeface="ＭＳ Ｐゴシック" panose="020B0600070205080204" pitchFamily="50" charset="-128"/>
              <a:ea typeface="ＭＳ Ｐゴシック" panose="020B0600070205080204" pitchFamily="50" charset="-128"/>
            </a:rPr>
            <a:t>％を大きく下回った。類似団体や大阪府内団体と比較し、効率的な行財政運営が行えている。現在、本市においては全国トップ水準の効率的な組織で、市民サービスの充実に取り組むため、定員適正化計画で人口</a:t>
          </a:r>
          <a:r>
            <a:rPr kumimoji="1" lang="en-US" altLang="ja-JP" sz="11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人当たりの職員数が類似団体中、トップ水準となる職員体制を目指しており、このことが人件費の減少につながっている。</a:t>
          </a: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123190</xdr:rowOff>
    </xdr:from>
    <xdr:to>
      <xdr:col>24</xdr:col>
      <xdr:colOff>25400</xdr:colOff>
      <xdr:row>34</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810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35</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10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36</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62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8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72390</xdr:rowOff>
    </xdr:from>
    <xdr:to>
      <xdr:col>24</xdr:col>
      <xdr:colOff>76200</xdr:colOff>
      <xdr:row>34</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令和２年度の経常収支比率に占める物件費の割合は、対前年度比で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0.7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15.7</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％となったが、類似団体内平均値</a:t>
          </a:r>
          <a:r>
            <a:rPr kumimoji="1" lang="en-US" altLang="ja-JP" sz="1300">
              <a:solidFill>
                <a:srgbClr val="000000"/>
              </a:solidFill>
              <a:latin typeface="ＭＳ Ｐゴシック" panose="020B0600070205080204" pitchFamily="50" charset="-128"/>
              <a:ea typeface="ＭＳ Ｐゴシック" panose="020B0600070205080204" pitchFamily="50" charset="-128"/>
            </a:rPr>
            <a:t>16.5</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下回った。主な増加要因としては、ＧＩＧＡスクール端末整備や守口市立図書館の開館に伴う経費の増加などが挙げられる。今後も「第３次もりぐち改革ビジョン」（案）に基づき、費用対効果を検証しながら委託化を進め、効率的な行政を目指す。</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154214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212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78014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45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16</xdr:row>
      <xdr:rowOff>1814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12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45357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12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119941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89807</xdr:rowOff>
    </xdr:from>
    <xdr:to>
      <xdr:col>69</xdr:col>
      <xdr:colOff>142875</xdr:colOff>
      <xdr:row>16</xdr:row>
      <xdr:rowOff>19957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30134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令和２年度の経常収支比率に占める扶助費の割合は、対前年度比で</a:t>
          </a:r>
          <a:r>
            <a:rPr kumimoji="1" lang="en-US" altLang="ja-JP" sz="1100">
              <a:solidFill>
                <a:srgbClr val="000000"/>
              </a:solidFill>
              <a:latin typeface="ＭＳ Ｐゴシック" panose="020B0600070205080204" pitchFamily="50" charset="-128"/>
              <a:ea typeface="ＭＳ Ｐゴシック" panose="020B0600070205080204" pitchFamily="50" charset="-128"/>
            </a:rPr>
            <a:t>0.2</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100">
              <a:solidFill>
                <a:srgbClr val="000000"/>
              </a:solidFill>
              <a:latin typeface="ＭＳ Ｐゴシック" panose="020B0600070205080204" pitchFamily="50" charset="-128"/>
              <a:ea typeface="ＭＳ Ｐゴシック" panose="020B0600070205080204" pitchFamily="50" charset="-128"/>
            </a:rPr>
            <a:t>22.0</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％となったが、類似団体内平均値</a:t>
          </a:r>
          <a:r>
            <a:rPr kumimoji="1" lang="en-US" altLang="ja-JP" sz="1100">
              <a:solidFill>
                <a:srgbClr val="000000"/>
              </a:solidFill>
              <a:latin typeface="ＭＳ Ｐゴシック" panose="020B0600070205080204" pitchFamily="50" charset="-128"/>
              <a:ea typeface="ＭＳ Ｐゴシック" panose="020B0600070205080204" pitchFamily="50" charset="-128"/>
            </a:rPr>
            <a:t>13.7</a:t>
          </a:r>
          <a:r>
            <a:rPr kumimoji="1" lang="ja-JP" altLang="en-US" sz="1100">
              <a:solidFill>
                <a:srgbClr val="000000"/>
              </a:solidFill>
              <a:latin typeface="ＭＳ Ｐゴシック" panose="020B0600070205080204" pitchFamily="50" charset="-128"/>
              <a:ea typeface="ＭＳ Ｐゴシック" panose="020B0600070205080204" pitchFamily="50" charset="-128"/>
            </a:rPr>
            <a:t>％及び大阪府平均</a:t>
          </a:r>
          <a:r>
            <a:rPr kumimoji="1" lang="en-US" altLang="ja-JP" sz="1100">
              <a:solidFill>
                <a:srgbClr val="000000"/>
              </a:solidFill>
              <a:latin typeface="ＭＳ Ｐゴシック" panose="020B0600070205080204" pitchFamily="50" charset="-128"/>
              <a:ea typeface="ＭＳ Ｐゴシック" panose="020B0600070205080204" pitchFamily="50" charset="-128"/>
            </a:rPr>
            <a:t>16.8</a:t>
          </a:r>
          <a:r>
            <a:rPr kumimoji="1" lang="ja-JP" altLang="en-US" sz="1100">
              <a:solidFill>
                <a:srgbClr val="000000"/>
              </a:solidFill>
              <a:latin typeface="ＭＳ Ｐゴシック" panose="020B0600070205080204" pitchFamily="50" charset="-128"/>
              <a:ea typeface="ＭＳ Ｐゴシック" panose="020B0600070205080204" pitchFamily="50" charset="-128"/>
            </a:rPr>
            <a:t>％を上回った。また、類似団体内平均値と比較し、比率が高い主な要因としては、生活保護費が平成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年度をピークに減少傾向にあるものの、令和２年度決算では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96.9</a:t>
          </a:r>
          <a:r>
            <a:rPr kumimoji="1" lang="ja-JP" altLang="en-US" sz="1100">
              <a:solidFill>
                <a:srgbClr val="000000"/>
              </a:solidFill>
              <a:latin typeface="ＭＳ Ｐゴシック" panose="020B0600070205080204" pitchFamily="50" charset="-128"/>
              <a:ea typeface="ＭＳ Ｐゴシック" panose="020B0600070205080204" pitchFamily="50" charset="-128"/>
            </a:rPr>
            <a:t>億円と依然として高い金額となっている。現在、生活保護については、受給者の就労支援を強化しつつ、一層の適正化を図っているところである。</a:t>
          </a: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154215</xdr:rowOff>
    </xdr:from>
    <xdr:to>
      <xdr:col>24</xdr:col>
      <xdr:colOff>25400</xdr:colOff>
      <xdr:row>61</xdr:row>
      <xdr:rowOff>4535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4412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4535</xdr:rowOff>
    </xdr:from>
    <xdr:to>
      <xdr:col>19</xdr:col>
      <xdr:colOff>187325</xdr:colOff>
      <xdr:row>61</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4629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143328</xdr:rowOff>
    </xdr:from>
    <xdr:to>
      <xdr:col>15</xdr:col>
      <xdr:colOff>98425</xdr:colOff>
      <xdr:row>61</xdr:row>
      <xdr:rowOff>146050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4303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60</xdr:row>
      <xdr:rowOff>143328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1690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103415</xdr:rowOff>
    </xdr:from>
    <xdr:to>
      <xdr:col>24</xdr:col>
      <xdr:colOff>76200</xdr:colOff>
      <xdr:row>61</xdr:row>
      <xdr:rowOff>33565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11992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9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125185</xdr:rowOff>
    </xdr:from>
    <xdr:to>
      <xdr:col>20</xdr:col>
      <xdr:colOff>38100</xdr:colOff>
      <xdr:row>61</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40112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95250</xdr:rowOff>
    </xdr:from>
    <xdr:to>
      <xdr:col>15</xdr:col>
      <xdr:colOff>149225</xdr:colOff>
      <xdr:row>62</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令和２年度の経常収支比率に占めるその他の経費の割合は、対前年度比で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0.8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15.1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％となり、類似団体内平均値</a:t>
          </a:r>
          <a:r>
            <a:rPr kumimoji="1" lang="en-US" altLang="ja-JP" sz="1300">
              <a:solidFill>
                <a:srgbClr val="000000"/>
              </a:solidFill>
              <a:latin typeface="ＭＳ Ｐゴシック" panose="020B0600070205080204" pitchFamily="50" charset="-128"/>
              <a:ea typeface="ＭＳ Ｐゴシック" panose="020B0600070205080204" pitchFamily="50" charset="-128"/>
            </a:rPr>
            <a:t>13.5</a:t>
          </a:r>
          <a:r>
            <a:rPr kumimoji="1" lang="ja-JP" altLang="en-US" sz="1300">
              <a:solidFill>
                <a:srgbClr val="000000"/>
              </a:solidFill>
              <a:latin typeface="ＭＳ Ｐゴシック" panose="020B0600070205080204" pitchFamily="50" charset="-128"/>
              <a:ea typeface="ＭＳ Ｐゴシック" panose="020B0600070205080204" pitchFamily="50" charset="-128"/>
            </a:rPr>
            <a:t>％及び大阪府平均</a:t>
          </a:r>
          <a:r>
            <a:rPr kumimoji="1" lang="en-US" altLang="ja-JP" sz="1300">
              <a:solidFill>
                <a:srgbClr val="000000"/>
              </a:solidFill>
              <a:latin typeface="ＭＳ Ｐゴシック" panose="020B0600070205080204" pitchFamily="50" charset="-128"/>
              <a:ea typeface="ＭＳ Ｐゴシック" panose="020B0600070205080204" pitchFamily="50" charset="-128"/>
            </a:rPr>
            <a:t>13.1</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上回った。主な増加要因としては、介護保険制度関連事業や高齢者の医療の確保に関する法律に基づく医療費負担事業に係る繰出金の増加が挙げられる。今後も事業内容を精査し、効率的な行政を目指す。</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156935</xdr:rowOff>
    </xdr:from>
    <xdr:to>
      <xdr:col>82</xdr:col>
      <xdr:colOff>107950</xdr:colOff>
      <xdr:row>58</xdr:row>
      <xdr:rowOff>72572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295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57</xdr:row>
      <xdr:rowOff>156935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18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57</xdr:row>
      <xdr:rowOff>146050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53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154215</xdr:rowOff>
    </xdr:from>
    <xdr:to>
      <xdr:col>69</xdr:col>
      <xdr:colOff>92075</xdr:colOff>
      <xdr:row>57</xdr:row>
      <xdr:rowOff>80735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55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21772</xdr:rowOff>
    </xdr:from>
    <xdr:to>
      <xdr:col>82</xdr:col>
      <xdr:colOff>158750</xdr:colOff>
      <xdr:row>58</xdr:row>
      <xdr:rowOff>123372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165299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29935</xdr:rowOff>
    </xdr:from>
    <xdr:to>
      <xdr:col>69</xdr:col>
      <xdr:colOff>142875</xdr:colOff>
      <xdr:row>57</xdr:row>
      <xdr:rowOff>131535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141712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103415</xdr:rowOff>
    </xdr:from>
    <xdr:to>
      <xdr:col>65</xdr:col>
      <xdr:colOff>53975</xdr:colOff>
      <xdr:row>57</xdr:row>
      <xdr:rowOff>33565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43742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令和２年度の経常収支比率に占める補助費等の割合は、対前年度比で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1.3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13.4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％となり、類似団体内平均値</a:t>
          </a:r>
          <a:r>
            <a:rPr kumimoji="1" lang="en-US" altLang="ja-JP" sz="1300">
              <a:solidFill>
                <a:srgbClr val="000000"/>
              </a:solidFill>
              <a:latin typeface="ＭＳ Ｐゴシック" panose="020B0600070205080204" pitchFamily="50" charset="-128"/>
              <a:ea typeface="ＭＳ Ｐゴシック" panose="020B0600070205080204" pitchFamily="50" charset="-128"/>
            </a:rPr>
            <a:t>10.7</a:t>
          </a:r>
          <a:r>
            <a:rPr kumimoji="1" lang="ja-JP" altLang="en-US" sz="1300">
              <a:solidFill>
                <a:srgbClr val="000000"/>
              </a:solidFill>
              <a:latin typeface="ＭＳ Ｐゴシック" panose="020B0600070205080204" pitchFamily="50" charset="-128"/>
              <a:ea typeface="ＭＳ Ｐゴシック" panose="020B0600070205080204" pitchFamily="50" charset="-128"/>
            </a:rPr>
            <a:t>％及び大阪府平均</a:t>
          </a:r>
          <a:r>
            <a:rPr kumimoji="1" lang="en-US" altLang="ja-JP" sz="1300">
              <a:solidFill>
                <a:srgbClr val="000000"/>
              </a:solidFill>
              <a:latin typeface="ＭＳ Ｐゴシック" panose="020B0600070205080204" pitchFamily="50" charset="-128"/>
              <a:ea typeface="ＭＳ Ｐゴシック" panose="020B0600070205080204" pitchFamily="50" charset="-128"/>
            </a:rPr>
            <a:t>9.7</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上回った。主な増加要因としては、大阪広域環境施設組合への加入に伴う組合負担金の増や、認定こども園運営助成事業における補助金の増などが挙げられる。今後も国・府補助金等の特定財源の確保に努め、事業の必要性を精査し、効率的な行政を目指す。</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152146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37692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33274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331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33274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331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60706</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令和２年度の経常収支比率に占める公債費の割合は、対前年度比で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16.6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％となったが、類似団体内平均値</a:t>
          </a:r>
          <a:r>
            <a:rPr kumimoji="1" lang="en-US" altLang="ja-JP" sz="1300">
              <a:solidFill>
                <a:srgbClr val="000000"/>
              </a:solidFill>
              <a:latin typeface="ＭＳ Ｐゴシック" panose="020B0600070205080204" pitchFamily="50" charset="-128"/>
              <a:ea typeface="ＭＳ Ｐゴシック" panose="020B0600070205080204" pitchFamily="50" charset="-128"/>
            </a:rPr>
            <a:t>14.3</a:t>
          </a:r>
          <a:r>
            <a:rPr kumimoji="1" lang="ja-JP" altLang="en-US" sz="1300">
              <a:solidFill>
                <a:srgbClr val="000000"/>
              </a:solidFill>
              <a:latin typeface="ＭＳ Ｐゴシック" panose="020B0600070205080204" pitchFamily="50" charset="-128"/>
              <a:ea typeface="ＭＳ Ｐゴシック" panose="020B0600070205080204" pitchFamily="50" charset="-128"/>
            </a:rPr>
            <a:t>％及び大阪府平均</a:t>
          </a:r>
          <a:r>
            <a:rPr kumimoji="1" lang="en-US" altLang="ja-JP" sz="1300">
              <a:solidFill>
                <a:srgbClr val="000000"/>
              </a:solidFill>
              <a:latin typeface="ＭＳ Ｐゴシック" panose="020B0600070205080204" pitchFamily="50" charset="-128"/>
              <a:ea typeface="ＭＳ Ｐゴシック" panose="020B0600070205080204" pitchFamily="50" charset="-128"/>
            </a:rPr>
            <a:t>16.0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％は上回った。今後とも地方債の発行にあたっては、まずは国・府補助金等の特定財源の確保に努め、過度に地方債に依存することがない財政運営に努める。</a:t>
          </a:r>
        </a:p>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a:solidFill>
                <a:srgbClr val="000000"/>
              </a:solidFill>
              <a:latin typeface="ＭＳ Ｐゴシック" panose="020B0600070205080204" pitchFamily="50" charset="-128"/>
              <a:ea typeface="ＭＳ Ｐゴシック" panose="020B0600070205080204" pitchFamily="50" charset="-128"/>
            </a:rPr>
            <a:t>また、減債基金を計画的に活用し、繰上償還を実施することで、地方債残高及び公債費のコントロールに努める。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64407</xdr:rowOff>
    </xdr:from>
    <xdr:to>
      <xdr:col>24</xdr:col>
      <xdr:colOff>25400</xdr:colOff>
      <xdr:row>79</xdr:row>
      <xdr:rowOff>162379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6089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53521</xdr:rowOff>
    </xdr:from>
    <xdr:to>
      <xdr:col>19</xdr:col>
      <xdr:colOff>187325</xdr:colOff>
      <xdr:row>79</xdr:row>
      <xdr:rowOff>162379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3598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53521</xdr:rowOff>
    </xdr:from>
    <xdr:to>
      <xdr:col>15</xdr:col>
      <xdr:colOff>98425</xdr:colOff>
      <xdr:row>79</xdr:row>
      <xdr:rowOff>97064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598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68234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97064</xdr:rowOff>
    </xdr:from>
    <xdr:to>
      <xdr:col>11</xdr:col>
      <xdr:colOff>9525</xdr:colOff>
      <xdr:row>80</xdr:row>
      <xdr:rowOff>34471</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6416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13607</xdr:rowOff>
    </xdr:from>
    <xdr:to>
      <xdr:col>24</xdr:col>
      <xdr:colOff>76200</xdr:colOff>
      <xdr:row>79</xdr:row>
      <xdr:rowOff>115207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157134</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111579</xdr:rowOff>
    </xdr:from>
    <xdr:to>
      <xdr:col>20</xdr:col>
      <xdr:colOff>38100</xdr:colOff>
      <xdr:row>80</xdr:row>
      <xdr:rowOff>41729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26506</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74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2721</xdr:rowOff>
    </xdr:from>
    <xdr:to>
      <xdr:col>15</xdr:col>
      <xdr:colOff>149225</xdr:colOff>
      <xdr:row>79</xdr:row>
      <xdr:rowOff>104321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89098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46264</xdr:rowOff>
    </xdr:from>
    <xdr:to>
      <xdr:col>11</xdr:col>
      <xdr:colOff>60325</xdr:colOff>
      <xdr:row>79</xdr:row>
      <xdr:rowOff>147864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132641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70048</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令和２年度の経常収支比率に占める公債費以外の割合は、対前年度比で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82.9</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％となり、類似団体内平均値</a:t>
          </a:r>
          <a:r>
            <a:rPr kumimoji="1" lang="en-US" altLang="ja-JP" sz="1300">
              <a:solidFill>
                <a:srgbClr val="000000"/>
              </a:solidFill>
              <a:latin typeface="ＭＳ Ｐゴシック" panose="020B0600070205080204" pitchFamily="50" charset="-128"/>
              <a:ea typeface="ＭＳ Ｐゴシック" panose="020B0600070205080204" pitchFamily="50" charset="-128"/>
            </a:rPr>
            <a:t>79.6</a:t>
          </a:r>
          <a:r>
            <a:rPr kumimoji="1" lang="ja-JP" altLang="en-US" sz="1300">
              <a:solidFill>
                <a:srgbClr val="000000"/>
              </a:solidFill>
              <a:latin typeface="ＭＳ Ｐゴシック" panose="020B0600070205080204" pitchFamily="50" charset="-128"/>
              <a:ea typeface="ＭＳ Ｐゴシック" panose="020B0600070205080204" pitchFamily="50" charset="-128"/>
            </a:rPr>
            <a:t>％及び大阪府平均</a:t>
          </a:r>
          <a:r>
            <a:rPr kumimoji="1" lang="en-US" altLang="ja-JP" sz="1300">
              <a:solidFill>
                <a:srgbClr val="000000"/>
              </a:solidFill>
              <a:latin typeface="ＭＳ Ｐゴシック" panose="020B0600070205080204" pitchFamily="50" charset="-128"/>
              <a:ea typeface="ＭＳ Ｐゴシック" panose="020B0600070205080204" pitchFamily="50" charset="-128"/>
            </a:rPr>
            <a:t>79.7</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％を上回った。前年度との比較では、人件費や扶助費、繰出金の経常収支比率に占める割合は減少したものの、物件費や補助費等の経常収支比率に占める割合が増加したことにより悪化した。</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78</xdr:row>
      <xdr:rowOff>119380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423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50800</xdr:rowOff>
    </xdr:from>
    <xdr:to>
      <xdr:col>78</xdr:col>
      <xdr:colOff>69850</xdr:colOff>
      <xdr:row>79</xdr:row>
      <xdr:rowOff>31750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42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31750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54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111761</xdr:rowOff>
    </xdr:from>
    <xdr:to>
      <xdr:col>69</xdr:col>
      <xdr:colOff>92075</xdr:colOff>
      <xdr:row>79</xdr:row>
      <xdr:rowOff>1270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484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152400</xdr:rowOff>
    </xdr:from>
    <xdr:to>
      <xdr:col>74</xdr:col>
      <xdr:colOff>31750</xdr:colOff>
      <xdr:row>79</xdr:row>
      <xdr:rowOff>82550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60961</xdr:rowOff>
    </xdr:from>
    <xdr:to>
      <xdr:col>65</xdr:col>
      <xdr:colOff>53975</xdr:colOff>
      <xdr:row>78</xdr:row>
      <xdr:rowOff>162561</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147338</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142490</xdr:rowOff>
    </xdr:from>
    <xdr:to>
      <xdr:col>29</xdr:col>
      <xdr:colOff>127000</xdr:colOff>
      <xdr:row>18</xdr:row>
      <xdr:rowOff>21626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04765"/>
          <a:ext cx="647700" cy="50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148401</xdr:rowOff>
    </xdr:from>
    <xdr:to>
      <xdr:col>26</xdr:col>
      <xdr:colOff>50800</xdr:colOff>
      <xdr:row>17</xdr:row>
      <xdr:rowOff>142490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39226"/>
          <a:ext cx="698500" cy="165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135698</xdr:rowOff>
    </xdr:from>
    <xdr:to>
      <xdr:col>22</xdr:col>
      <xdr:colOff>114300</xdr:colOff>
      <xdr:row>16</xdr:row>
      <xdr:rowOff>148401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55073"/>
          <a:ext cx="698500" cy="18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63493</xdr:rowOff>
    </xdr:from>
    <xdr:to>
      <xdr:col>18</xdr:col>
      <xdr:colOff>177800</xdr:colOff>
      <xdr:row>15</xdr:row>
      <xdr:rowOff>135698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682868"/>
          <a:ext cx="698500" cy="72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142276</xdr:rowOff>
    </xdr:from>
    <xdr:to>
      <xdr:col>29</xdr:col>
      <xdr:colOff>177800</xdr:colOff>
      <xdr:row>18</xdr:row>
      <xdr:rowOff>72426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04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114353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7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91690</xdr:rowOff>
    </xdr:from>
    <xdr:to>
      <xdr:col>26</xdr:col>
      <xdr:colOff>101600</xdr:colOff>
      <xdr:row>18</xdr:row>
      <xdr:rowOff>21840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53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6617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40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97601</xdr:rowOff>
    </xdr:from>
    <xdr:to>
      <xdr:col>22</xdr:col>
      <xdr:colOff>165100</xdr:colOff>
      <xdr:row>17</xdr:row>
      <xdr:rowOff>27751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8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12528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7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84898</xdr:rowOff>
    </xdr:from>
    <xdr:to>
      <xdr:col>19</xdr:col>
      <xdr:colOff>38100</xdr:colOff>
      <xdr:row>16</xdr:row>
      <xdr:rowOff>15048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04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25225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7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12693</xdr:rowOff>
    </xdr:from>
    <xdr:to>
      <xdr:col>15</xdr:col>
      <xdr:colOff>101600</xdr:colOff>
      <xdr:row>15</xdr:row>
      <xdr:rowOff>114293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32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124470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0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143916</xdr:rowOff>
    </xdr:from>
    <xdr:to>
      <xdr:col>29</xdr:col>
      <xdr:colOff>127000</xdr:colOff>
      <xdr:row>34</xdr:row>
      <xdr:rowOff>159370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411366"/>
          <a:ext cx="647700" cy="15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325523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143916</xdr:rowOff>
    </xdr:from>
    <xdr:to>
      <xdr:col>26</xdr:col>
      <xdr:colOff>50800</xdr:colOff>
      <xdr:row>34</xdr:row>
      <xdr:rowOff>151231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411366"/>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147665</xdr:rowOff>
    </xdr:from>
    <xdr:to>
      <xdr:col>22</xdr:col>
      <xdr:colOff>114300</xdr:colOff>
      <xdr:row>34</xdr:row>
      <xdr:rowOff>151231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415115"/>
          <a:ext cx="698500" cy="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85722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9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50007</xdr:rowOff>
    </xdr:from>
    <xdr:to>
      <xdr:col>18</xdr:col>
      <xdr:colOff>177800</xdr:colOff>
      <xdr:row>34</xdr:row>
      <xdr:rowOff>147665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317457"/>
          <a:ext cx="698500" cy="9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48003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108570</xdr:rowOff>
    </xdr:from>
    <xdr:to>
      <xdr:col>29</xdr:col>
      <xdr:colOff>177800</xdr:colOff>
      <xdr:row>34</xdr:row>
      <xdr:rowOff>210170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76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296547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93116</xdr:rowOff>
    </xdr:from>
    <xdr:to>
      <xdr:col>26</xdr:col>
      <xdr:colOff>101600</xdr:colOff>
      <xdr:row>34</xdr:row>
      <xdr:rowOff>194716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360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204893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129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100431</xdr:rowOff>
    </xdr:from>
    <xdr:to>
      <xdr:col>22</xdr:col>
      <xdr:colOff>165100</xdr:colOff>
      <xdr:row>34</xdr:row>
      <xdr:rowOff>202031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36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212208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13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96865</xdr:rowOff>
    </xdr:from>
    <xdr:to>
      <xdr:col>19</xdr:col>
      <xdr:colOff>38100</xdr:colOff>
      <xdr:row>34</xdr:row>
      <xdr:rowOff>198465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36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208642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3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342107</xdr:rowOff>
    </xdr:from>
    <xdr:to>
      <xdr:col>15</xdr:col>
      <xdr:colOff>101600</xdr:colOff>
      <xdr:row>34</xdr:row>
      <xdr:rowOff>100807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26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110984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03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143,536
140,861
12.71
85,020,572
83,070,690
1,897,695
32,011,239
63,101,515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24800</xdr:rowOff>
    </xdr:from>
    <xdr:to>
      <xdr:col>24</xdr:col>
      <xdr:colOff>63500</xdr:colOff>
      <xdr:row>37</xdr:row>
      <xdr:rowOff>137700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368450"/>
          <a:ext cx="838200" cy="1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85236</xdr:rowOff>
    </xdr:from>
    <xdr:to>
      <xdr:col>19</xdr:col>
      <xdr:colOff>177800</xdr:colOff>
      <xdr:row>37</xdr:row>
      <xdr:rowOff>24800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257436"/>
          <a:ext cx="889000" cy="11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169504</xdr:rowOff>
    </xdr:from>
    <xdr:to>
      <xdr:col>15</xdr:col>
      <xdr:colOff>50800</xdr:colOff>
      <xdr:row>36</xdr:row>
      <xdr:rowOff>85236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170254"/>
          <a:ext cx="889000" cy="8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111496</xdr:rowOff>
    </xdr:from>
    <xdr:to>
      <xdr:col>10</xdr:col>
      <xdr:colOff>114300</xdr:colOff>
      <xdr:row>35</xdr:row>
      <xdr:rowOff>169504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112246"/>
          <a:ext cx="889000" cy="5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135275</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86900</xdr:rowOff>
    </xdr:from>
    <xdr:to>
      <xdr:col>24</xdr:col>
      <xdr:colOff>114300</xdr:colOff>
      <xdr:row>38</xdr:row>
      <xdr:rowOff>17050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4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65327</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4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145450</xdr:rowOff>
    </xdr:from>
    <xdr:to>
      <xdr:col>20</xdr:col>
      <xdr:colOff>38100</xdr:colOff>
      <xdr:row>37</xdr:row>
      <xdr:rowOff>75600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66727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1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34436</xdr:rowOff>
    </xdr:from>
    <xdr:to>
      <xdr:col>15</xdr:col>
      <xdr:colOff>101600</xdr:colOff>
      <xdr:row>36</xdr:row>
      <xdr:rowOff>136036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127163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2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118704</xdr:rowOff>
    </xdr:from>
    <xdr:to>
      <xdr:col>10</xdr:col>
      <xdr:colOff>165100</xdr:colOff>
      <xdr:row>36</xdr:row>
      <xdr:rowOff>48854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39981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2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60696</xdr:rowOff>
    </xdr:from>
    <xdr:to>
      <xdr:col>6</xdr:col>
      <xdr:colOff>38100</xdr:colOff>
      <xdr:row>35</xdr:row>
      <xdr:rowOff>162296</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0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153423</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15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108382</xdr:rowOff>
    </xdr:from>
    <xdr:to>
      <xdr:col>24</xdr:col>
      <xdr:colOff>63500</xdr:colOff>
      <xdr:row>57</xdr:row>
      <xdr:rowOff>69177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66682"/>
          <a:ext cx="838200" cy="47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144594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2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69177</xdr:rowOff>
    </xdr:from>
    <xdr:to>
      <xdr:col>19</xdr:col>
      <xdr:colOff>177800</xdr:colOff>
      <xdr:row>58</xdr:row>
      <xdr:rowOff>140081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41827"/>
          <a:ext cx="889000" cy="2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140081</xdr:rowOff>
    </xdr:from>
    <xdr:to>
      <xdr:col>15</xdr:col>
      <xdr:colOff>50800</xdr:colOff>
      <xdr:row>59</xdr:row>
      <xdr:rowOff>81597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84181"/>
          <a:ext cx="889000" cy="1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98365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126936</xdr:rowOff>
    </xdr:from>
    <xdr:to>
      <xdr:col>10</xdr:col>
      <xdr:colOff>114300</xdr:colOff>
      <xdr:row>59</xdr:row>
      <xdr:rowOff>81597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71036"/>
          <a:ext cx="8890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25557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57582</xdr:rowOff>
    </xdr:from>
    <xdr:to>
      <xdr:col>24</xdr:col>
      <xdr:colOff>114300</xdr:colOff>
      <xdr:row>54</xdr:row>
      <xdr:rowOff>159182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80459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18377</xdr:rowOff>
    </xdr:from>
    <xdr:to>
      <xdr:col>20</xdr:col>
      <xdr:colOff>38100</xdr:colOff>
      <xdr:row>57</xdr:row>
      <xdr:rowOff>119977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9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111104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89281</xdr:rowOff>
    </xdr:from>
    <xdr:to>
      <xdr:col>15</xdr:col>
      <xdr:colOff>101600</xdr:colOff>
      <xdr:row>59</xdr:row>
      <xdr:rowOff>19431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10558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2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30797</xdr:rowOff>
    </xdr:from>
    <xdr:to>
      <xdr:col>10</xdr:col>
      <xdr:colOff>165100</xdr:colOff>
      <xdr:row>59</xdr:row>
      <xdr:rowOff>132397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14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123524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23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76136</xdr:rowOff>
    </xdr:from>
    <xdr:to>
      <xdr:col>6</xdr:col>
      <xdr:colOff>38100</xdr:colOff>
      <xdr:row>59</xdr:row>
      <xdr:rowOff>6286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168863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1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85598</xdr:rowOff>
    </xdr:from>
    <xdr:to>
      <xdr:col>24</xdr:col>
      <xdr:colOff>63500</xdr:colOff>
      <xdr:row>78</xdr:row>
      <xdr:rowOff>110286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58698"/>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43765</xdr:rowOff>
    </xdr:from>
    <xdr:to>
      <xdr:col>19</xdr:col>
      <xdr:colOff>177800</xdr:colOff>
      <xdr:row>78</xdr:row>
      <xdr:rowOff>85598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16865"/>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6731</xdr:rowOff>
    </xdr:from>
    <xdr:to>
      <xdr:col>15</xdr:col>
      <xdr:colOff>50800</xdr:colOff>
      <xdr:row>78</xdr:row>
      <xdr:rowOff>43765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79831"/>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155397</xdr:rowOff>
    </xdr:from>
    <xdr:to>
      <xdr:col>10</xdr:col>
      <xdr:colOff>114300</xdr:colOff>
      <xdr:row>78</xdr:row>
      <xdr:rowOff>6731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57047"/>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59486</xdr:rowOff>
    </xdr:from>
    <xdr:to>
      <xdr:col>24</xdr:col>
      <xdr:colOff>114300</xdr:colOff>
      <xdr:row>78</xdr:row>
      <xdr:rowOff>161086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145863</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34798</xdr:rowOff>
    </xdr:from>
    <xdr:to>
      <xdr:col>20</xdr:col>
      <xdr:colOff>38100</xdr:colOff>
      <xdr:row>78</xdr:row>
      <xdr:rowOff>136398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127525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0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164415</xdr:rowOff>
    </xdr:from>
    <xdr:to>
      <xdr:col>15</xdr:col>
      <xdr:colOff>101600</xdr:colOff>
      <xdr:row>78</xdr:row>
      <xdr:rowOff>94565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85692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5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127381</xdr:rowOff>
    </xdr:from>
    <xdr:to>
      <xdr:col>10</xdr:col>
      <xdr:colOff>165100</xdr:colOff>
      <xdr:row>78</xdr:row>
      <xdr:rowOff>57531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48658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2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104597</xdr:rowOff>
    </xdr:from>
    <xdr:to>
      <xdr:col>6</xdr:col>
      <xdr:colOff>38100</xdr:colOff>
      <xdr:row>78</xdr:row>
      <xdr:rowOff>34747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25874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39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69647</xdr:rowOff>
    </xdr:from>
    <xdr:to>
      <xdr:col>24</xdr:col>
      <xdr:colOff>63500</xdr:colOff>
      <xdr:row>90</xdr:row>
      <xdr:rowOff>82893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500147"/>
          <a:ext cx="8382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34078</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21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82893</xdr:rowOff>
    </xdr:from>
    <xdr:to>
      <xdr:col>19</xdr:col>
      <xdr:colOff>177800</xdr:colOff>
      <xdr:row>90</xdr:row>
      <xdr:rowOff>147879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513393"/>
          <a:ext cx="889000" cy="6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3345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46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147879</xdr:rowOff>
    </xdr:from>
    <xdr:to>
      <xdr:col>15</xdr:col>
      <xdr:colOff>50800</xdr:colOff>
      <xdr:row>91</xdr:row>
      <xdr:rowOff>36513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5578379"/>
          <a:ext cx="889000" cy="6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71201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36513</xdr:rowOff>
    </xdr:from>
    <xdr:to>
      <xdr:col>10</xdr:col>
      <xdr:colOff>114300</xdr:colOff>
      <xdr:row>92</xdr:row>
      <xdr:rowOff>2311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5638463"/>
          <a:ext cx="889000" cy="13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74744</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107193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18847</xdr:rowOff>
    </xdr:from>
    <xdr:to>
      <xdr:col>24</xdr:col>
      <xdr:colOff>114300</xdr:colOff>
      <xdr:row>90</xdr:row>
      <xdr:rowOff>120447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4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143324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40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32093</xdr:rowOff>
    </xdr:from>
    <xdr:to>
      <xdr:col>20</xdr:col>
      <xdr:colOff>38100</xdr:colOff>
      <xdr:row>90</xdr:row>
      <xdr:rowOff>133693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46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150220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23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97079</xdr:rowOff>
    </xdr:from>
    <xdr:to>
      <xdr:col>15</xdr:col>
      <xdr:colOff>101600</xdr:colOff>
      <xdr:row>91</xdr:row>
      <xdr:rowOff>27229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552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43756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30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157163</xdr:rowOff>
    </xdr:from>
    <xdr:to>
      <xdr:col>10</xdr:col>
      <xdr:colOff>165100</xdr:colOff>
      <xdr:row>91</xdr:row>
      <xdr:rowOff>87313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55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103840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36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122961</xdr:rowOff>
    </xdr:from>
    <xdr:to>
      <xdr:col>6</xdr:col>
      <xdr:colOff>38100</xdr:colOff>
      <xdr:row>92</xdr:row>
      <xdr:rowOff>53111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57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69638</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50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134572</xdr:rowOff>
    </xdr:from>
    <xdr:to>
      <xdr:col>55</xdr:col>
      <xdr:colOff>0</xdr:colOff>
      <xdr:row>37</xdr:row>
      <xdr:rowOff>113335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620972"/>
          <a:ext cx="838200" cy="83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67906</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554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113335</xdr:rowOff>
    </xdr:from>
    <xdr:to>
      <xdr:col>50</xdr:col>
      <xdr:colOff>114300</xdr:colOff>
      <xdr:row>37</xdr:row>
      <xdr:rowOff>123279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56985"/>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123279</xdr:rowOff>
    </xdr:from>
    <xdr:to>
      <xdr:col>45</xdr:col>
      <xdr:colOff>177800</xdr:colOff>
      <xdr:row>37</xdr:row>
      <xdr:rowOff>135456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66929"/>
          <a:ext cx="889000" cy="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125108</xdr:rowOff>
    </xdr:from>
    <xdr:to>
      <xdr:col>41</xdr:col>
      <xdr:colOff>50800</xdr:colOff>
      <xdr:row>37</xdr:row>
      <xdr:rowOff>135456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68758"/>
          <a:ext cx="889000" cy="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83772</xdr:rowOff>
    </xdr:from>
    <xdr:to>
      <xdr:col>55</xdr:col>
      <xdr:colOff>50800</xdr:colOff>
      <xdr:row>33</xdr:row>
      <xdr:rowOff>13922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57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106649</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42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62535</xdr:rowOff>
    </xdr:from>
    <xdr:to>
      <xdr:col>50</xdr:col>
      <xdr:colOff>165100</xdr:colOff>
      <xdr:row>37</xdr:row>
      <xdr:rowOff>164135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155262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72479</xdr:rowOff>
    </xdr:from>
    <xdr:to>
      <xdr:col>46</xdr:col>
      <xdr:colOff>38100</xdr:colOff>
      <xdr:row>38</xdr:row>
      <xdr:rowOff>2629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165206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0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84656</xdr:rowOff>
    </xdr:from>
    <xdr:to>
      <xdr:col>41</xdr:col>
      <xdr:colOff>101600</xdr:colOff>
      <xdr:row>38</xdr:row>
      <xdr:rowOff>14805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283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31333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2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74308</xdr:rowOff>
    </xdr:from>
    <xdr:to>
      <xdr:col>36</xdr:col>
      <xdr:colOff>165100</xdr:colOff>
      <xdr:row>38</xdr:row>
      <xdr:rowOff>4458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20985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35496</xdr:rowOff>
    </xdr:from>
    <xdr:to>
      <xdr:col>55</xdr:col>
      <xdr:colOff>0</xdr:colOff>
      <xdr:row>58</xdr:row>
      <xdr:rowOff>12895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808146"/>
          <a:ext cx="838200" cy="14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149920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5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9756</xdr:rowOff>
    </xdr:from>
    <xdr:to>
      <xdr:col>50</xdr:col>
      <xdr:colOff>114300</xdr:colOff>
      <xdr:row>58</xdr:row>
      <xdr:rowOff>12895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53856"/>
          <a:ext cx="8890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35329</xdr:rowOff>
    </xdr:from>
    <xdr:to>
      <xdr:col>45</xdr:col>
      <xdr:colOff>177800</xdr:colOff>
      <xdr:row>58</xdr:row>
      <xdr:rowOff>9756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36529"/>
          <a:ext cx="889000" cy="3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35329</xdr:rowOff>
    </xdr:from>
    <xdr:to>
      <xdr:col>41</xdr:col>
      <xdr:colOff>50800</xdr:colOff>
      <xdr:row>57</xdr:row>
      <xdr:rowOff>100046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36529"/>
          <a:ext cx="889000" cy="23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104277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156146</xdr:rowOff>
    </xdr:from>
    <xdr:to>
      <xdr:col>55</xdr:col>
      <xdr:colOff>50800</xdr:colOff>
      <xdr:row>57</xdr:row>
      <xdr:rowOff>86296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7573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133545</xdr:rowOff>
    </xdr:from>
    <xdr:to>
      <xdr:col>50</xdr:col>
      <xdr:colOff>165100</xdr:colOff>
      <xdr:row>58</xdr:row>
      <xdr:rowOff>63695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54822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130406</xdr:rowOff>
    </xdr:from>
    <xdr:to>
      <xdr:col>46</xdr:col>
      <xdr:colOff>38100</xdr:colOff>
      <xdr:row>58</xdr:row>
      <xdr:rowOff>60556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51683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155979</xdr:rowOff>
    </xdr:from>
    <xdr:to>
      <xdr:col>41</xdr:col>
      <xdr:colOff>101600</xdr:colOff>
      <xdr:row>56</xdr:row>
      <xdr:rowOff>86129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8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102656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3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49246</xdr:rowOff>
    </xdr:from>
    <xdr:to>
      <xdr:col>36</xdr:col>
      <xdr:colOff>165100</xdr:colOff>
      <xdr:row>57</xdr:row>
      <xdr:rowOff>150846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2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141973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163767</xdr:rowOff>
    </xdr:from>
    <xdr:to>
      <xdr:col>55</xdr:col>
      <xdr:colOff>0</xdr:colOff>
      <xdr:row>79</xdr:row>
      <xdr:rowOff>7835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36867"/>
          <a:ext cx="838200" cy="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7835</xdr:rowOff>
    </xdr:from>
    <xdr:to>
      <xdr:col>50</xdr:col>
      <xdr:colOff>114300</xdr:colOff>
      <xdr:row>79</xdr:row>
      <xdr:rowOff>32169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52385"/>
          <a:ext cx="889000" cy="2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17717</xdr:rowOff>
    </xdr:from>
    <xdr:to>
      <xdr:col>45</xdr:col>
      <xdr:colOff>177800</xdr:colOff>
      <xdr:row>79</xdr:row>
      <xdr:rowOff>32169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62267"/>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132486</xdr:rowOff>
    </xdr:from>
    <xdr:to>
      <xdr:col>41</xdr:col>
      <xdr:colOff>50800</xdr:colOff>
      <xdr:row>79</xdr:row>
      <xdr:rowOff>17717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05586"/>
          <a:ext cx="889000" cy="5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112967</xdr:rowOff>
    </xdr:from>
    <xdr:to>
      <xdr:col>55</xdr:col>
      <xdr:colOff>50800</xdr:colOff>
      <xdr:row>79</xdr:row>
      <xdr:rowOff>43117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27894</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128485</xdr:rowOff>
    </xdr:from>
    <xdr:to>
      <xdr:col>50</xdr:col>
      <xdr:colOff>165100</xdr:colOff>
      <xdr:row>79</xdr:row>
      <xdr:rowOff>58635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0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49762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9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152819</xdr:rowOff>
    </xdr:from>
    <xdr:to>
      <xdr:col>46</xdr:col>
      <xdr:colOff>38100</xdr:colOff>
      <xdr:row>79</xdr:row>
      <xdr:rowOff>82969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74096</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61017" y="13618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138367</xdr:rowOff>
    </xdr:from>
    <xdr:to>
      <xdr:col>41</xdr:col>
      <xdr:colOff>101600</xdr:colOff>
      <xdr:row>79</xdr:row>
      <xdr:rowOff>68517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59644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60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81686</xdr:rowOff>
    </xdr:from>
    <xdr:to>
      <xdr:col>36</xdr:col>
      <xdr:colOff>165100</xdr:colOff>
      <xdr:row>79</xdr:row>
      <xdr:rowOff>11836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2963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161722</xdr:rowOff>
    </xdr:from>
    <xdr:to>
      <xdr:col>55</xdr:col>
      <xdr:colOff>0</xdr:colOff>
      <xdr:row>97</xdr:row>
      <xdr:rowOff>23667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278022"/>
          <a:ext cx="838200" cy="37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23667</xdr:rowOff>
    </xdr:from>
    <xdr:to>
      <xdr:col>50</xdr:col>
      <xdr:colOff>114300</xdr:colOff>
      <xdr:row>97</xdr:row>
      <xdr:rowOff>101276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54317"/>
          <a:ext cx="889000" cy="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9779</xdr:rowOff>
    </xdr:from>
    <xdr:to>
      <xdr:col>45</xdr:col>
      <xdr:colOff>177800</xdr:colOff>
      <xdr:row>97</xdr:row>
      <xdr:rowOff>101276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5783179"/>
          <a:ext cx="889000" cy="94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9779</xdr:rowOff>
    </xdr:from>
    <xdr:to>
      <xdr:col>41</xdr:col>
      <xdr:colOff>50800</xdr:colOff>
      <xdr:row>96</xdr:row>
      <xdr:rowOff>58947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5783179"/>
          <a:ext cx="889000" cy="73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110922</xdr:rowOff>
    </xdr:from>
    <xdr:to>
      <xdr:col>55</xdr:col>
      <xdr:colOff>50800</xdr:colOff>
      <xdr:row>95</xdr:row>
      <xdr:rowOff>41072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2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133799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07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144317</xdr:rowOff>
    </xdr:from>
    <xdr:to>
      <xdr:col>50</xdr:col>
      <xdr:colOff>165100</xdr:colOff>
      <xdr:row>97</xdr:row>
      <xdr:rowOff>74467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65594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9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50476</xdr:rowOff>
    </xdr:from>
    <xdr:to>
      <xdr:col>46</xdr:col>
      <xdr:colOff>38100</xdr:colOff>
      <xdr:row>97</xdr:row>
      <xdr:rowOff>152076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143203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7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130429</xdr:rowOff>
    </xdr:from>
    <xdr:to>
      <xdr:col>41</xdr:col>
      <xdr:colOff>101600</xdr:colOff>
      <xdr:row>92</xdr:row>
      <xdr:rowOff>60579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573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77106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50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8147</xdr:rowOff>
    </xdr:from>
    <xdr:to>
      <xdr:col>36</xdr:col>
      <xdr:colOff>165100</xdr:colOff>
      <xdr:row>96</xdr:row>
      <xdr:rowOff>109747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4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126274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2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42773</xdr:rowOff>
    </xdr:from>
    <xdr:to>
      <xdr:col>85</xdr:col>
      <xdr:colOff>127000</xdr:colOff>
      <xdr:row>39</xdr:row>
      <xdr:rowOff>43764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29323"/>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128118</xdr:rowOff>
    </xdr:from>
    <xdr:to>
      <xdr:col>81</xdr:col>
      <xdr:colOff>50800</xdr:colOff>
      <xdr:row>39</xdr:row>
      <xdr:rowOff>42773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43218"/>
          <a:ext cx="889000" cy="8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128118</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43218"/>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164414</xdr:rowOff>
    </xdr:from>
    <xdr:to>
      <xdr:col>85</xdr:col>
      <xdr:colOff>177800</xdr:colOff>
      <xdr:row>39</xdr:row>
      <xdr:rowOff>94564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79341</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163423</xdr:rowOff>
    </xdr:from>
    <xdr:to>
      <xdr:col>81</xdr:col>
      <xdr:colOff>101600</xdr:colOff>
      <xdr:row>39</xdr:row>
      <xdr:rowOff>93573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84700</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24333" y="6771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77318</xdr:rowOff>
    </xdr:from>
    <xdr:to>
      <xdr:col>76</xdr:col>
      <xdr:colOff>165100</xdr:colOff>
      <xdr:row>39</xdr:row>
      <xdr:rowOff>7468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9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170045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158837</xdr:rowOff>
    </xdr:from>
    <xdr:to>
      <xdr:col>85</xdr:col>
      <xdr:colOff>127000</xdr:colOff>
      <xdr:row>74</xdr:row>
      <xdr:rowOff>57077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674687"/>
          <a:ext cx="838200" cy="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160824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48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111092</xdr:rowOff>
    </xdr:from>
    <xdr:to>
      <xdr:col>81</xdr:col>
      <xdr:colOff>50800</xdr:colOff>
      <xdr:row>73</xdr:row>
      <xdr:rowOff>158837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626942"/>
          <a:ext cx="889000" cy="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115791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111092</xdr:rowOff>
    </xdr:from>
    <xdr:to>
      <xdr:col>76</xdr:col>
      <xdr:colOff>114300</xdr:colOff>
      <xdr:row>74</xdr:row>
      <xdr:rowOff>51853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626942"/>
          <a:ext cx="889000" cy="1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83590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40487</xdr:rowOff>
    </xdr:from>
    <xdr:to>
      <xdr:col>71</xdr:col>
      <xdr:colOff>177800</xdr:colOff>
      <xdr:row>74</xdr:row>
      <xdr:rowOff>51853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556337"/>
          <a:ext cx="889000" cy="18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59326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6277</xdr:rowOff>
    </xdr:from>
    <xdr:to>
      <xdr:col>85</xdr:col>
      <xdr:colOff>177800</xdr:colOff>
      <xdr:row>74</xdr:row>
      <xdr:rowOff>107877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69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29154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54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108037</xdr:rowOff>
    </xdr:from>
    <xdr:to>
      <xdr:col>81</xdr:col>
      <xdr:colOff>101600</xdr:colOff>
      <xdr:row>74</xdr:row>
      <xdr:rowOff>38187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62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54714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3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60292</xdr:rowOff>
    </xdr:from>
    <xdr:to>
      <xdr:col>76</xdr:col>
      <xdr:colOff>165100</xdr:colOff>
      <xdr:row>73</xdr:row>
      <xdr:rowOff>161892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5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6969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3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1053</xdr:rowOff>
    </xdr:from>
    <xdr:to>
      <xdr:col>72</xdr:col>
      <xdr:colOff>38100</xdr:colOff>
      <xdr:row>74</xdr:row>
      <xdr:rowOff>102653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6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119180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4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161137</xdr:rowOff>
    </xdr:from>
    <xdr:to>
      <xdr:col>67</xdr:col>
      <xdr:colOff>101600</xdr:colOff>
      <xdr:row>73</xdr:row>
      <xdr:rowOff>91287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5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107814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28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36350</xdr:rowOff>
    </xdr:from>
    <xdr:to>
      <xdr:col>85</xdr:col>
      <xdr:colOff>127000</xdr:colOff>
      <xdr:row>98</xdr:row>
      <xdr:rowOff>69292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495550"/>
          <a:ext cx="838200" cy="37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102943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6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52375</xdr:rowOff>
    </xdr:from>
    <xdr:to>
      <xdr:col>81</xdr:col>
      <xdr:colOff>50800</xdr:colOff>
      <xdr:row>98</xdr:row>
      <xdr:rowOff>69292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5447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157325</xdr:rowOff>
    </xdr:from>
    <xdr:to>
      <xdr:col>76</xdr:col>
      <xdr:colOff>114300</xdr:colOff>
      <xdr:row>98</xdr:row>
      <xdr:rowOff>52375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787975"/>
          <a:ext cx="889000" cy="6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157325</xdr:rowOff>
    </xdr:from>
    <xdr:to>
      <xdr:col>71</xdr:col>
      <xdr:colOff>177800</xdr:colOff>
      <xdr:row>98</xdr:row>
      <xdr:rowOff>133437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787975"/>
          <a:ext cx="889000" cy="14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157000</xdr:rowOff>
    </xdr:from>
    <xdr:to>
      <xdr:col>85</xdr:col>
      <xdr:colOff>177800</xdr:colOff>
      <xdr:row>96</xdr:row>
      <xdr:rowOff>87150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44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8427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18492</xdr:rowOff>
    </xdr:from>
    <xdr:to>
      <xdr:col>81</xdr:col>
      <xdr:colOff>101600</xdr:colOff>
      <xdr:row>98</xdr:row>
      <xdr:rowOff>120092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111219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1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1575</xdr:rowOff>
    </xdr:from>
    <xdr:to>
      <xdr:col>76</xdr:col>
      <xdr:colOff>165100</xdr:colOff>
      <xdr:row>98</xdr:row>
      <xdr:rowOff>103175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94302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89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106525</xdr:rowOff>
    </xdr:from>
    <xdr:to>
      <xdr:col>72</xdr:col>
      <xdr:colOff>38100</xdr:colOff>
      <xdr:row>98</xdr:row>
      <xdr:rowOff>36675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27802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82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82637</xdr:rowOff>
    </xdr:from>
    <xdr:to>
      <xdr:col>67</xdr:col>
      <xdr:colOff>101600</xdr:colOff>
      <xdr:row>99</xdr:row>
      <xdr:rowOff>12787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3914</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5017" y="1697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10541</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97091"/>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18542</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0509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18542</xdr:rowOff>
    </xdr:from>
    <xdr:to>
      <xdr:col>107</xdr:col>
      <xdr:colOff>50800</xdr:colOff>
      <xdr:row>39</xdr:row>
      <xdr:rowOff>23495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0509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23495</xdr:rowOff>
    </xdr:from>
    <xdr:to>
      <xdr:col>102</xdr:col>
      <xdr:colOff>114300</xdr:colOff>
      <xdr:row>39</xdr:row>
      <xdr:rowOff>25591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10045"/>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131191</xdr:rowOff>
    </xdr:from>
    <xdr:to>
      <xdr:col>116</xdr:col>
      <xdr:colOff>114300</xdr:colOff>
      <xdr:row>39</xdr:row>
      <xdr:rowOff>61341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46118</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6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139192</xdr:rowOff>
    </xdr:from>
    <xdr:to>
      <xdr:col>107</xdr:col>
      <xdr:colOff>101600</xdr:colOff>
      <xdr:row>39</xdr:row>
      <xdr:rowOff>69342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60469</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144145</xdr:rowOff>
    </xdr:from>
    <xdr:to>
      <xdr:col>102</xdr:col>
      <xdr:colOff>165100</xdr:colOff>
      <xdr:row>39</xdr:row>
      <xdr:rowOff>74295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65422</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146241</xdr:rowOff>
    </xdr:from>
    <xdr:to>
      <xdr:col>98</xdr:col>
      <xdr:colOff>38100</xdr:colOff>
      <xdr:row>39</xdr:row>
      <xdr:rowOff>76391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67518</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754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44241</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9791"/>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164891</xdr:rowOff>
    </xdr:from>
    <xdr:to>
      <xdr:col>98</xdr:col>
      <xdr:colOff>38100</xdr:colOff>
      <xdr:row>59</xdr:row>
      <xdr:rowOff>95041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86168</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201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87808</xdr:rowOff>
    </xdr:from>
    <xdr:to>
      <xdr:col>116</xdr:col>
      <xdr:colOff>63500</xdr:colOff>
      <xdr:row>73</xdr:row>
      <xdr:rowOff>149416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603658"/>
          <a:ext cx="8382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48277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149416</xdr:rowOff>
    </xdr:from>
    <xdr:to>
      <xdr:col>111</xdr:col>
      <xdr:colOff>177800</xdr:colOff>
      <xdr:row>74</xdr:row>
      <xdr:rowOff>29287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665266"/>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71252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29287</xdr:rowOff>
    </xdr:from>
    <xdr:to>
      <xdr:col>107</xdr:col>
      <xdr:colOff>50800</xdr:colOff>
      <xdr:row>74</xdr:row>
      <xdr:rowOff>136537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716587"/>
          <a:ext cx="889000" cy="10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98743</xdr:rowOff>
    </xdr:from>
    <xdr:to>
      <xdr:col>102</xdr:col>
      <xdr:colOff>114300</xdr:colOff>
      <xdr:row>74</xdr:row>
      <xdr:rowOff>136537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786043"/>
          <a:ext cx="889000" cy="3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68203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34332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37008</xdr:rowOff>
    </xdr:from>
    <xdr:to>
      <xdr:col>116</xdr:col>
      <xdr:colOff>114300</xdr:colOff>
      <xdr:row>73</xdr:row>
      <xdr:rowOff>138608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5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59885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4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98616</xdr:rowOff>
    </xdr:from>
    <xdr:to>
      <xdr:col>112</xdr:col>
      <xdr:colOff>38100</xdr:colOff>
      <xdr:row>74</xdr:row>
      <xdr:rowOff>28766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6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45293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3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149937</xdr:rowOff>
    </xdr:from>
    <xdr:to>
      <xdr:col>107</xdr:col>
      <xdr:colOff>101600</xdr:colOff>
      <xdr:row>74</xdr:row>
      <xdr:rowOff>80087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66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96614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44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85737</xdr:rowOff>
    </xdr:from>
    <xdr:to>
      <xdr:col>102</xdr:col>
      <xdr:colOff>165100</xdr:colOff>
      <xdr:row>75</xdr:row>
      <xdr:rowOff>15887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32414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5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47943</xdr:rowOff>
    </xdr:from>
    <xdr:to>
      <xdr:col>98</xdr:col>
      <xdr:colOff>38100</xdr:colOff>
      <xdr:row>74</xdr:row>
      <xdr:rowOff>149543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166070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5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類似団体等との比較</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solidFill>
                <a:srgbClr val="000000"/>
              </a:solidFill>
              <a:latin typeface="ＭＳ Ｐゴシック" panose="020B0600070205080204" pitchFamily="50" charset="-128"/>
              <a:ea typeface="ＭＳ Ｐゴシック" panose="020B0600070205080204" pitchFamily="50" charset="-128"/>
            </a:rPr>
            <a:t>578,745</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円となっている。うち扶助費は、住民一人当たり</a:t>
          </a:r>
          <a:r>
            <a:rPr kumimoji="1" lang="en-US" altLang="ja-JP" sz="1100">
              <a:solidFill>
                <a:srgbClr val="000000"/>
              </a:solidFill>
              <a:latin typeface="ＭＳ Ｐゴシック" panose="020B0600070205080204" pitchFamily="50" charset="-128"/>
              <a:ea typeface="ＭＳ Ｐゴシック" panose="020B0600070205080204" pitchFamily="50" charset="-128"/>
            </a:rPr>
            <a:t>179,516</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円と、歳出総額の</a:t>
          </a:r>
          <a:r>
            <a:rPr kumimoji="1" lang="en-US" altLang="ja-JP" sz="1100">
              <a:solidFill>
                <a:srgbClr val="000000"/>
              </a:solidFill>
              <a:latin typeface="ＭＳ Ｐゴシック" panose="020B0600070205080204" pitchFamily="50" charset="-128"/>
              <a:ea typeface="ＭＳ Ｐゴシック" panose="020B0600070205080204" pitchFamily="50" charset="-128"/>
            </a:rPr>
            <a:t>31.0</a:t>
          </a:r>
          <a:r>
            <a:rPr kumimoji="1" lang="ja-JP" altLang="en-US" sz="1100">
              <a:solidFill>
                <a:srgbClr val="000000"/>
              </a:solidFill>
              <a:latin typeface="ＭＳ Ｐゴシック" panose="020B0600070205080204" pitchFamily="50" charset="-128"/>
              <a:ea typeface="ＭＳ Ｐゴシック" panose="020B0600070205080204" pitchFamily="50" charset="-128"/>
            </a:rPr>
            <a:t>％を占めており、類似団体内平均値を大きく上回り、最も高い団体となっている。要因としては、生活保護費が類似団体と比較して高いことや課税・非課税世帯を問わない市独自の幼児教育・保育の無償化を実施していることなどが挙げられる。また、人件費は、住民一人当たり</a:t>
          </a:r>
          <a:r>
            <a:rPr kumimoji="1" lang="en-US" altLang="ja-JP" sz="1100">
              <a:solidFill>
                <a:srgbClr val="000000"/>
              </a:solidFill>
              <a:latin typeface="ＭＳ Ｐゴシック" panose="020B0600070205080204" pitchFamily="50" charset="-128"/>
              <a:ea typeface="ＭＳ Ｐゴシック" panose="020B0600070205080204" pitchFamily="50" charset="-128"/>
            </a:rPr>
            <a:t>42,070</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円と、類似団体内平均値を大きく下回っており、類似団体や大阪府内団体と比較し、効率的な行財政運営が行えている。</a:t>
          </a:r>
        </a:p>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前年度との比較</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補助費等は国による特別定額給付金の支給を始めとする新型コロナウイルス感染症対策事業を多く実施したことから、住民一人当たり</a:t>
          </a:r>
          <a:r>
            <a:rPr kumimoji="1" lang="en-US" altLang="ja-JP" sz="1100">
              <a:solidFill>
                <a:srgbClr val="000000"/>
              </a:solidFill>
              <a:latin typeface="ＭＳ Ｐゴシック" panose="020B0600070205080204" pitchFamily="50" charset="-128"/>
              <a:ea typeface="ＭＳ Ｐゴシック" panose="020B0600070205080204" pitchFamily="50" charset="-128"/>
            </a:rPr>
            <a:t>145,673</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円と前年度より</a:t>
          </a:r>
          <a:r>
            <a:rPr kumimoji="1" lang="en-US" altLang="ja-JP" sz="1100">
              <a:solidFill>
                <a:srgbClr val="000000"/>
              </a:solidFill>
              <a:latin typeface="ＭＳ Ｐゴシック" panose="020B0600070205080204" pitchFamily="50" charset="-128"/>
              <a:ea typeface="ＭＳ Ｐゴシック" panose="020B0600070205080204" pitchFamily="50" charset="-128"/>
            </a:rPr>
            <a:t>109,713</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円増加している。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人件費は住民一人当たり</a:t>
          </a:r>
          <a:r>
            <a:rPr kumimoji="1" lang="en-US" altLang="ja-JP" sz="1100">
              <a:solidFill>
                <a:srgbClr val="000000"/>
              </a:solidFill>
              <a:latin typeface="ＭＳ Ｐゴシック" panose="020B0600070205080204" pitchFamily="50" charset="-128"/>
              <a:ea typeface="ＭＳ Ｐゴシック" panose="020B0600070205080204" pitchFamily="50" charset="-128"/>
            </a:rPr>
            <a:t>42,070</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円と前年度より</a:t>
          </a:r>
          <a:r>
            <a:rPr kumimoji="1" lang="en-US" altLang="ja-JP" sz="1100">
              <a:solidFill>
                <a:srgbClr val="000000"/>
              </a:solidFill>
              <a:latin typeface="ＭＳ Ｐゴシック" panose="020B0600070205080204" pitchFamily="50" charset="-128"/>
              <a:ea typeface="ＭＳ Ｐゴシック" panose="020B0600070205080204" pitchFamily="50" charset="-128"/>
            </a:rPr>
            <a:t>3,951</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円減少している。現在、本市においては全国トップ水準の効率的な組織で、市民サービスの充実に取り組むため、定員適正化計画で人口</a:t>
          </a:r>
          <a:r>
            <a:rPr kumimoji="1" lang="en-US" altLang="ja-JP" sz="11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人当たりの職員数が類似団体中、トップ水準となる職員体制を目指しており、令和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5</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4</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日時点での職員数を</a:t>
          </a:r>
          <a:r>
            <a:rPr kumimoji="1" lang="en-US" altLang="ja-JP" sz="1100">
              <a:solidFill>
                <a:srgbClr val="000000"/>
              </a:solidFill>
              <a:latin typeface="ＭＳ Ｐゴシック" panose="020B0600070205080204" pitchFamily="50" charset="-128"/>
              <a:ea typeface="ＭＳ Ｐゴシック" panose="020B0600070205080204" pitchFamily="50" charset="-128"/>
            </a:rPr>
            <a:t>640</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人とする計画であることから、引き続き同指標の減少が見込まれる。</a:t>
          </a:r>
        </a:p>
        <a:p>
          <a:endParaRPr kumimoji="1" lang="ja-JP" altLang="en-US"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143,536
140,861
12.71
85,020,572
83,070,690
1,897,695
32,011,239
63,101,515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3,597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129032</xdr:rowOff>
    </xdr:from>
    <xdr:to>
      <xdr:col>24</xdr:col>
      <xdr:colOff>63500</xdr:colOff>
      <xdr:row>34</xdr:row>
      <xdr:rowOff>10922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86882"/>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90932</xdr:rowOff>
    </xdr:from>
    <xdr:to>
      <xdr:col>19</xdr:col>
      <xdr:colOff>177800</xdr:colOff>
      <xdr:row>33</xdr:row>
      <xdr:rowOff>129032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4878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90932</xdr:rowOff>
    </xdr:from>
    <xdr:to>
      <xdr:col>15</xdr:col>
      <xdr:colOff>50800</xdr:colOff>
      <xdr:row>33</xdr:row>
      <xdr:rowOff>119888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4878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65041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119888</xdr:rowOff>
    </xdr:from>
    <xdr:to>
      <xdr:col>10</xdr:col>
      <xdr:colOff>114300</xdr:colOff>
      <xdr:row>33</xdr:row>
      <xdr:rowOff>138176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7773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131572</xdr:rowOff>
    </xdr:from>
    <xdr:to>
      <xdr:col>24</xdr:col>
      <xdr:colOff>114300</xdr:colOff>
      <xdr:row>34</xdr:row>
      <xdr:rowOff>61722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154449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78232</xdr:rowOff>
    </xdr:from>
    <xdr:to>
      <xdr:col>20</xdr:col>
      <xdr:colOff>38100</xdr:colOff>
      <xdr:row>34</xdr:row>
      <xdr:rowOff>8382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24909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1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40132</xdr:rowOff>
    </xdr:from>
    <xdr:to>
      <xdr:col>15</xdr:col>
      <xdr:colOff>101600</xdr:colOff>
      <xdr:row>33</xdr:row>
      <xdr:rowOff>141732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158259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7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69088</xdr:rowOff>
    </xdr:from>
    <xdr:to>
      <xdr:col>10</xdr:col>
      <xdr:colOff>165100</xdr:colOff>
      <xdr:row>33</xdr:row>
      <xdr:rowOff>170688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15765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0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87376</xdr:rowOff>
    </xdr:from>
    <xdr:to>
      <xdr:col>6</xdr:col>
      <xdr:colOff>38100</xdr:colOff>
      <xdr:row>34</xdr:row>
      <xdr:rowOff>17526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34053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2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212,233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127394</xdr:rowOff>
    </xdr:from>
    <xdr:to>
      <xdr:col>24</xdr:col>
      <xdr:colOff>63500</xdr:colOff>
      <xdr:row>57</xdr:row>
      <xdr:rowOff>98445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042794"/>
          <a:ext cx="838200" cy="8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97729</xdr:rowOff>
    </xdr:from>
    <xdr:to>
      <xdr:col>19</xdr:col>
      <xdr:colOff>177800</xdr:colOff>
      <xdr:row>57</xdr:row>
      <xdr:rowOff>98445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70379"/>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97729</xdr:rowOff>
    </xdr:from>
    <xdr:to>
      <xdr:col>15</xdr:col>
      <xdr:colOff>50800</xdr:colOff>
      <xdr:row>57</xdr:row>
      <xdr:rowOff>112177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70379"/>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83198</xdr:rowOff>
    </xdr:from>
    <xdr:to>
      <xdr:col>10</xdr:col>
      <xdr:colOff>114300</xdr:colOff>
      <xdr:row>57</xdr:row>
      <xdr:rowOff>112177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55848"/>
          <a:ext cx="889000" cy="2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76594</xdr:rowOff>
    </xdr:from>
    <xdr:to>
      <xdr:col>24</xdr:col>
      <xdr:colOff>114300</xdr:colOff>
      <xdr:row>53</xdr:row>
      <xdr:rowOff>6744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89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30820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4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47645</xdr:rowOff>
    </xdr:from>
    <xdr:to>
      <xdr:col>20</xdr:col>
      <xdr:colOff>38100</xdr:colOff>
      <xdr:row>57</xdr:row>
      <xdr:rowOff>149245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140372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46929</xdr:rowOff>
    </xdr:from>
    <xdr:to>
      <xdr:col>15</xdr:col>
      <xdr:colOff>101600</xdr:colOff>
      <xdr:row>57</xdr:row>
      <xdr:rowOff>148529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139656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1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61377</xdr:rowOff>
    </xdr:from>
    <xdr:to>
      <xdr:col>10</xdr:col>
      <xdr:colOff>165100</xdr:colOff>
      <xdr:row>57</xdr:row>
      <xdr:rowOff>162977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154104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2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32398</xdr:rowOff>
    </xdr:from>
    <xdr:to>
      <xdr:col>6</xdr:col>
      <xdr:colOff>38100</xdr:colOff>
      <xdr:row>57</xdr:row>
      <xdr:rowOff>133998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0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125125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9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242,443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47651</xdr:rowOff>
    </xdr:from>
    <xdr:to>
      <xdr:col>24</xdr:col>
      <xdr:colOff>63500</xdr:colOff>
      <xdr:row>70</xdr:row>
      <xdr:rowOff>87820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049151"/>
          <a:ext cx="838200" cy="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45686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4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87820</xdr:rowOff>
    </xdr:from>
    <xdr:to>
      <xdr:col>19</xdr:col>
      <xdr:colOff>177800</xdr:colOff>
      <xdr:row>70</xdr:row>
      <xdr:rowOff>106579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089320"/>
          <a:ext cx="889000" cy="1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106579</xdr:rowOff>
    </xdr:from>
    <xdr:to>
      <xdr:col>15</xdr:col>
      <xdr:colOff>50800</xdr:colOff>
      <xdr:row>70</xdr:row>
      <xdr:rowOff>134671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108079"/>
          <a:ext cx="889000" cy="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134671</xdr:rowOff>
    </xdr:from>
    <xdr:to>
      <xdr:col>10</xdr:col>
      <xdr:colOff>114300</xdr:colOff>
      <xdr:row>71</xdr:row>
      <xdr:rowOff>110566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136171"/>
          <a:ext cx="889000" cy="14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168301</xdr:rowOff>
    </xdr:from>
    <xdr:to>
      <xdr:col>24</xdr:col>
      <xdr:colOff>114300</xdr:colOff>
      <xdr:row>70</xdr:row>
      <xdr:rowOff>98451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19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106152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193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37020</xdr:rowOff>
    </xdr:from>
    <xdr:to>
      <xdr:col>20</xdr:col>
      <xdr:colOff>38100</xdr:colOff>
      <xdr:row>70</xdr:row>
      <xdr:rowOff>138620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0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155147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181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55779</xdr:rowOff>
    </xdr:from>
    <xdr:to>
      <xdr:col>15</xdr:col>
      <xdr:colOff>101600</xdr:colOff>
      <xdr:row>70</xdr:row>
      <xdr:rowOff>157379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05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2456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183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83871</xdr:rowOff>
    </xdr:from>
    <xdr:to>
      <xdr:col>10</xdr:col>
      <xdr:colOff>165100</xdr:colOff>
      <xdr:row>71</xdr:row>
      <xdr:rowOff>14021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08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30548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186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59766</xdr:rowOff>
    </xdr:from>
    <xdr:to>
      <xdr:col>6</xdr:col>
      <xdr:colOff>38100</xdr:colOff>
      <xdr:row>71</xdr:row>
      <xdr:rowOff>161366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2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6443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00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77,694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121069</xdr:rowOff>
    </xdr:from>
    <xdr:to>
      <xdr:col>24</xdr:col>
      <xdr:colOff>63500</xdr:colOff>
      <xdr:row>98</xdr:row>
      <xdr:rowOff>14656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51719"/>
          <a:ext cx="8382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1305</xdr:rowOff>
    </xdr:from>
    <xdr:to>
      <xdr:col>19</xdr:col>
      <xdr:colOff>177800</xdr:colOff>
      <xdr:row>98</xdr:row>
      <xdr:rowOff>14656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03405"/>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1305</xdr:rowOff>
    </xdr:from>
    <xdr:to>
      <xdr:col>15</xdr:col>
      <xdr:colOff>50800</xdr:colOff>
      <xdr:row>98</xdr:row>
      <xdr:rowOff>19159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03405"/>
          <a:ext cx="8890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168549</xdr:rowOff>
    </xdr:from>
    <xdr:to>
      <xdr:col>10</xdr:col>
      <xdr:colOff>114300</xdr:colOff>
      <xdr:row>98</xdr:row>
      <xdr:rowOff>19159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99199"/>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70269</xdr:rowOff>
    </xdr:from>
    <xdr:to>
      <xdr:col>24</xdr:col>
      <xdr:colOff>114300</xdr:colOff>
      <xdr:row>98</xdr:row>
      <xdr:rowOff>419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48696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135306</xdr:rowOff>
    </xdr:from>
    <xdr:to>
      <xdr:col>20</xdr:col>
      <xdr:colOff>38100</xdr:colOff>
      <xdr:row>98</xdr:row>
      <xdr:rowOff>65456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56583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121955</xdr:rowOff>
    </xdr:from>
    <xdr:to>
      <xdr:col>15</xdr:col>
      <xdr:colOff>101600</xdr:colOff>
      <xdr:row>98</xdr:row>
      <xdr:rowOff>52105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43232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139809</xdr:rowOff>
    </xdr:from>
    <xdr:to>
      <xdr:col>10</xdr:col>
      <xdr:colOff>165100</xdr:colOff>
      <xdr:row>98</xdr:row>
      <xdr:rowOff>69959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7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61086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6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117749</xdr:rowOff>
    </xdr:from>
    <xdr:to>
      <xdr:col>6</xdr:col>
      <xdr:colOff>38100</xdr:colOff>
      <xdr:row>98</xdr:row>
      <xdr:rowOff>47899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39026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4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3,252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77978</xdr:rowOff>
    </xdr:from>
    <xdr:to>
      <xdr:col>55</xdr:col>
      <xdr:colOff>0</xdr:colOff>
      <xdr:row>38</xdr:row>
      <xdr:rowOff>79807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9307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77978</xdr:rowOff>
    </xdr:from>
    <xdr:to>
      <xdr:col>50</xdr:col>
      <xdr:colOff>114300</xdr:colOff>
      <xdr:row>38</xdr:row>
      <xdr:rowOff>79807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59307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75692</xdr:rowOff>
    </xdr:from>
    <xdr:to>
      <xdr:col>45</xdr:col>
      <xdr:colOff>177800</xdr:colOff>
      <xdr:row>38</xdr:row>
      <xdr:rowOff>77978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5907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67005</xdr:rowOff>
    </xdr:from>
    <xdr:to>
      <xdr:col>41</xdr:col>
      <xdr:colOff>50800</xdr:colOff>
      <xdr:row>38</xdr:row>
      <xdr:rowOff>75692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58210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113555</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57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29007</xdr:rowOff>
    </xdr:from>
    <xdr:to>
      <xdr:col>50</xdr:col>
      <xdr:colOff>165100</xdr:colOff>
      <xdr:row>38</xdr:row>
      <xdr:rowOff>130607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121734</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27178</xdr:rowOff>
    </xdr:from>
    <xdr:to>
      <xdr:col>46</xdr:col>
      <xdr:colOff>38100</xdr:colOff>
      <xdr:row>38</xdr:row>
      <xdr:rowOff>128778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119905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24892</xdr:rowOff>
    </xdr:from>
    <xdr:to>
      <xdr:col>41</xdr:col>
      <xdr:colOff>101600</xdr:colOff>
      <xdr:row>38</xdr:row>
      <xdr:rowOff>126492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117619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16205</xdr:rowOff>
    </xdr:from>
    <xdr:to>
      <xdr:col>36</xdr:col>
      <xdr:colOff>165100</xdr:colOff>
      <xdr:row>38</xdr:row>
      <xdr:rowOff>117805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108932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22,036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10541</xdr:rowOff>
    </xdr:from>
    <xdr:to>
      <xdr:col>55</xdr:col>
      <xdr:colOff>0</xdr:colOff>
      <xdr:row>58</xdr:row>
      <xdr:rowOff>15856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9954641"/>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15227</xdr:rowOff>
    </xdr:from>
    <xdr:to>
      <xdr:col>50</xdr:col>
      <xdr:colOff>114300</xdr:colOff>
      <xdr:row>58</xdr:row>
      <xdr:rowOff>15856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9959327"/>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14084</xdr:rowOff>
    </xdr:from>
    <xdr:to>
      <xdr:col>45</xdr:col>
      <xdr:colOff>177800</xdr:colOff>
      <xdr:row>58</xdr:row>
      <xdr:rowOff>15227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95818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14084</xdr:rowOff>
    </xdr:from>
    <xdr:to>
      <xdr:col>41</xdr:col>
      <xdr:colOff>50800</xdr:colOff>
      <xdr:row>58</xdr:row>
      <xdr:rowOff>14942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958184"/>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131191</xdr:rowOff>
    </xdr:from>
    <xdr:to>
      <xdr:col>55</xdr:col>
      <xdr:colOff>50800</xdr:colOff>
      <xdr:row>58</xdr:row>
      <xdr:rowOff>61341</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9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46118</xdr:rowOff>
    </xdr:from>
    <xdr:ext cx="378565"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818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136506</xdr:rowOff>
    </xdr:from>
    <xdr:to>
      <xdr:col>50</xdr:col>
      <xdr:colOff>165100</xdr:colOff>
      <xdr:row>58</xdr:row>
      <xdr:rowOff>66656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9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57783</xdr:rowOff>
    </xdr:from>
    <xdr:ext cx="378565"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50017" y="1000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135877</xdr:rowOff>
    </xdr:from>
    <xdr:to>
      <xdr:col>46</xdr:col>
      <xdr:colOff>38100</xdr:colOff>
      <xdr:row>58</xdr:row>
      <xdr:rowOff>66027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9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57154</xdr:rowOff>
    </xdr:from>
    <xdr:ext cx="378565"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61017" y="1000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134734</xdr:rowOff>
    </xdr:from>
    <xdr:to>
      <xdr:col>41</xdr:col>
      <xdr:colOff>101600</xdr:colOff>
      <xdr:row>58</xdr:row>
      <xdr:rowOff>64884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56011</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2017" y="1000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135592</xdr:rowOff>
    </xdr:from>
    <xdr:to>
      <xdr:col>36</xdr:col>
      <xdr:colOff>165100</xdr:colOff>
      <xdr:row>58</xdr:row>
      <xdr:rowOff>65742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9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56869</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3017" y="10000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95,147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118766</xdr:rowOff>
    </xdr:from>
    <xdr:to>
      <xdr:col>55</xdr:col>
      <xdr:colOff>0</xdr:colOff>
      <xdr:row>79</xdr:row>
      <xdr:rowOff>71562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491866"/>
          <a:ext cx="838200" cy="1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71562</xdr:rowOff>
    </xdr:from>
    <xdr:to>
      <xdr:col>50</xdr:col>
      <xdr:colOff>114300</xdr:colOff>
      <xdr:row>79</xdr:row>
      <xdr:rowOff>89784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616112"/>
          <a:ext cx="8890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89784</xdr:rowOff>
    </xdr:from>
    <xdr:to>
      <xdr:col>45</xdr:col>
      <xdr:colOff>177800</xdr:colOff>
      <xdr:row>79</xdr:row>
      <xdr:rowOff>90421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634334"/>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83007</xdr:rowOff>
    </xdr:from>
    <xdr:to>
      <xdr:col>41</xdr:col>
      <xdr:colOff>50800</xdr:colOff>
      <xdr:row>79</xdr:row>
      <xdr:rowOff>90421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627557"/>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67966</xdr:rowOff>
    </xdr:from>
    <xdr:to>
      <xdr:col>55</xdr:col>
      <xdr:colOff>50800</xdr:colOff>
      <xdr:row>78</xdr:row>
      <xdr:rowOff>169566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4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154343</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35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20762</xdr:rowOff>
    </xdr:from>
    <xdr:to>
      <xdr:col>50</xdr:col>
      <xdr:colOff>165100</xdr:colOff>
      <xdr:row>79</xdr:row>
      <xdr:rowOff>122362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56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113489</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65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38984</xdr:rowOff>
    </xdr:from>
    <xdr:to>
      <xdr:col>46</xdr:col>
      <xdr:colOff>38100</xdr:colOff>
      <xdr:row>79</xdr:row>
      <xdr:rowOff>140584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5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131711</xdr:rowOff>
    </xdr:from>
    <xdr:ext cx="378565"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61017" y="13676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39621</xdr:rowOff>
    </xdr:from>
    <xdr:to>
      <xdr:col>41</xdr:col>
      <xdr:colOff>101600</xdr:colOff>
      <xdr:row>79</xdr:row>
      <xdr:rowOff>141221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132348</xdr:rowOff>
    </xdr:from>
    <xdr:ext cx="378565"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2017" y="13676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32207</xdr:rowOff>
    </xdr:from>
    <xdr:to>
      <xdr:col>36</xdr:col>
      <xdr:colOff>165100</xdr:colOff>
      <xdr:row>79</xdr:row>
      <xdr:rowOff>133807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124934</xdr:rowOff>
    </xdr:from>
    <xdr:ext cx="378565"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3017" y="1366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177,282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7058</xdr:rowOff>
    </xdr:from>
    <xdr:to>
      <xdr:col>55</xdr:col>
      <xdr:colOff>0</xdr:colOff>
      <xdr:row>98</xdr:row>
      <xdr:rowOff>21011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809158"/>
          <a:ext cx="838200" cy="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155587</xdr:rowOff>
    </xdr:from>
    <xdr:to>
      <xdr:col>50</xdr:col>
      <xdr:colOff>114300</xdr:colOff>
      <xdr:row>98</xdr:row>
      <xdr:rowOff>21011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86237"/>
          <a:ext cx="889000" cy="3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155587</xdr:rowOff>
    </xdr:from>
    <xdr:to>
      <xdr:col>45</xdr:col>
      <xdr:colOff>177800</xdr:colOff>
      <xdr:row>98</xdr:row>
      <xdr:rowOff>8026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86237"/>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3425</xdr:rowOff>
    </xdr:from>
    <xdr:to>
      <xdr:col>41</xdr:col>
      <xdr:colOff>50800</xdr:colOff>
      <xdr:row>98</xdr:row>
      <xdr:rowOff>8026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805525"/>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127708</xdr:rowOff>
    </xdr:from>
    <xdr:to>
      <xdr:col>55</xdr:col>
      <xdr:colOff>50800</xdr:colOff>
      <xdr:row>98</xdr:row>
      <xdr:rowOff>57858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42635</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141661</xdr:rowOff>
    </xdr:from>
    <xdr:to>
      <xdr:col>50</xdr:col>
      <xdr:colOff>165100</xdr:colOff>
      <xdr:row>98</xdr:row>
      <xdr:rowOff>71811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62938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6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104787</xdr:rowOff>
    </xdr:from>
    <xdr:to>
      <xdr:col>46</xdr:col>
      <xdr:colOff>38100</xdr:colOff>
      <xdr:row>98</xdr:row>
      <xdr:rowOff>34937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26064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2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128676</xdr:rowOff>
    </xdr:from>
    <xdr:to>
      <xdr:col>41</xdr:col>
      <xdr:colOff>101600</xdr:colOff>
      <xdr:row>98</xdr:row>
      <xdr:rowOff>58826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49953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5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124075</xdr:rowOff>
    </xdr:from>
    <xdr:to>
      <xdr:col>36</xdr:col>
      <xdr:colOff>165100</xdr:colOff>
      <xdr:row>98</xdr:row>
      <xdr:rowOff>54225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45352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4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25,868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33538</xdr:rowOff>
    </xdr:from>
    <xdr:to>
      <xdr:col>85</xdr:col>
      <xdr:colOff>127000</xdr:colOff>
      <xdr:row>36</xdr:row>
      <xdr:rowOff>96998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5862838"/>
          <a:ext cx="838200" cy="40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4325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76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61702</xdr:rowOff>
    </xdr:from>
    <xdr:to>
      <xdr:col>81</xdr:col>
      <xdr:colOff>50800</xdr:colOff>
      <xdr:row>36</xdr:row>
      <xdr:rowOff>96998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233902"/>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61702</xdr:rowOff>
    </xdr:from>
    <xdr:to>
      <xdr:col>76</xdr:col>
      <xdr:colOff>114300</xdr:colOff>
      <xdr:row>36</xdr:row>
      <xdr:rowOff>143449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233902"/>
          <a:ext cx="889000" cy="8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15572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3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93157</xdr:rowOff>
    </xdr:from>
    <xdr:to>
      <xdr:col>71</xdr:col>
      <xdr:colOff>177800</xdr:colOff>
      <xdr:row>36</xdr:row>
      <xdr:rowOff>143449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265357"/>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24350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3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154188</xdr:rowOff>
    </xdr:from>
    <xdr:to>
      <xdr:col>85</xdr:col>
      <xdr:colOff>177800</xdr:colOff>
      <xdr:row>34</xdr:row>
      <xdr:rowOff>84338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58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5615</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66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46198</xdr:rowOff>
    </xdr:from>
    <xdr:to>
      <xdr:col>81</xdr:col>
      <xdr:colOff>101600</xdr:colOff>
      <xdr:row>36</xdr:row>
      <xdr:rowOff>147798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2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138925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10902</xdr:rowOff>
    </xdr:from>
    <xdr:to>
      <xdr:col>76</xdr:col>
      <xdr:colOff>165100</xdr:colOff>
      <xdr:row>36</xdr:row>
      <xdr:rowOff>112502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18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129029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95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92649</xdr:rowOff>
    </xdr:from>
    <xdr:to>
      <xdr:col>72</xdr:col>
      <xdr:colOff>38100</xdr:colOff>
      <xdr:row>37</xdr:row>
      <xdr:rowOff>22799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26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39326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4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42357</xdr:rowOff>
    </xdr:from>
    <xdr:to>
      <xdr:col>67</xdr:col>
      <xdr:colOff>101600</xdr:colOff>
      <xdr:row>36</xdr:row>
      <xdr:rowOff>143957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21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160484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98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82,498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102827</xdr:rowOff>
    </xdr:from>
    <xdr:to>
      <xdr:col>85</xdr:col>
      <xdr:colOff>127000</xdr:colOff>
      <xdr:row>56</xdr:row>
      <xdr:rowOff>59438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018227"/>
          <a:ext cx="838200" cy="64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40604</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29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59438</xdr:rowOff>
    </xdr:from>
    <xdr:to>
      <xdr:col>81</xdr:col>
      <xdr:colOff>50800</xdr:colOff>
      <xdr:row>57</xdr:row>
      <xdr:rowOff>157417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660638"/>
          <a:ext cx="889000" cy="26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159501</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159086</xdr:rowOff>
    </xdr:from>
    <xdr:to>
      <xdr:col>76</xdr:col>
      <xdr:colOff>114300</xdr:colOff>
      <xdr:row>57</xdr:row>
      <xdr:rowOff>157417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8903036"/>
          <a:ext cx="889000" cy="102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159086</xdr:rowOff>
    </xdr:from>
    <xdr:to>
      <xdr:col>71</xdr:col>
      <xdr:colOff>177800</xdr:colOff>
      <xdr:row>56</xdr:row>
      <xdr:rowOff>102370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8903036"/>
          <a:ext cx="889000" cy="80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52027</xdr:rowOff>
    </xdr:from>
    <xdr:to>
      <xdr:col>85</xdr:col>
      <xdr:colOff>177800</xdr:colOff>
      <xdr:row>52</xdr:row>
      <xdr:rowOff>153627</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89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74904</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88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8638</xdr:rowOff>
    </xdr:from>
    <xdr:to>
      <xdr:col>81</xdr:col>
      <xdr:colOff>101600</xdr:colOff>
      <xdr:row>56</xdr:row>
      <xdr:rowOff>110238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6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101365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70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106617</xdr:rowOff>
    </xdr:from>
    <xdr:to>
      <xdr:col>76</xdr:col>
      <xdr:colOff>165100</xdr:colOff>
      <xdr:row>58</xdr:row>
      <xdr:rowOff>36767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8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27894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7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108286</xdr:rowOff>
    </xdr:from>
    <xdr:to>
      <xdr:col>72</xdr:col>
      <xdr:colOff>38100</xdr:colOff>
      <xdr:row>52</xdr:row>
      <xdr:rowOff>38436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88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54963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862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51570</xdr:rowOff>
    </xdr:from>
    <xdr:to>
      <xdr:col>67</xdr:col>
      <xdr:colOff>101600</xdr:colOff>
      <xdr:row>56</xdr:row>
      <xdr:rowOff>153170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144297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17,964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42774</xdr:rowOff>
    </xdr:from>
    <xdr:to>
      <xdr:col>85</xdr:col>
      <xdr:colOff>127000</xdr:colOff>
      <xdr:row>79</xdr:row>
      <xdr:rowOff>43765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87324"/>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128118</xdr:rowOff>
    </xdr:from>
    <xdr:to>
      <xdr:col>81</xdr:col>
      <xdr:colOff>50800</xdr:colOff>
      <xdr:row>79</xdr:row>
      <xdr:rowOff>42774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01218"/>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128118</xdr:rowOff>
    </xdr:from>
    <xdr:to>
      <xdr:col>76</xdr:col>
      <xdr:colOff>114300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01218"/>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164415</xdr:rowOff>
    </xdr:from>
    <xdr:to>
      <xdr:col>85</xdr:col>
      <xdr:colOff>177800</xdr:colOff>
      <xdr:row>79</xdr:row>
      <xdr:rowOff>94565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79342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524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163424</xdr:rowOff>
    </xdr:from>
    <xdr:to>
      <xdr:col>81</xdr:col>
      <xdr:colOff>101600</xdr:colOff>
      <xdr:row>79</xdr:row>
      <xdr:rowOff>93574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5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84701</xdr:rowOff>
    </xdr:from>
    <xdr:ext cx="313932"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24333" y="13629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77318</xdr:rowOff>
    </xdr:from>
    <xdr:to>
      <xdr:col>76</xdr:col>
      <xdr:colOff>165100</xdr:colOff>
      <xdr:row>79</xdr:row>
      <xdr:rowOff>7468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170045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61,676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158837</xdr:rowOff>
    </xdr:from>
    <xdr:to>
      <xdr:col>85</xdr:col>
      <xdr:colOff>127000</xdr:colOff>
      <xdr:row>94</xdr:row>
      <xdr:rowOff>57077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103687"/>
          <a:ext cx="838200" cy="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160791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277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111092</xdr:rowOff>
    </xdr:from>
    <xdr:to>
      <xdr:col>81</xdr:col>
      <xdr:colOff>50800</xdr:colOff>
      <xdr:row>93</xdr:row>
      <xdr:rowOff>158837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055942"/>
          <a:ext cx="889000" cy="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115758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111092</xdr:rowOff>
    </xdr:from>
    <xdr:to>
      <xdr:col>76</xdr:col>
      <xdr:colOff>114300</xdr:colOff>
      <xdr:row>94</xdr:row>
      <xdr:rowOff>51853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055942"/>
          <a:ext cx="889000" cy="1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83199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40487</xdr:rowOff>
    </xdr:from>
    <xdr:to>
      <xdr:col>71</xdr:col>
      <xdr:colOff>177800</xdr:colOff>
      <xdr:row>94</xdr:row>
      <xdr:rowOff>51853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5985337"/>
          <a:ext cx="889000" cy="18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59326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15566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6277</xdr:rowOff>
    </xdr:from>
    <xdr:to>
      <xdr:col>85</xdr:col>
      <xdr:colOff>177800</xdr:colOff>
      <xdr:row>94</xdr:row>
      <xdr:rowOff>107877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12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29154</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597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108037</xdr:rowOff>
    </xdr:from>
    <xdr:to>
      <xdr:col>81</xdr:col>
      <xdr:colOff>101600</xdr:colOff>
      <xdr:row>94</xdr:row>
      <xdr:rowOff>38187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54714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582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60292</xdr:rowOff>
    </xdr:from>
    <xdr:to>
      <xdr:col>76</xdr:col>
      <xdr:colOff>165100</xdr:colOff>
      <xdr:row>93</xdr:row>
      <xdr:rowOff>161892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0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6969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57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1053</xdr:rowOff>
    </xdr:from>
    <xdr:to>
      <xdr:col>72</xdr:col>
      <xdr:colOff>38100</xdr:colOff>
      <xdr:row>94</xdr:row>
      <xdr:rowOff>102653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1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119180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8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161137</xdr:rowOff>
    </xdr:from>
    <xdr:to>
      <xdr:col>67</xdr:col>
      <xdr:colOff>101600</xdr:colOff>
      <xdr:row>93</xdr:row>
      <xdr:rowOff>91287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593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107814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57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類似団体等との比較</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578,745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円となっている。うち民生費は、住民一人当たり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241,248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円と、歳出総額のうち</a:t>
          </a:r>
          <a:r>
            <a:rPr kumimoji="1" lang="en-US" altLang="ja-JP" sz="1300">
              <a:solidFill>
                <a:srgbClr val="000000"/>
              </a:solidFill>
              <a:latin typeface="ＭＳ Ｐゴシック" panose="020B0600070205080204" pitchFamily="50" charset="-128"/>
              <a:ea typeface="ＭＳ Ｐゴシック" panose="020B0600070205080204" pitchFamily="50" charset="-128"/>
            </a:rPr>
            <a:t>41.7</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占めており、類似団体内平均値を大きく上回っている。要因としては、生活保護費が類似団体と比較して高いことや課税・非課税世帯を問わない市独自の幼児教育・保育の無償化を実施していることなどが挙げられる。</a:t>
          </a:r>
        </a:p>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前年度との比較</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総務費は住民一人当たり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146,615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108,701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円増加している。主な増加要因としては、新型コロナウイルス感染症対策事業として実施した特別定額給付金事業の皆増である。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教育費は、住民一人当たり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66,613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28,102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円増加している。主な増加要因としては、小学校統合校新築工事（さくら小学校）の増や</a:t>
          </a:r>
          <a:r>
            <a:rPr kumimoji="1" lang="en-US" altLang="ja-JP" sz="1300">
              <a:solidFill>
                <a:srgbClr val="000000"/>
              </a:solidFill>
              <a:latin typeface="ＭＳ Ｐゴシック" panose="020B0600070205080204" pitchFamily="50" charset="-128"/>
              <a:ea typeface="ＭＳ Ｐゴシック" panose="020B0600070205080204" pitchFamily="50" charset="-128"/>
            </a:rPr>
            <a:t>ICT</a:t>
          </a:r>
          <a:r>
            <a:rPr kumimoji="1" lang="ja-JP" altLang="en-US" sz="1300">
              <a:solidFill>
                <a:srgbClr val="000000"/>
              </a:solidFill>
              <a:latin typeface="ＭＳ Ｐゴシック" panose="020B0600070205080204" pitchFamily="50" charset="-128"/>
              <a:ea typeface="ＭＳ Ｐゴシック" panose="020B0600070205080204" pitchFamily="50" charset="-128"/>
            </a:rPr>
            <a:t>環境整備に伴うＧＩＧＡスクール端末整備や校内通信ネットワーク整備事業の増である。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latin typeface="ＭＳ ゴシック" pitchFamily="49" charset="-128"/>
              <a:ea typeface="ＭＳ ゴシック" pitchFamily="49" charset="-128"/>
            </a:rPr>
            <a:t>　財政調整基金残高は、令和元年度歳計剰余金を編入したことにより、標財比</a:t>
          </a:r>
          <a:r>
            <a:rPr kumimoji="1" lang="en-US" altLang="ja-JP" sz="1100">
              <a:solidFill>
                <a:srgbClr val="000000"/>
              </a:solidFill>
              <a:latin typeface="ＭＳ ゴシック" pitchFamily="49" charset="-128"/>
              <a:ea typeface="ＭＳ ゴシック" pitchFamily="49" charset="-128"/>
            </a:rPr>
            <a:t>3.03</a:t>
          </a:r>
          <a:r>
            <a:rPr kumimoji="1" lang="ja-JP" altLang="en-US" sz="1100">
              <a:solidFill>
                <a:srgbClr val="000000"/>
              </a:solidFill>
              <a:latin typeface="ＭＳ ゴシック" pitchFamily="49" charset="-128"/>
              <a:ea typeface="ＭＳ ゴシック" pitchFamily="49" charset="-128"/>
            </a:rPr>
            <a:t>ポイントの増となった。財政調整基金については「（改訂版）もりぐち改革ビジョン」（案）に定めた令和２年度末残高</a:t>
          </a:r>
          <a:r>
            <a:rPr kumimoji="1" lang="en-US" altLang="ja-JP" sz="1100">
              <a:solidFill>
                <a:srgbClr val="000000"/>
              </a:solidFill>
              <a:latin typeface="ＭＳ ゴシック" pitchFamily="49" charset="-128"/>
              <a:ea typeface="ＭＳ ゴシック" pitchFamily="49" charset="-128"/>
            </a:rPr>
            <a:t>30</a:t>
          </a:r>
          <a:r>
            <a:rPr kumimoji="1" lang="ja-JP" altLang="en-US" sz="1100">
              <a:solidFill>
                <a:srgbClr val="000000"/>
              </a:solidFill>
              <a:latin typeface="ＭＳ ゴシック" pitchFamily="49" charset="-128"/>
              <a:ea typeface="ＭＳ ゴシック" pitchFamily="49" charset="-128"/>
            </a:rPr>
            <a:t>億円の目標を達成し、令和３年度以降は新たに策定された「第３次もりぐち改革ビジョン」（案）に基づき、令和７年度末まで</a:t>
          </a:r>
          <a:r>
            <a:rPr kumimoji="1" lang="en-US" altLang="ja-JP" sz="1100">
              <a:solidFill>
                <a:srgbClr val="000000"/>
              </a:solidFill>
              <a:latin typeface="ＭＳ ゴシック" pitchFamily="49" charset="-128"/>
              <a:ea typeface="ＭＳ ゴシック" pitchFamily="49" charset="-128"/>
            </a:rPr>
            <a:t>50</a:t>
          </a:r>
          <a:r>
            <a:rPr kumimoji="1" lang="ja-JP" altLang="en-US" sz="1100">
              <a:solidFill>
                <a:srgbClr val="000000"/>
              </a:solidFill>
              <a:latin typeface="ＭＳ ゴシック" pitchFamily="49" charset="-128"/>
              <a:ea typeface="ＭＳ ゴシック" pitchFamily="49" charset="-128"/>
            </a:rPr>
            <a:t>億円を目標に積立てを行う。令和２年度の実質収支は、</a:t>
          </a:r>
          <a:r>
            <a:rPr kumimoji="1" lang="en-US" altLang="ja-JP" sz="1100">
              <a:solidFill>
                <a:srgbClr val="000000"/>
              </a:solidFill>
              <a:latin typeface="ＭＳ ゴシック" pitchFamily="49" charset="-128"/>
              <a:ea typeface="ＭＳ ゴシック" pitchFamily="49" charset="-128"/>
            </a:rPr>
            <a:t>19</a:t>
          </a:r>
          <a:r>
            <a:rPr kumimoji="1" lang="ja-JP" altLang="en-US" sz="1100">
              <a:solidFill>
                <a:srgbClr val="000000"/>
              </a:solidFill>
              <a:latin typeface="ＭＳ ゴシック" pitchFamily="49" charset="-128"/>
              <a:ea typeface="ＭＳ ゴシック" pitchFamily="49" charset="-128"/>
            </a:rPr>
            <a:t>億円と対前年度比で</a:t>
          </a:r>
          <a:r>
            <a:rPr kumimoji="1" lang="en-US" altLang="ja-JP" sz="1100">
              <a:solidFill>
                <a:srgbClr val="000000"/>
              </a:solidFill>
              <a:latin typeface="ＭＳ ゴシック" pitchFamily="49" charset="-128"/>
              <a:ea typeface="ＭＳ ゴシック" pitchFamily="49" charset="-128"/>
            </a:rPr>
            <a:t>1</a:t>
          </a:r>
          <a:r>
            <a:rPr kumimoji="1" lang="ja-JP" altLang="en-US" sz="1100">
              <a:solidFill>
                <a:srgbClr val="000000"/>
              </a:solidFill>
              <a:latin typeface="ＭＳ ゴシック" pitchFamily="49" charset="-128"/>
              <a:ea typeface="ＭＳ ゴシック" pitchFamily="49" charset="-128"/>
            </a:rPr>
            <a:t>億円増加しており、標財比</a:t>
          </a:r>
          <a:r>
            <a:rPr kumimoji="1" lang="en-US" altLang="ja-JP" sz="1100">
              <a:solidFill>
                <a:srgbClr val="000000"/>
              </a:solidFill>
              <a:latin typeface="ＭＳ ゴシック" pitchFamily="49" charset="-128"/>
              <a:ea typeface="ＭＳ ゴシック" pitchFamily="49" charset="-128"/>
            </a:rPr>
            <a:t>0.2</a:t>
          </a:r>
          <a:r>
            <a:rPr kumimoji="1" lang="ja-JP" altLang="en-US" sz="1100">
              <a:solidFill>
                <a:srgbClr val="000000"/>
              </a:solidFill>
              <a:latin typeface="ＭＳ ゴシック" pitchFamily="49" charset="-128"/>
              <a:ea typeface="ＭＳ ゴシック" pitchFamily="49" charset="-128"/>
            </a:rPr>
            <a:t>ポイントの増となった。また、実質単年度収支は</a:t>
          </a:r>
          <a:r>
            <a:rPr kumimoji="1" lang="en-US" altLang="ja-JP" sz="1100">
              <a:solidFill>
                <a:srgbClr val="000000"/>
              </a:solidFill>
              <a:latin typeface="ＭＳ ゴシック" pitchFamily="49" charset="-128"/>
              <a:ea typeface="ＭＳ ゴシック" pitchFamily="49" charset="-128"/>
            </a:rPr>
            <a:t>1.4</a:t>
          </a:r>
          <a:r>
            <a:rPr kumimoji="1" lang="ja-JP" altLang="en-US" sz="1100">
              <a:solidFill>
                <a:srgbClr val="000000"/>
              </a:solidFill>
              <a:latin typeface="ＭＳ ゴシック" pitchFamily="49" charset="-128"/>
              <a:ea typeface="ＭＳ ゴシック" pitchFamily="49" charset="-128"/>
            </a:rPr>
            <a:t>億円と対前年度比で</a:t>
          </a:r>
          <a:r>
            <a:rPr kumimoji="1" lang="en-US" altLang="ja-JP" sz="1100">
              <a:solidFill>
                <a:srgbClr val="000000"/>
              </a:solidFill>
              <a:latin typeface="ＭＳ ゴシック" pitchFamily="49" charset="-128"/>
              <a:ea typeface="ＭＳ ゴシック" pitchFamily="49" charset="-128"/>
            </a:rPr>
            <a:t>7.5</a:t>
          </a:r>
          <a:r>
            <a:rPr kumimoji="1" lang="ja-JP" altLang="en-US" sz="1100">
              <a:solidFill>
                <a:srgbClr val="000000"/>
              </a:solidFill>
              <a:latin typeface="ＭＳ ゴシック" pitchFamily="49" charset="-128"/>
              <a:ea typeface="ＭＳ ゴシック" pitchFamily="49" charset="-128"/>
            </a:rPr>
            <a:t>億円減少しており、標財比</a:t>
          </a:r>
          <a:r>
            <a:rPr kumimoji="1" lang="en-US" altLang="ja-JP" sz="1100">
              <a:solidFill>
                <a:srgbClr val="000000"/>
              </a:solidFill>
              <a:latin typeface="ＭＳ ゴシック" pitchFamily="49" charset="-128"/>
              <a:ea typeface="ＭＳ ゴシック" pitchFamily="49" charset="-128"/>
            </a:rPr>
            <a:t>2.4</a:t>
          </a:r>
          <a:r>
            <a:rPr kumimoji="1" lang="ja-JP" altLang="en-US" sz="1100">
              <a:solidFill>
                <a:srgbClr val="000000"/>
              </a:solidFill>
              <a:latin typeface="ＭＳ ゴシック" pitchFamily="49" charset="-128"/>
              <a:ea typeface="ＭＳ ゴシック" pitchFamily="49" charset="-128"/>
            </a:rPr>
            <a:t>ポイントの減となった。今後も歳入歳出の執行管理を適正に行いつつ、引き続き実質収支の黒字を堅持していくように努める。</a:t>
          </a:r>
        </a:p>
        <a:p>
          <a:endParaRPr kumimoji="1" lang="ja-JP" altLang="en-US" sz="11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全会計において、令和２年度決算は黒字となっており、引き続き安定的な財政運営が行えている。今後とも、新たに策定された「第３次もりぐち改革ビジョン」（案）に基づき、強固な行財政運営基盤を堅持し、「いつまでも住み続けたいまち守口」の実現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85020572</v>
      </c>
      <c r="BO4" s="433"/>
      <c r="BP4" s="433"/>
      <c r="BQ4" s="433"/>
      <c r="BR4" s="433"/>
      <c r="BS4" s="433"/>
      <c r="BT4" s="433"/>
      <c r="BU4" s="434"/>
      <c r="BV4" s="432">
        <v>63323554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5.9</v>
      </c>
      <c r="CU4" s="439"/>
      <c r="CV4" s="439"/>
      <c r="CW4" s="439"/>
      <c r="CX4" s="439"/>
      <c r="CY4" s="439"/>
      <c r="CZ4" s="439"/>
      <c r="DA4" s="440"/>
      <c r="DB4" s="438">
        <v>5.7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83070690</v>
      </c>
      <c r="BO5" s="470"/>
      <c r="BP5" s="470"/>
      <c r="BQ5" s="470"/>
      <c r="BR5" s="470"/>
      <c r="BS5" s="470"/>
      <c r="BT5" s="470"/>
      <c r="BU5" s="471"/>
      <c r="BV5" s="469">
        <v>61030830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99.5</v>
      </c>
      <c r="CU5" s="467"/>
      <c r="CV5" s="467"/>
      <c r="CW5" s="467"/>
      <c r="CX5" s="467"/>
      <c r="CY5" s="467"/>
      <c r="CZ5" s="467"/>
      <c r="DA5" s="468"/>
      <c r="DB5" s="466">
        <v>99.5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1949882</v>
      </c>
      <c r="BO6" s="470"/>
      <c r="BP6" s="470"/>
      <c r="BQ6" s="470"/>
      <c r="BR6" s="470"/>
      <c r="BS6" s="470"/>
      <c r="BT6" s="470"/>
      <c r="BU6" s="471"/>
      <c r="BV6" s="469">
        <v>2292724</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105.3</v>
      </c>
      <c r="CU6" s="507"/>
      <c r="CV6" s="507"/>
      <c r="CW6" s="507"/>
      <c r="CX6" s="507"/>
      <c r="CY6" s="507"/>
      <c r="CZ6" s="507"/>
      <c r="DA6" s="508"/>
      <c r="DB6" s="506">
        <v>105.8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52187</v>
      </c>
      <c r="BO7" s="470"/>
      <c r="BP7" s="470"/>
      <c r="BQ7" s="470"/>
      <c r="BR7" s="470"/>
      <c r="BS7" s="470"/>
      <c r="BT7" s="470"/>
      <c r="BU7" s="471"/>
      <c r="BV7" s="469">
        <v>497395</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32011239</v>
      </c>
      <c r="CU7" s="470"/>
      <c r="CV7" s="470"/>
      <c r="CW7" s="470"/>
      <c r="CX7" s="470"/>
      <c r="CY7" s="470"/>
      <c r="CZ7" s="470"/>
      <c r="DA7" s="471"/>
      <c r="DB7" s="469">
        <v>31310805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1897695</v>
      </c>
      <c r="BO8" s="470"/>
      <c r="BP8" s="470"/>
      <c r="BQ8" s="470"/>
      <c r="BR8" s="470"/>
      <c r="BS8" s="470"/>
      <c r="BT8" s="470"/>
      <c r="BU8" s="471"/>
      <c r="BV8" s="469">
        <v>1795329</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0.73</v>
      </c>
      <c r="CU8" s="510"/>
      <c r="CV8" s="510"/>
      <c r="CW8" s="510"/>
      <c r="CX8" s="510"/>
      <c r="CY8" s="510"/>
      <c r="CZ8" s="510"/>
      <c r="DA8" s="511"/>
      <c r="DB8" s="509">
        <v>0.72</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143096</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102366</v>
      </c>
      <c r="BO9" s="470"/>
      <c r="BP9" s="470"/>
      <c r="BQ9" s="470"/>
      <c r="BR9" s="470"/>
      <c r="BS9" s="470"/>
      <c r="BT9" s="470"/>
      <c r="BU9" s="471"/>
      <c r="BV9" s="469">
        <v>873109</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13.9</v>
      </c>
      <c r="CU9" s="467"/>
      <c r="CV9" s="467"/>
      <c r="CW9" s="467"/>
      <c r="CX9" s="467"/>
      <c r="CY9" s="467"/>
      <c r="CZ9" s="467"/>
      <c r="DA9" s="468"/>
      <c r="DB9" s="466">
        <v>15.4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143042</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38132</v>
      </c>
      <c r="BO10" s="470"/>
      <c r="BP10" s="470"/>
      <c r="BQ10" s="470"/>
      <c r="BR10" s="470"/>
      <c r="BS10" s="470"/>
      <c r="BT10" s="470"/>
      <c r="BU10" s="471"/>
      <c r="BV10" s="469">
        <v>16386</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128</v>
      </c>
      <c r="AV11" s="502"/>
      <c r="AW11" s="502"/>
      <c r="AX11" s="502"/>
      <c r="AY11" s="503" t="s">
        <v>129</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130</v>
      </c>
      <c r="CE11" s="473"/>
      <c r="CF11" s="473"/>
      <c r="CG11" s="473"/>
      <c r="CH11" s="473"/>
      <c r="CI11" s="473"/>
      <c r="CJ11" s="473"/>
      <c r="CK11" s="473"/>
      <c r="CL11" s="473"/>
      <c r="CM11" s="473"/>
      <c r="CN11" s="473"/>
      <c r="CO11" s="473"/>
      <c r="CP11" s="473"/>
      <c r="CQ11" s="473"/>
      <c r="CR11" s="473"/>
      <c r="CS11" s="474"/>
      <c r="CT11" s="509" t="s">
        <v>131</v>
      </c>
      <c r="CU11" s="510"/>
      <c r="CV11" s="510"/>
      <c r="CW11" s="510"/>
      <c r="CX11" s="510"/>
      <c r="CY11" s="510"/>
      <c r="CZ11" s="510"/>
      <c r="DA11" s="511"/>
      <c r="DB11" s="509" t="s">
        <v>132</v>
      </c>
      <c r="DC11" s="510"/>
      <c r="DD11" s="510"/>
      <c r="DE11" s="510"/>
      <c r="DF11" s="510"/>
      <c r="DG11" s="510"/>
      <c r="DH11" s="510"/>
      <c r="DI11" s="511"/>
      <c r="DJ11" s="186"/>
      <c r="DK11" s="186"/>
      <c r="DL11" s="186"/>
      <c r="DM11" s="186"/>
      <c r="DN11" s="186"/>
      <c r="DO11" s="186"/>
    </row>
    <row r="12" spans="1:119" ht="18.75" customHeight="1" x14ac:dyDescent="0.15">
      <c r="A12" s="187"/>
      <c r="B12" s="529" t="s">
        <v>133</v>
      </c>
      <c r="C12" s="530"/>
      <c r="D12" s="530"/>
      <c r="E12" s="530"/>
      <c r="F12" s="530"/>
      <c r="G12" s="530"/>
      <c r="H12" s="530"/>
      <c r="I12" s="530"/>
      <c r="J12" s="530"/>
      <c r="K12" s="531"/>
      <c r="L12" s="538" t="s">
        <v>134</v>
      </c>
      <c r="M12" s="539"/>
      <c r="N12" s="539"/>
      <c r="O12" s="539"/>
      <c r="P12" s="539"/>
      <c r="Q12" s="540"/>
      <c r="R12" s="541">
        <v>143536</v>
      </c>
      <c r="S12" s="542"/>
      <c r="T12" s="542"/>
      <c r="U12" s="542"/>
      <c r="V12" s="543"/>
      <c r="W12" s="544" t="s">
        <v>1</v>
      </c>
      <c r="X12" s="502"/>
      <c r="Y12" s="502"/>
      <c r="Z12" s="502"/>
      <c r="AA12" s="502"/>
      <c r="AB12" s="545"/>
      <c r="AC12" s="546" t="s">
        <v>135</v>
      </c>
      <c r="AD12" s="547"/>
      <c r="AE12" s="547"/>
      <c r="AF12" s="547"/>
      <c r="AG12" s="548"/>
      <c r="AH12" s="546" t="s">
        <v>136</v>
      </c>
      <c r="AI12" s="547"/>
      <c r="AJ12" s="547"/>
      <c r="AK12" s="547"/>
      <c r="AL12" s="549"/>
      <c r="AM12" s="498" t="s">
        <v>137</v>
      </c>
      <c r="AN12" s="499"/>
      <c r="AO12" s="499"/>
      <c r="AP12" s="499"/>
      <c r="AQ12" s="499"/>
      <c r="AR12" s="499"/>
      <c r="AS12" s="499"/>
      <c r="AT12" s="500"/>
      <c r="AU12" s="501" t="s">
        <v>128</v>
      </c>
      <c r="AV12" s="502"/>
      <c r="AW12" s="502"/>
      <c r="AX12" s="502"/>
      <c r="AY12" s="503" t="s">
        <v>138</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140</v>
      </c>
      <c r="CU12" s="510"/>
      <c r="CV12" s="510"/>
      <c r="CW12" s="510"/>
      <c r="CX12" s="510"/>
      <c r="CY12" s="510"/>
      <c r="CZ12" s="510"/>
      <c r="DA12" s="511"/>
      <c r="DB12" s="509" t="s">
        <v>132</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140861</v>
      </c>
      <c r="S13" s="554"/>
      <c r="T13" s="554"/>
      <c r="U13" s="554"/>
      <c r="V13" s="555"/>
      <c r="W13" s="485" t="s">
        <v>142</v>
      </c>
      <c r="X13" s="486"/>
      <c r="Y13" s="486"/>
      <c r="Z13" s="486"/>
      <c r="AA13" s="486"/>
      <c r="AB13" s="476"/>
      <c r="AC13" s="520">
        <v>102</v>
      </c>
      <c r="AD13" s="521"/>
      <c r="AE13" s="521"/>
      <c r="AF13" s="521"/>
      <c r="AG13" s="563"/>
      <c r="AH13" s="520">
        <v>110</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140498</v>
      </c>
      <c r="BO13" s="470"/>
      <c r="BP13" s="470"/>
      <c r="BQ13" s="470"/>
      <c r="BR13" s="470"/>
      <c r="BS13" s="470"/>
      <c r="BT13" s="470"/>
      <c r="BU13" s="471"/>
      <c r="BV13" s="469">
        <v>889495</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6.7</v>
      </c>
      <c r="CU13" s="467"/>
      <c r="CV13" s="467"/>
      <c r="CW13" s="467"/>
      <c r="CX13" s="467"/>
      <c r="CY13" s="467"/>
      <c r="CZ13" s="467"/>
      <c r="DA13" s="468"/>
      <c r="DB13" s="466">
        <v>6.8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143884</v>
      </c>
      <c r="S14" s="554"/>
      <c r="T14" s="554"/>
      <c r="U14" s="554"/>
      <c r="V14" s="555"/>
      <c r="W14" s="459"/>
      <c r="X14" s="460"/>
      <c r="Y14" s="460"/>
      <c r="Z14" s="460"/>
      <c r="AA14" s="460"/>
      <c r="AB14" s="449"/>
      <c r="AC14" s="556">
        <v>0.2</v>
      </c>
      <c r="AD14" s="557"/>
      <c r="AE14" s="557"/>
      <c r="AF14" s="557"/>
      <c r="AG14" s="558"/>
      <c r="AH14" s="556">
        <v>0.2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v>41</v>
      </c>
      <c r="CU14" s="568"/>
      <c r="CV14" s="568"/>
      <c r="CW14" s="568"/>
      <c r="CX14" s="568"/>
      <c r="CY14" s="568"/>
      <c r="CZ14" s="568"/>
      <c r="DA14" s="569"/>
      <c r="DB14" s="567">
        <v>50.9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141185</v>
      </c>
      <c r="S15" s="554"/>
      <c r="T15" s="554"/>
      <c r="U15" s="554"/>
      <c r="V15" s="555"/>
      <c r="W15" s="485" t="s">
        <v>150</v>
      </c>
      <c r="X15" s="486"/>
      <c r="Y15" s="486"/>
      <c r="Z15" s="486"/>
      <c r="AA15" s="486"/>
      <c r="AB15" s="476"/>
      <c r="AC15" s="520">
        <v>15095</v>
      </c>
      <c r="AD15" s="521"/>
      <c r="AE15" s="521"/>
      <c r="AF15" s="521"/>
      <c r="AG15" s="563"/>
      <c r="AH15" s="520">
        <v>16087</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18476308</v>
      </c>
      <c r="BO15" s="433"/>
      <c r="BP15" s="433"/>
      <c r="BQ15" s="433"/>
      <c r="BR15" s="433"/>
      <c r="BS15" s="433"/>
      <c r="BT15" s="433"/>
      <c r="BU15" s="434"/>
      <c r="BV15" s="432">
        <v>17641752</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27.7</v>
      </c>
      <c r="AD16" s="557"/>
      <c r="AE16" s="557"/>
      <c r="AF16" s="557"/>
      <c r="AG16" s="558"/>
      <c r="AH16" s="556">
        <v>28.9</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25133205</v>
      </c>
      <c r="BO16" s="470"/>
      <c r="BP16" s="470"/>
      <c r="BQ16" s="470"/>
      <c r="BR16" s="470"/>
      <c r="BS16" s="470"/>
      <c r="BT16" s="470"/>
      <c r="BU16" s="471"/>
      <c r="BV16" s="469">
        <v>24348752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39368</v>
      </c>
      <c r="AD17" s="521"/>
      <c r="AE17" s="521"/>
      <c r="AF17" s="521"/>
      <c r="AG17" s="563"/>
      <c r="AH17" s="520">
        <v>39486</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23578991</v>
      </c>
      <c r="BO17" s="470"/>
      <c r="BP17" s="470"/>
      <c r="BQ17" s="470"/>
      <c r="BR17" s="470"/>
      <c r="BS17" s="470"/>
      <c r="BT17" s="470"/>
      <c r="BU17" s="471"/>
      <c r="BV17" s="469">
        <v>22686505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12.71</v>
      </c>
      <c r="M18" s="585"/>
      <c r="N18" s="585"/>
      <c r="O18" s="585"/>
      <c r="P18" s="585"/>
      <c r="Q18" s="585"/>
      <c r="R18" s="586"/>
      <c r="S18" s="586"/>
      <c r="T18" s="586"/>
      <c r="U18" s="586"/>
      <c r="V18" s="587"/>
      <c r="W18" s="487"/>
      <c r="X18" s="488"/>
      <c r="Y18" s="488"/>
      <c r="Z18" s="488"/>
      <c r="AA18" s="488"/>
      <c r="AB18" s="479"/>
      <c r="AC18" s="588">
        <v>72.099999999999994</v>
      </c>
      <c r="AD18" s="589"/>
      <c r="AE18" s="589"/>
      <c r="AF18" s="589"/>
      <c r="AG18" s="590"/>
      <c r="AH18" s="588">
        <v>70.900000000000006</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32167422</v>
      </c>
      <c r="BO18" s="470"/>
      <c r="BP18" s="470"/>
      <c r="BQ18" s="470"/>
      <c r="BR18" s="470"/>
      <c r="BS18" s="470"/>
      <c r="BT18" s="470"/>
      <c r="BU18" s="471"/>
      <c r="BV18" s="469">
        <v>32235326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11259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38646661</v>
      </c>
      <c r="BO19" s="470"/>
      <c r="BP19" s="470"/>
      <c r="BQ19" s="470"/>
      <c r="BR19" s="470"/>
      <c r="BS19" s="470"/>
      <c r="BT19" s="470"/>
      <c r="BU19" s="471"/>
      <c r="BV19" s="469">
        <v>36756277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67860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63101515</v>
      </c>
      <c r="BO23" s="470"/>
      <c r="BP23" s="470"/>
      <c r="BQ23" s="470"/>
      <c r="BR23" s="470"/>
      <c r="BS23" s="470"/>
      <c r="BT23" s="470"/>
      <c r="BU23" s="471"/>
      <c r="BV23" s="469">
        <v>61984877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6741</v>
      </c>
      <c r="R24" s="521"/>
      <c r="S24" s="521"/>
      <c r="T24" s="521"/>
      <c r="U24" s="521"/>
      <c r="V24" s="563"/>
      <c r="W24" s="622"/>
      <c r="X24" s="610"/>
      <c r="Y24" s="611"/>
      <c r="Z24" s="519" t="s">
        <v>174</v>
      </c>
      <c r="AA24" s="499"/>
      <c r="AB24" s="499"/>
      <c r="AC24" s="499"/>
      <c r="AD24" s="499"/>
      <c r="AE24" s="499"/>
      <c r="AF24" s="499"/>
      <c r="AG24" s="500"/>
      <c r="AH24" s="520">
        <v>567</v>
      </c>
      <c r="AI24" s="521"/>
      <c r="AJ24" s="521"/>
      <c r="AK24" s="521"/>
      <c r="AL24" s="563"/>
      <c r="AM24" s="520">
        <v>1774143</v>
      </c>
      <c r="AN24" s="521"/>
      <c r="AO24" s="521"/>
      <c r="AP24" s="521"/>
      <c r="AQ24" s="521"/>
      <c r="AR24" s="563"/>
      <c r="AS24" s="520">
        <v>3129</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45862649</v>
      </c>
      <c r="BO24" s="470"/>
      <c r="BP24" s="470"/>
      <c r="BQ24" s="470"/>
      <c r="BR24" s="470"/>
      <c r="BS24" s="470"/>
      <c r="BT24" s="470"/>
      <c r="BU24" s="471"/>
      <c r="BV24" s="469">
        <v>43664822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2</v>
      </c>
      <c r="M25" s="521"/>
      <c r="N25" s="521"/>
      <c r="O25" s="521"/>
      <c r="P25" s="563"/>
      <c r="Q25" s="520">
        <v>7533</v>
      </c>
      <c r="R25" s="521"/>
      <c r="S25" s="521"/>
      <c r="T25" s="521"/>
      <c r="U25" s="521"/>
      <c r="V25" s="563"/>
      <c r="W25" s="622"/>
      <c r="X25" s="610"/>
      <c r="Y25" s="611"/>
      <c r="Z25" s="519" t="s">
        <v>177</v>
      </c>
      <c r="AA25" s="499"/>
      <c r="AB25" s="499"/>
      <c r="AC25" s="499"/>
      <c r="AD25" s="499"/>
      <c r="AE25" s="499"/>
      <c r="AF25" s="499"/>
      <c r="AG25" s="500"/>
      <c r="AH25" s="520" t="s">
        <v>178</v>
      </c>
      <c r="AI25" s="521"/>
      <c r="AJ25" s="521"/>
      <c r="AK25" s="521"/>
      <c r="AL25" s="563"/>
      <c r="AM25" s="520" t="s">
        <v>178</v>
      </c>
      <c r="AN25" s="521"/>
      <c r="AO25" s="521"/>
      <c r="AP25" s="521"/>
      <c r="AQ25" s="521"/>
      <c r="AR25" s="563"/>
      <c r="AS25" s="520" t="s">
        <v>178</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11982551</v>
      </c>
      <c r="BO25" s="433"/>
      <c r="BP25" s="433"/>
      <c r="BQ25" s="433"/>
      <c r="BR25" s="433"/>
      <c r="BS25" s="433"/>
      <c r="BT25" s="433"/>
      <c r="BU25" s="434"/>
      <c r="BV25" s="432">
        <v>13497080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6723</v>
      </c>
      <c r="R26" s="521"/>
      <c r="S26" s="521"/>
      <c r="T26" s="521"/>
      <c r="U26" s="521"/>
      <c r="V26" s="563"/>
      <c r="W26" s="622"/>
      <c r="X26" s="610"/>
      <c r="Y26" s="611"/>
      <c r="Z26" s="519" t="s">
        <v>181</v>
      </c>
      <c r="AA26" s="632"/>
      <c r="AB26" s="632"/>
      <c r="AC26" s="632"/>
      <c r="AD26" s="632"/>
      <c r="AE26" s="632"/>
      <c r="AF26" s="632"/>
      <c r="AG26" s="633"/>
      <c r="AH26" s="520" t="s">
        <v>178</v>
      </c>
      <c r="AI26" s="521"/>
      <c r="AJ26" s="521"/>
      <c r="AK26" s="521"/>
      <c r="AL26" s="563"/>
      <c r="AM26" s="520" t="s">
        <v>178</v>
      </c>
      <c r="AN26" s="521"/>
      <c r="AO26" s="521"/>
      <c r="AP26" s="521"/>
      <c r="AQ26" s="521"/>
      <c r="AR26" s="563"/>
      <c r="AS26" s="520" t="s">
        <v>178</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v>168437</v>
      </c>
      <c r="BO26" s="470"/>
      <c r="BP26" s="470"/>
      <c r="BQ26" s="470"/>
      <c r="BR26" s="470"/>
      <c r="BS26" s="470"/>
      <c r="BT26" s="470"/>
      <c r="BU26" s="471"/>
      <c r="BV26" s="469">
        <v>143219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7020</v>
      </c>
      <c r="R27" s="521"/>
      <c r="S27" s="521"/>
      <c r="T27" s="521"/>
      <c r="U27" s="521"/>
      <c r="V27" s="563"/>
      <c r="W27" s="622"/>
      <c r="X27" s="610"/>
      <c r="Y27" s="611"/>
      <c r="Z27" s="519" t="s">
        <v>184</v>
      </c>
      <c r="AA27" s="499"/>
      <c r="AB27" s="499"/>
      <c r="AC27" s="499"/>
      <c r="AD27" s="499"/>
      <c r="AE27" s="499"/>
      <c r="AF27" s="499"/>
      <c r="AG27" s="500"/>
      <c r="AH27" s="520">
        <v>17</v>
      </c>
      <c r="AI27" s="521"/>
      <c r="AJ27" s="521"/>
      <c r="AK27" s="521"/>
      <c r="AL27" s="563"/>
      <c r="AM27" s="520">
        <v>58769</v>
      </c>
      <c r="AN27" s="521"/>
      <c r="AO27" s="521"/>
      <c r="AP27" s="521"/>
      <c r="AQ27" s="521"/>
      <c r="AR27" s="563"/>
      <c r="AS27" s="520">
        <v>3457</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t="s">
        <v>178</v>
      </c>
      <c r="BO27" s="646"/>
      <c r="BP27" s="646"/>
      <c r="BQ27" s="646"/>
      <c r="BR27" s="646"/>
      <c r="BS27" s="646"/>
      <c r="BT27" s="646"/>
      <c r="BU27" s="647"/>
      <c r="BV27" s="645" t="s">
        <v>178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6660</v>
      </c>
      <c r="R28" s="521"/>
      <c r="S28" s="521"/>
      <c r="T28" s="521"/>
      <c r="U28" s="521"/>
      <c r="V28" s="563"/>
      <c r="W28" s="622"/>
      <c r="X28" s="610"/>
      <c r="Y28" s="611"/>
      <c r="Z28" s="519" t="s">
        <v>187</v>
      </c>
      <c r="AA28" s="499"/>
      <c r="AB28" s="499"/>
      <c r="AC28" s="499"/>
      <c r="AD28" s="499"/>
      <c r="AE28" s="499"/>
      <c r="AF28" s="499"/>
      <c r="AG28" s="500"/>
      <c r="AH28" s="520" t="s">
        <v>178</v>
      </c>
      <c r="AI28" s="521"/>
      <c r="AJ28" s="521"/>
      <c r="AK28" s="521"/>
      <c r="AL28" s="563"/>
      <c r="AM28" s="520" t="s">
        <v>178</v>
      </c>
      <c r="AN28" s="521"/>
      <c r="AO28" s="521"/>
      <c r="AP28" s="521"/>
      <c r="AQ28" s="521"/>
      <c r="AR28" s="563"/>
      <c r="AS28" s="520" t="s">
        <v>178</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3967737</v>
      </c>
      <c r="BO28" s="433"/>
      <c r="BP28" s="433"/>
      <c r="BQ28" s="433"/>
      <c r="BR28" s="433"/>
      <c r="BS28" s="433"/>
      <c r="BT28" s="433"/>
      <c r="BU28" s="434"/>
      <c r="BV28" s="432">
        <v>2929605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20</v>
      </c>
      <c r="M29" s="521"/>
      <c r="N29" s="521"/>
      <c r="O29" s="521"/>
      <c r="P29" s="563"/>
      <c r="Q29" s="520">
        <v>6120</v>
      </c>
      <c r="R29" s="521"/>
      <c r="S29" s="521"/>
      <c r="T29" s="521"/>
      <c r="U29" s="521"/>
      <c r="V29" s="563"/>
      <c r="W29" s="623"/>
      <c r="X29" s="624"/>
      <c r="Y29" s="625"/>
      <c r="Z29" s="519" t="s">
        <v>190</v>
      </c>
      <c r="AA29" s="499"/>
      <c r="AB29" s="499"/>
      <c r="AC29" s="499"/>
      <c r="AD29" s="499"/>
      <c r="AE29" s="499"/>
      <c r="AF29" s="499"/>
      <c r="AG29" s="500"/>
      <c r="AH29" s="520">
        <v>584</v>
      </c>
      <c r="AI29" s="521"/>
      <c r="AJ29" s="521"/>
      <c r="AK29" s="521"/>
      <c r="AL29" s="563"/>
      <c r="AM29" s="520">
        <v>1832912</v>
      </c>
      <c r="AN29" s="521"/>
      <c r="AO29" s="521"/>
      <c r="AP29" s="521"/>
      <c r="AQ29" s="521"/>
      <c r="AR29" s="563"/>
      <c r="AS29" s="520">
        <v>3139</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2226680</v>
      </c>
      <c r="BO29" s="470"/>
      <c r="BP29" s="470"/>
      <c r="BQ29" s="470"/>
      <c r="BR29" s="470"/>
      <c r="BS29" s="470"/>
      <c r="BT29" s="470"/>
      <c r="BU29" s="471"/>
      <c r="BV29" s="469">
        <v>2476544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5829605</v>
      </c>
      <c r="BO30" s="646"/>
      <c r="BP30" s="646"/>
      <c r="BQ30" s="646"/>
      <c r="BR30" s="646"/>
      <c r="BS30" s="646"/>
      <c r="BT30" s="646"/>
      <c r="BU30" s="647"/>
      <c r="BV30" s="645">
        <v>3382588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201</v>
      </c>
      <c r="V33" s="493"/>
      <c r="W33" s="458" t="s">
        <v>200</v>
      </c>
      <c r="X33" s="458"/>
      <c r="Y33" s="458"/>
      <c r="Z33" s="458"/>
      <c r="AA33" s="458"/>
      <c r="AB33" s="458"/>
      <c r="AC33" s="458"/>
      <c r="AD33" s="458"/>
      <c r="AE33" s="458"/>
      <c r="AF33" s="458"/>
      <c r="AG33" s="458"/>
      <c r="AH33" s="458"/>
      <c r="AI33" s="458"/>
      <c r="AJ33" s="458"/>
      <c r="AK33" s="458"/>
      <c r="AL33" s="216"/>
      <c r="AM33" s="493" t="s">
        <v>201</v>
      </c>
      <c r="AN33" s="493"/>
      <c r="AO33" s="458" t="s">
        <v>200</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201</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特別会計国民健康保険事業</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IF('各会計、関係団体の財政状況及び健全化判断比率'!B30="","",'各会計、関係団体の財政状況及び健全化判断比率'!B30)</f>
        <v>守口市水道事業会計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守口市門真市消防組合
（一般会計）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トークティ守口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特別会計公共用地先行取得事業</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特別会計後期高齢者医療事業</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IF('各会計、関係団体の財政状況及び健全化判断比率'!B31="","",'各会計、関係団体の財政状況及び健全化判断比率'!B31)</f>
        <v>守口市下水道事業会計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大阪府都市競艇企業団
（モーターボート競争事業会計）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くすのき広域連合
（くすのき広域連合）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飯盛霊園組合
（一般会計）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飯盛霊園組合
（霊園事業特別会計）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大阪府後期高齢者医療広域連合
（一般会計）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大阪府後期高齢者医療広域連合
（後期高齢者医療特別会計）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淀川左岸水防事務組合
（一般会計）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大阪広域水道企業団
（水道事業会計）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大阪広域水道企業団
（工業用水道事業会計）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A28AieRwdf4cuztFhdU6NFsjgVUyTJIbyYSvZMOaOMjNJVx47DruuH7U6uSarIpUisf/OgnhGBXZ+lZ4ep2zNw==" saltValue="unmihVLcdA5vjAM1gmBd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558</v>
      </c>
      <c r="D34" s="1250"/>
      <c r="E34" s="1251"/>
      <c r="F34" s="32">
        <v>5.75</v>
      </c>
      <c r="G34" s="33">
        <v>6.8</v>
      </c>
      <c r="H34" s="33">
        <v>7.59</v>
      </c>
      <c r="I34" s="33">
        <v>9.27</v>
      </c>
      <c r="J34" s="34">
        <v>10.87</v>
      </c>
      <c r="K34" s="22"/>
      <c r="L34" s="22"/>
      <c r="M34" s="22"/>
      <c r="N34" s="22"/>
      <c r="O34" s="22"/>
      <c r="P34" s="22"/>
    </row>
    <row r="35" spans="1:16" ht="39" customHeight="1" x14ac:dyDescent="0.15">
      <c r="A35" s="22"/>
      <c r="B35" s="35"/>
      <c r="C35" s="1244" t="s">
        <v>559</v>
      </c>
      <c r="D35" s="1245"/>
      <c r="E35" s="1246"/>
      <c r="F35" s="36">
        <v>1.23</v>
      </c>
      <c r="G35" s="37">
        <v>2.72</v>
      </c>
      <c r="H35" s="37">
        <v>2.94</v>
      </c>
      <c r="I35" s="37">
        <v>5.73</v>
      </c>
      <c r="J35" s="38">
        <v>5.92</v>
      </c>
      <c r="K35" s="22"/>
      <c r="L35" s="22"/>
      <c r="M35" s="22"/>
      <c r="N35" s="22"/>
      <c r="O35" s="22"/>
      <c r="P35" s="22"/>
    </row>
    <row r="36" spans="1:16" ht="39" customHeight="1" x14ac:dyDescent="0.15">
      <c r="A36" s="22"/>
      <c r="B36" s="35"/>
      <c r="C36" s="1244" t="s">
        <v>560</v>
      </c>
      <c r="D36" s="1245"/>
      <c r="E36" s="1246"/>
      <c r="F36" s="36">
        <v>5.34</v>
      </c>
      <c r="G36" s="37">
        <v>5.6</v>
      </c>
      <c r="H36" s="37">
        <v>5.9</v>
      </c>
      <c r="I36" s="37">
        <v>5.68</v>
      </c>
      <c r="J36" s="38">
        <v>5.67</v>
      </c>
      <c r="K36" s="22"/>
      <c r="L36" s="22"/>
      <c r="M36" s="22"/>
      <c r="N36" s="22"/>
      <c r="O36" s="22"/>
      <c r="P36" s="22"/>
    </row>
    <row r="37" spans="1:16" ht="39" customHeight="1" x14ac:dyDescent="0.15">
      <c r="A37" s="22"/>
      <c r="B37" s="35"/>
      <c r="C37" s="1244" t="s">
        <v>561</v>
      </c>
      <c r="D37" s="1245"/>
      <c r="E37" s="1246"/>
      <c r="F37" s="36">
        <v>3.87</v>
      </c>
      <c r="G37" s="37">
        <v>2.23</v>
      </c>
      <c r="H37" s="37">
        <v>2.38</v>
      </c>
      <c r="I37" s="37">
        <v>2.1800000000000002</v>
      </c>
      <c r="J37" s="38">
        <v>1.98</v>
      </c>
      <c r="K37" s="22"/>
      <c r="L37" s="22"/>
      <c r="M37" s="22"/>
      <c r="N37" s="22"/>
      <c r="O37" s="22"/>
      <c r="P37" s="22"/>
    </row>
    <row r="38" spans="1:16" ht="39" customHeight="1" x14ac:dyDescent="0.15">
      <c r="A38" s="22"/>
      <c r="B38" s="35"/>
      <c r="C38" s="1244" t="s">
        <v>562</v>
      </c>
      <c r="D38" s="1245"/>
      <c r="E38" s="1246"/>
      <c r="F38" s="36">
        <v>7.0000000000000007E-2</v>
      </c>
      <c r="G38" s="37">
        <v>0.09</v>
      </c>
      <c r="H38" s="37">
        <v>0.08</v>
      </c>
      <c r="I38" s="37">
        <v>0.13</v>
      </c>
      <c r="J38" s="38">
        <v>0.11</v>
      </c>
      <c r="K38" s="22"/>
      <c r="L38" s="22"/>
      <c r="M38" s="22"/>
      <c r="N38" s="22"/>
      <c r="O38" s="22"/>
      <c r="P38" s="22"/>
    </row>
    <row r="39" spans="1:16" ht="39" customHeight="1" x14ac:dyDescent="0.15">
      <c r="A39" s="22"/>
      <c r="B39" s="35"/>
      <c r="C39" s="1244" t="s">
        <v>563</v>
      </c>
      <c r="D39" s="1245"/>
      <c r="E39" s="1246"/>
      <c r="F39" s="36" t="s">
        <v>511</v>
      </c>
      <c r="G39" s="37" t="s">
        <v>511</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564</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565</v>
      </c>
      <c r="D43" s="1248"/>
      <c r="E43" s="1249"/>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FQENqN8RrZMLm3nuJyezPrJN+phrOTYrWe1osH6zpPP+M74FL9aTxWAB1vO5uoKsf29RRUPT/9eMbrOdNoMmw==" saltValue="wTrn7Orj8JVQj7rc0XBW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5673</v>
      </c>
      <c r="L45" s="60">
        <v>5429</v>
      </c>
      <c r="M45" s="60">
        <v>5447</v>
      </c>
      <c r="N45" s="60">
        <v>5474</v>
      </c>
      <c r="O45" s="61">
        <v>5387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511</v>
      </c>
      <c r="L47" s="64" t="s">
        <v>511</v>
      </c>
      <c r="M47" s="64" t="s">
        <v>511</v>
      </c>
      <c r="N47" s="64">
        <v>8</v>
      </c>
      <c r="O47" s="65" t="s">
        <v>511</v>
      </c>
      <c r="P47" s="48"/>
      <c r="Q47" s="48"/>
      <c r="R47" s="48"/>
      <c r="S47" s="48"/>
      <c r="T47" s="48"/>
      <c r="U47" s="48"/>
    </row>
    <row r="48" spans="1:21" ht="30.75" customHeight="1" x14ac:dyDescent="0.15">
      <c r="A48" s="48"/>
      <c r="B48" s="1254"/>
      <c r="C48" s="1255"/>
      <c r="D48" s="62"/>
      <c r="E48" s="1260" t="s">
        <v>15</v>
      </c>
      <c r="F48" s="1260"/>
      <c r="G48" s="1260"/>
      <c r="H48" s="1260"/>
      <c r="I48" s="1260"/>
      <c r="J48" s="1261"/>
      <c r="K48" s="63">
        <v>810</v>
      </c>
      <c r="L48" s="64">
        <v>941</v>
      </c>
      <c r="M48" s="64">
        <v>843</v>
      </c>
      <c r="N48" s="64">
        <v>816</v>
      </c>
      <c r="O48" s="65">
        <v>804</v>
      </c>
      <c r="P48" s="48"/>
      <c r="Q48" s="48"/>
      <c r="R48" s="48"/>
      <c r="S48" s="48"/>
      <c r="T48" s="48"/>
      <c r="U48" s="48"/>
    </row>
    <row r="49" spans="1:21" ht="30.75" customHeight="1" x14ac:dyDescent="0.15">
      <c r="A49" s="48"/>
      <c r="B49" s="1254"/>
      <c r="C49" s="1255"/>
      <c r="D49" s="62"/>
      <c r="E49" s="1260" t="s">
        <v>16</v>
      </c>
      <c r="F49" s="1260"/>
      <c r="G49" s="1260"/>
      <c r="H49" s="1260"/>
      <c r="I49" s="1260"/>
      <c r="J49" s="1261"/>
      <c r="K49" s="63">
        <v>118</v>
      </c>
      <c r="L49" s="64">
        <v>111</v>
      </c>
      <c r="M49" s="64">
        <v>112</v>
      </c>
      <c r="N49" s="64">
        <v>115</v>
      </c>
      <c r="O49" s="65">
        <v>179</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511</v>
      </c>
      <c r="L50" s="64" t="s">
        <v>511</v>
      </c>
      <c r="M50" s="64" t="s">
        <v>511</v>
      </c>
      <c r="N50" s="64" t="s">
        <v>511</v>
      </c>
      <c r="O50" s="65" t="s">
        <v>511</v>
      </c>
      <c r="P50" s="48"/>
      <c r="Q50" s="48"/>
      <c r="R50" s="48"/>
      <c r="S50" s="48"/>
      <c r="T50" s="48"/>
      <c r="U50" s="48"/>
    </row>
    <row r="51" spans="1:21" ht="30.75" customHeight="1" x14ac:dyDescent="0.15">
      <c r="A51" s="48"/>
      <c r="B51" s="1256"/>
      <c r="C51" s="1257"/>
      <c r="D51" s="66"/>
      <c r="E51" s="1260" t="s">
        <v>18</v>
      </c>
      <c r="F51" s="1260"/>
      <c r="G51" s="1260"/>
      <c r="H51" s="1260"/>
      <c r="I51" s="1260"/>
      <c r="J51" s="1261"/>
      <c r="K51" s="63">
        <v>1</v>
      </c>
      <c r="L51" s="64" t="s">
        <v>511</v>
      </c>
      <c r="M51" s="64" t="s">
        <v>511</v>
      </c>
      <c r="N51" s="64" t="s">
        <v>511</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4379</v>
      </c>
      <c r="L52" s="64">
        <v>4565</v>
      </c>
      <c r="M52" s="64">
        <v>4505</v>
      </c>
      <c r="N52" s="64">
        <v>4488</v>
      </c>
      <c r="O52" s="65">
        <v>4497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2223</v>
      </c>
      <c r="L53" s="69">
        <v>1916</v>
      </c>
      <c r="M53" s="69">
        <v>1897</v>
      </c>
      <c r="N53" s="69">
        <v>1925</v>
      </c>
      <c r="O53" s="70">
        <v>1873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511</v>
      </c>
      <c r="L57" s="84" t="s">
        <v>511</v>
      </c>
      <c r="M57" s="84" t="s">
        <v>511</v>
      </c>
      <c r="N57" s="84" t="s">
        <v>511</v>
      </c>
      <c r="O57" s="85" t="s">
        <v>511</v>
      </c>
    </row>
    <row r="58" spans="1:21" ht="31.5" customHeight="1" thickBot="1" x14ac:dyDescent="0.2">
      <c r="B58" s="1270"/>
      <c r="C58" s="1271"/>
      <c r="D58" s="1275" t="s">
        <v>27</v>
      </c>
      <c r="E58" s="1276"/>
      <c r="F58" s="1276"/>
      <c r="G58" s="1276"/>
      <c r="H58" s="1276"/>
      <c r="I58" s="1276"/>
      <c r="J58" s="1277"/>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HdQN4jxj3LO9jrYvlWZgrqmV8kTXtTe6UfnpVM4siN8e1QWQFu9/lcsOQqc5/HEWEgh92hfl+7v61yfeQnr0Q==" saltValue="pFZOQWueeLFGxjkTT4A1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8" t="s">
        <v>30</v>
      </c>
      <c r="C41" s="1279"/>
      <c r="D41" s="102"/>
      <c r="E41" s="1284" t="s">
        <v>31</v>
      </c>
      <c r="F41" s="1284"/>
      <c r="G41" s="1284"/>
      <c r="H41" s="1285"/>
      <c r="I41" s="103">
        <v>60840</v>
      </c>
      <c r="J41" s="104">
        <v>63803</v>
      </c>
      <c r="K41" s="104">
        <v>62554</v>
      </c>
      <c r="L41" s="104">
        <v>61985</v>
      </c>
      <c r="M41" s="105">
        <v>63102</v>
      </c>
    </row>
    <row r="42" spans="2:13" ht="27.75" customHeight="1" x14ac:dyDescent="0.15">
      <c r="B42" s="1280"/>
      <c r="C42" s="1281"/>
      <c r="D42" s="106"/>
      <c r="E42" s="1286" t="s">
        <v>32</v>
      </c>
      <c r="F42" s="1286"/>
      <c r="G42" s="1286"/>
      <c r="H42" s="1287"/>
      <c r="I42" s="107" t="s">
        <v>511</v>
      </c>
      <c r="J42" s="108" t="s">
        <v>511</v>
      </c>
      <c r="K42" s="108" t="s">
        <v>511</v>
      </c>
      <c r="L42" s="108" t="s">
        <v>511</v>
      </c>
      <c r="M42" s="109" t="s">
        <v>511</v>
      </c>
    </row>
    <row r="43" spans="2:13" ht="27.75" customHeight="1" x14ac:dyDescent="0.15">
      <c r="B43" s="1280"/>
      <c r="C43" s="1281"/>
      <c r="D43" s="106"/>
      <c r="E43" s="1286" t="s">
        <v>33</v>
      </c>
      <c r="F43" s="1286"/>
      <c r="G43" s="1286"/>
      <c r="H43" s="1287"/>
      <c r="I43" s="107">
        <v>7541</v>
      </c>
      <c r="J43" s="108">
        <v>7366</v>
      </c>
      <c r="K43" s="108">
        <v>7361</v>
      </c>
      <c r="L43" s="108">
        <v>8033</v>
      </c>
      <c r="M43" s="109">
        <v>8684</v>
      </c>
    </row>
    <row r="44" spans="2:13" ht="27.75" customHeight="1" x14ac:dyDescent="0.15">
      <c r="B44" s="1280"/>
      <c r="C44" s="1281"/>
      <c r="D44" s="106"/>
      <c r="E44" s="1286" t="s">
        <v>34</v>
      </c>
      <c r="F44" s="1286"/>
      <c r="G44" s="1286"/>
      <c r="H44" s="1287"/>
      <c r="I44" s="107">
        <v>666</v>
      </c>
      <c r="J44" s="108">
        <v>796</v>
      </c>
      <c r="K44" s="108">
        <v>1111</v>
      </c>
      <c r="L44" s="108">
        <v>1279</v>
      </c>
      <c r="M44" s="109">
        <v>1668</v>
      </c>
    </row>
    <row r="45" spans="2:13" ht="27.75" customHeight="1" x14ac:dyDescent="0.15">
      <c r="B45" s="1280"/>
      <c r="C45" s="1281"/>
      <c r="D45" s="106"/>
      <c r="E45" s="1286" t="s">
        <v>35</v>
      </c>
      <c r="F45" s="1286"/>
      <c r="G45" s="1286"/>
      <c r="H45" s="1287"/>
      <c r="I45" s="107">
        <v>6207</v>
      </c>
      <c r="J45" s="108">
        <v>6006</v>
      </c>
      <c r="K45" s="108">
        <v>4729</v>
      </c>
      <c r="L45" s="108">
        <v>4248</v>
      </c>
      <c r="M45" s="109">
        <v>3913</v>
      </c>
    </row>
    <row r="46" spans="2:13" ht="27.75" customHeight="1" x14ac:dyDescent="0.15">
      <c r="B46" s="1280"/>
      <c r="C46" s="1281"/>
      <c r="D46" s="110"/>
      <c r="E46" s="1286" t="s">
        <v>36</v>
      </c>
      <c r="F46" s="1286"/>
      <c r="G46" s="1286"/>
      <c r="H46" s="1287"/>
      <c r="I46" s="107" t="s">
        <v>511</v>
      </c>
      <c r="J46" s="108" t="s">
        <v>511</v>
      </c>
      <c r="K46" s="108" t="s">
        <v>511</v>
      </c>
      <c r="L46" s="108" t="s">
        <v>511</v>
      </c>
      <c r="M46" s="109" t="s">
        <v>511</v>
      </c>
    </row>
    <row r="47" spans="2:13" ht="27.75" customHeight="1" x14ac:dyDescent="0.15">
      <c r="B47" s="1280"/>
      <c r="C47" s="1281"/>
      <c r="D47" s="111"/>
      <c r="E47" s="1288" t="s">
        <v>37</v>
      </c>
      <c r="F47" s="1289"/>
      <c r="G47" s="1289"/>
      <c r="H47" s="1290"/>
      <c r="I47" s="107" t="s">
        <v>511</v>
      </c>
      <c r="J47" s="108" t="s">
        <v>511</v>
      </c>
      <c r="K47" s="108" t="s">
        <v>511</v>
      </c>
      <c r="L47" s="108" t="s">
        <v>511</v>
      </c>
      <c r="M47" s="109" t="s">
        <v>511</v>
      </c>
    </row>
    <row r="48" spans="2:13" ht="27.75" customHeight="1" x14ac:dyDescent="0.15">
      <c r="B48" s="1280"/>
      <c r="C48" s="1281"/>
      <c r="D48" s="106"/>
      <c r="E48" s="1286" t="s">
        <v>38</v>
      </c>
      <c r="F48" s="1286"/>
      <c r="G48" s="1286"/>
      <c r="H48" s="1287"/>
      <c r="I48" s="107" t="s">
        <v>511</v>
      </c>
      <c r="J48" s="108" t="s">
        <v>511</v>
      </c>
      <c r="K48" s="108" t="s">
        <v>511</v>
      </c>
      <c r="L48" s="108" t="s">
        <v>511</v>
      </c>
      <c r="M48" s="109" t="s">
        <v>511</v>
      </c>
    </row>
    <row r="49" spans="2:13" ht="27.75" customHeight="1" x14ac:dyDescent="0.15">
      <c r="B49" s="1282"/>
      <c r="C49" s="1283"/>
      <c r="D49" s="106"/>
      <c r="E49" s="1286" t="s">
        <v>39</v>
      </c>
      <c r="F49" s="1286"/>
      <c r="G49" s="1286"/>
      <c r="H49" s="1287"/>
      <c r="I49" s="107" t="s">
        <v>511</v>
      </c>
      <c r="J49" s="108" t="s">
        <v>511</v>
      </c>
      <c r="K49" s="108" t="s">
        <v>511</v>
      </c>
      <c r="L49" s="108" t="s">
        <v>511</v>
      </c>
      <c r="M49" s="109" t="s">
        <v>511</v>
      </c>
    </row>
    <row r="50" spans="2:13" ht="27.75" customHeight="1" x14ac:dyDescent="0.15">
      <c r="B50" s="1291" t="s">
        <v>40</v>
      </c>
      <c r="C50" s="1292"/>
      <c r="D50" s="112"/>
      <c r="E50" s="1286" t="s">
        <v>41</v>
      </c>
      <c r="F50" s="1286"/>
      <c r="G50" s="1286"/>
      <c r="H50" s="1287"/>
      <c r="I50" s="107">
        <v>6412</v>
      </c>
      <c r="J50" s="108">
        <v>7309</v>
      </c>
      <c r="K50" s="108">
        <v>8095</v>
      </c>
      <c r="L50" s="108">
        <v>8789</v>
      </c>
      <c r="M50" s="109">
        <v>12024</v>
      </c>
    </row>
    <row r="51" spans="2:13" ht="27.75" customHeight="1" x14ac:dyDescent="0.15">
      <c r="B51" s="1280"/>
      <c r="C51" s="1281"/>
      <c r="D51" s="106"/>
      <c r="E51" s="1286" t="s">
        <v>42</v>
      </c>
      <c r="F51" s="1286"/>
      <c r="G51" s="1286"/>
      <c r="H51" s="1287"/>
      <c r="I51" s="107">
        <v>8757</v>
      </c>
      <c r="J51" s="108">
        <v>8376</v>
      </c>
      <c r="K51" s="108">
        <v>8176</v>
      </c>
      <c r="L51" s="108">
        <v>8951</v>
      </c>
      <c r="M51" s="109">
        <v>9604</v>
      </c>
    </row>
    <row r="52" spans="2:13" ht="27.75" customHeight="1" x14ac:dyDescent="0.15">
      <c r="B52" s="1282"/>
      <c r="C52" s="1283"/>
      <c r="D52" s="106"/>
      <c r="E52" s="1286" t="s">
        <v>43</v>
      </c>
      <c r="F52" s="1286"/>
      <c r="G52" s="1286"/>
      <c r="H52" s="1287"/>
      <c r="I52" s="107">
        <v>42067</v>
      </c>
      <c r="J52" s="108">
        <v>43854</v>
      </c>
      <c r="K52" s="108">
        <v>43806</v>
      </c>
      <c r="L52" s="108">
        <v>43632</v>
      </c>
      <c r="M52" s="109">
        <v>44053</v>
      </c>
    </row>
    <row r="53" spans="2:13" ht="27.75" customHeight="1" thickBot="1" x14ac:dyDescent="0.2">
      <c r="B53" s="1293" t="s">
        <v>44</v>
      </c>
      <c r="C53" s="1294"/>
      <c r="D53" s="113"/>
      <c r="E53" s="1295" t="s">
        <v>45</v>
      </c>
      <c r="F53" s="1295"/>
      <c r="G53" s="1295"/>
      <c r="H53" s="1296"/>
      <c r="I53" s="114">
        <v>18018</v>
      </c>
      <c r="J53" s="115">
        <v>18432</v>
      </c>
      <c r="K53" s="115">
        <v>15678</v>
      </c>
      <c r="L53" s="115">
        <v>14173</v>
      </c>
      <c r="M53" s="116">
        <v>11686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TUnCRhalUrYlbUWk579uO8aQI6QTQicou5oIh7VAcF+lUPjtdLwrYaaRmKazXqaFG6QM4wFLT+1nBU1hxNaw==" saltValue="sQsrlQOiHXyBc9jZ2OT4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48</v>
      </c>
      <c r="D55" s="1305"/>
      <c r="E55" s="1306"/>
      <c r="F55" s="128">
        <v>2613</v>
      </c>
      <c r="G55" s="128">
        <v>2930</v>
      </c>
      <c r="H55" s="129">
        <v>3968</v>
      </c>
    </row>
    <row r="56" spans="2:8" ht="52.5" customHeight="1" x14ac:dyDescent="0.15">
      <c r="B56" s="130"/>
      <c r="C56" s="1307" t="s">
        <v>49</v>
      </c>
      <c r="D56" s="1307"/>
      <c r="E56" s="1308"/>
      <c r="F56" s="131">
        <v>2429</v>
      </c>
      <c r="G56" s="131">
        <v>2477</v>
      </c>
      <c r="H56" s="132">
        <v>2227</v>
      </c>
    </row>
    <row r="57" spans="2:8" ht="53.25" customHeight="1" x14ac:dyDescent="0.15">
      <c r="B57" s="130"/>
      <c r="C57" s="1309" t="s">
        <v>50</v>
      </c>
      <c r="D57" s="1309"/>
      <c r="E57" s="1310"/>
      <c r="F57" s="133">
        <v>3052</v>
      </c>
      <c r="G57" s="133">
        <v>3383</v>
      </c>
      <c r="H57" s="134">
        <v>5830</v>
      </c>
    </row>
    <row r="58" spans="2:8" ht="45.75" customHeight="1" x14ac:dyDescent="0.15">
      <c r="B58" s="135"/>
      <c r="C58" s="1297" t="s">
        <v>587</v>
      </c>
      <c r="D58" s="1298"/>
      <c r="E58" s="1299"/>
      <c r="F58" s="136">
        <v>465</v>
      </c>
      <c r="G58" s="136">
        <v>794</v>
      </c>
      <c r="H58" s="137">
        <v>2287</v>
      </c>
    </row>
    <row r="59" spans="2:8" ht="45.75" customHeight="1" x14ac:dyDescent="0.15">
      <c r="B59" s="135"/>
      <c r="C59" s="1297" t="s">
        <v>588</v>
      </c>
      <c r="D59" s="1298"/>
      <c r="E59" s="1299"/>
      <c r="F59" s="136">
        <v>733</v>
      </c>
      <c r="G59" s="136">
        <v>695</v>
      </c>
      <c r="H59" s="137">
        <v>1072</v>
      </c>
    </row>
    <row r="60" spans="2:8" ht="45.75" customHeight="1" x14ac:dyDescent="0.15">
      <c r="B60" s="135"/>
      <c r="C60" s="1297" t="s">
        <v>589</v>
      </c>
      <c r="D60" s="1298"/>
      <c r="E60" s="1299"/>
      <c r="F60" s="136">
        <v>606</v>
      </c>
      <c r="G60" s="136">
        <v>603</v>
      </c>
      <c r="H60" s="137">
        <v>600</v>
      </c>
    </row>
    <row r="61" spans="2:8" ht="45.75" customHeight="1" x14ac:dyDescent="0.15">
      <c r="B61" s="135"/>
      <c r="C61" s="1297" t="s">
        <v>590</v>
      </c>
      <c r="D61" s="1298"/>
      <c r="E61" s="1299"/>
      <c r="F61" s="136">
        <v>546</v>
      </c>
      <c r="G61" s="136">
        <v>548</v>
      </c>
      <c r="H61" s="137">
        <v>550</v>
      </c>
    </row>
    <row r="62" spans="2:8" ht="45.75" customHeight="1" thickBot="1" x14ac:dyDescent="0.2">
      <c r="B62" s="138"/>
      <c r="C62" s="1300" t="s">
        <v>586</v>
      </c>
      <c r="D62" s="1301"/>
      <c r="E62" s="1302"/>
      <c r="F62" s="139">
        <v>0</v>
      </c>
      <c r="G62" s="139">
        <v>0</v>
      </c>
      <c r="H62" s="140">
        <v>526</v>
      </c>
    </row>
    <row r="63" spans="2:8" ht="52.5" customHeight="1" thickBot="1" x14ac:dyDescent="0.2">
      <c r="B63" s="141"/>
      <c r="C63" s="1303" t="s">
        <v>51</v>
      </c>
      <c r="D63" s="1303"/>
      <c r="E63" s="1304"/>
      <c r="F63" s="142">
        <v>8095</v>
      </c>
      <c r="G63" s="142">
        <v>8789</v>
      </c>
      <c r="H63" s="143">
        <v>12024</v>
      </c>
    </row>
    <row r="64" spans="2:8" ht="15" customHeight="1" x14ac:dyDescent="0.15"/>
  </sheetData>
  <sheetProtection algorithmName="SHA-512" hashValue="Z9KZNlELFRSfYbQLK+LKRUIpMvT708ox91PwpsO8/SBoAG5PJnThUQoNGBfus9slTfH37/sJoeC2k1PUG9SlzQ==" saltValue="BjuY1/j7L4Xq/BylTYJo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E1" sqref="BE1"/>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33" t="s">
        <v>603</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ht="13.5" x14ac:dyDescent="0.15">
      <c r="B44" s="389"/>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ht="13.5" x14ac:dyDescent="0.15">
      <c r="B45" s="389"/>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ht="13.5" x14ac:dyDescent="0.15">
      <c r="B46" s="389"/>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ht="13.5" x14ac:dyDescent="0.15">
      <c r="B47" s="389"/>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596</v>
      </c>
    </row>
    <row r="50" spans="1:109" ht="13.5" x14ac:dyDescent="0.15">
      <c r="B50" s="389"/>
      <c r="G50" s="1315"/>
      <c r="H50" s="1315"/>
      <c r="I50" s="1315"/>
      <c r="J50" s="1315"/>
      <c r="K50" s="398"/>
      <c r="L50" s="398"/>
      <c r="M50" s="397"/>
      <c r="N50" s="397"/>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3" t="s">
        <v>552</v>
      </c>
      <c r="BQ50" s="1313"/>
      <c r="BR50" s="1313"/>
      <c r="BS50" s="1313"/>
      <c r="BT50" s="1313"/>
      <c r="BU50" s="1313"/>
      <c r="BV50" s="1313"/>
      <c r="BW50" s="1313"/>
      <c r="BX50" s="1313" t="s">
        <v>553</v>
      </c>
      <c r="BY50" s="1313"/>
      <c r="BZ50" s="1313"/>
      <c r="CA50" s="1313"/>
      <c r="CB50" s="1313"/>
      <c r="CC50" s="1313"/>
      <c r="CD50" s="1313"/>
      <c r="CE50" s="1313"/>
      <c r="CF50" s="1313" t="s">
        <v>554</v>
      </c>
      <c r="CG50" s="1313"/>
      <c r="CH50" s="1313"/>
      <c r="CI50" s="1313"/>
      <c r="CJ50" s="1313"/>
      <c r="CK50" s="1313"/>
      <c r="CL50" s="1313"/>
      <c r="CM50" s="1313"/>
      <c r="CN50" s="1313" t="s">
        <v>555</v>
      </c>
      <c r="CO50" s="1313"/>
      <c r="CP50" s="1313"/>
      <c r="CQ50" s="1313"/>
      <c r="CR50" s="1313"/>
      <c r="CS50" s="1313"/>
      <c r="CT50" s="1313"/>
      <c r="CU50" s="1313"/>
      <c r="CV50" s="1313" t="s">
        <v>556</v>
      </c>
      <c r="CW50" s="1313"/>
      <c r="CX50" s="1313"/>
      <c r="CY50" s="1313"/>
      <c r="CZ50" s="1313"/>
      <c r="DA50" s="1313"/>
      <c r="DB50" s="1313"/>
      <c r="DC50" s="1313"/>
    </row>
    <row r="51" spans="1:109" ht="13.5" customHeight="1" x14ac:dyDescent="0.15">
      <c r="B51" s="389"/>
      <c r="G51" s="1319"/>
      <c r="H51" s="1319"/>
      <c r="I51" s="1332"/>
      <c r="J51" s="1332"/>
      <c r="K51" s="1316"/>
      <c r="L51" s="1316"/>
      <c r="M51" s="1316"/>
      <c r="N51" s="1316"/>
      <c r="AM51" s="396"/>
      <c r="AN51" s="1314" t="s">
        <v>595</v>
      </c>
      <c r="AO51" s="1314"/>
      <c r="AP51" s="1314"/>
      <c r="AQ51" s="1314"/>
      <c r="AR51" s="1314"/>
      <c r="AS51" s="1314"/>
      <c r="AT51" s="1314"/>
      <c r="AU51" s="1314"/>
      <c r="AV51" s="1314"/>
      <c r="AW51" s="1314"/>
      <c r="AX51" s="1314"/>
      <c r="AY51" s="1314"/>
      <c r="AZ51" s="1314"/>
      <c r="BA51" s="1314"/>
      <c r="BB51" s="1314" t="s">
        <v>593</v>
      </c>
      <c r="BC51" s="1314"/>
      <c r="BD51" s="1314"/>
      <c r="BE51" s="1314"/>
      <c r="BF51" s="1314"/>
      <c r="BG51" s="1314"/>
      <c r="BH51" s="1314"/>
      <c r="BI51" s="1314"/>
      <c r="BJ51" s="1314"/>
      <c r="BK51" s="1314"/>
      <c r="BL51" s="1314"/>
      <c r="BM51" s="1314"/>
      <c r="BN51" s="1314"/>
      <c r="BO51" s="1314"/>
      <c r="BP51" s="1311">
        <v>65.5</v>
      </c>
      <c r="BQ51" s="1311"/>
      <c r="BR51" s="1311"/>
      <c r="BS51" s="1311"/>
      <c r="BT51" s="1311"/>
      <c r="BU51" s="1311"/>
      <c r="BV51" s="1311"/>
      <c r="BW51" s="1311"/>
      <c r="BX51" s="1311">
        <v>66.400000000000006</v>
      </c>
      <c r="BY51" s="1311"/>
      <c r="BZ51" s="1311"/>
      <c r="CA51" s="1311"/>
      <c r="CB51" s="1311"/>
      <c r="CC51" s="1311"/>
      <c r="CD51" s="1311"/>
      <c r="CE51" s="1311"/>
      <c r="CF51" s="1311">
        <v>56.3</v>
      </c>
      <c r="CG51" s="1311"/>
      <c r="CH51" s="1311"/>
      <c r="CI51" s="1311"/>
      <c r="CJ51" s="1311"/>
      <c r="CK51" s="1311"/>
      <c r="CL51" s="1311"/>
      <c r="CM51" s="1311"/>
      <c r="CN51" s="1311">
        <v>50.9</v>
      </c>
      <c r="CO51" s="1311"/>
      <c r="CP51" s="1311"/>
      <c r="CQ51" s="1311"/>
      <c r="CR51" s="1311"/>
      <c r="CS51" s="1311"/>
      <c r="CT51" s="1311"/>
      <c r="CU51" s="1311"/>
      <c r="CV51" s="1311">
        <v>41</v>
      </c>
      <c r="CW51" s="1311"/>
      <c r="CX51" s="1311"/>
      <c r="CY51" s="1311"/>
      <c r="CZ51" s="1311"/>
      <c r="DA51" s="1311"/>
      <c r="DB51" s="1311"/>
      <c r="DC51" s="1311"/>
    </row>
    <row r="52" spans="1:109" ht="13.5" x14ac:dyDescent="0.15">
      <c r="B52" s="389"/>
      <c r="G52" s="1319"/>
      <c r="H52" s="1319"/>
      <c r="I52" s="1332"/>
      <c r="J52" s="1332"/>
      <c r="K52" s="1316"/>
      <c r="L52" s="1316"/>
      <c r="M52" s="1316"/>
      <c r="N52" s="1316"/>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19"/>
      <c r="H53" s="1319"/>
      <c r="I53" s="1315"/>
      <c r="J53" s="1315"/>
      <c r="K53" s="1316"/>
      <c r="L53" s="1316"/>
      <c r="M53" s="1316"/>
      <c r="N53" s="1316"/>
      <c r="AM53" s="396"/>
      <c r="AN53" s="1314"/>
      <c r="AO53" s="1314"/>
      <c r="AP53" s="1314"/>
      <c r="AQ53" s="1314"/>
      <c r="AR53" s="1314"/>
      <c r="AS53" s="1314"/>
      <c r="AT53" s="1314"/>
      <c r="AU53" s="1314"/>
      <c r="AV53" s="1314"/>
      <c r="AW53" s="1314"/>
      <c r="AX53" s="1314"/>
      <c r="AY53" s="1314"/>
      <c r="AZ53" s="1314"/>
      <c r="BA53" s="1314"/>
      <c r="BB53" s="1314" t="s">
        <v>599</v>
      </c>
      <c r="BC53" s="1314"/>
      <c r="BD53" s="1314"/>
      <c r="BE53" s="1314"/>
      <c r="BF53" s="1314"/>
      <c r="BG53" s="1314"/>
      <c r="BH53" s="1314"/>
      <c r="BI53" s="1314"/>
      <c r="BJ53" s="1314"/>
      <c r="BK53" s="1314"/>
      <c r="BL53" s="1314"/>
      <c r="BM53" s="1314"/>
      <c r="BN53" s="1314"/>
      <c r="BO53" s="1314"/>
      <c r="BP53" s="1311">
        <v>70.400000000000006</v>
      </c>
      <c r="BQ53" s="1311"/>
      <c r="BR53" s="1311"/>
      <c r="BS53" s="1311"/>
      <c r="BT53" s="1311"/>
      <c r="BU53" s="1311"/>
      <c r="BV53" s="1311"/>
      <c r="BW53" s="1311"/>
      <c r="BX53" s="1311">
        <v>67.400000000000006</v>
      </c>
      <c r="BY53" s="1311"/>
      <c r="BZ53" s="1311"/>
      <c r="CA53" s="1311"/>
      <c r="CB53" s="1311"/>
      <c r="CC53" s="1311"/>
      <c r="CD53" s="1311"/>
      <c r="CE53" s="1311"/>
      <c r="CF53" s="1311">
        <v>68.2</v>
      </c>
      <c r="CG53" s="1311"/>
      <c r="CH53" s="1311"/>
      <c r="CI53" s="1311"/>
      <c r="CJ53" s="1311"/>
      <c r="CK53" s="1311"/>
      <c r="CL53" s="1311"/>
      <c r="CM53" s="1311"/>
      <c r="CN53" s="1311">
        <v>69.2</v>
      </c>
      <c r="CO53" s="1311"/>
      <c r="CP53" s="1311"/>
      <c r="CQ53" s="1311"/>
      <c r="CR53" s="1311"/>
      <c r="CS53" s="1311"/>
      <c r="CT53" s="1311"/>
      <c r="CU53" s="1311"/>
      <c r="CV53" s="1311">
        <v>68.900000000000006</v>
      </c>
      <c r="CW53" s="1311"/>
      <c r="CX53" s="1311"/>
      <c r="CY53" s="1311"/>
      <c r="CZ53" s="1311"/>
      <c r="DA53" s="1311"/>
      <c r="DB53" s="1311"/>
      <c r="DC53" s="1311"/>
    </row>
    <row r="54" spans="1:109" ht="13.5" x14ac:dyDescent="0.15">
      <c r="A54" s="404"/>
      <c r="B54" s="389"/>
      <c r="G54" s="1319"/>
      <c r="H54" s="1319"/>
      <c r="I54" s="1315"/>
      <c r="J54" s="1315"/>
      <c r="K54" s="1316"/>
      <c r="L54" s="1316"/>
      <c r="M54" s="1316"/>
      <c r="N54" s="1316"/>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5"/>
      <c r="H55" s="1315"/>
      <c r="I55" s="1315"/>
      <c r="J55" s="1315"/>
      <c r="K55" s="1316"/>
      <c r="L55" s="1316"/>
      <c r="M55" s="1316"/>
      <c r="N55" s="1316"/>
      <c r="AN55" s="1313" t="s">
        <v>594</v>
      </c>
      <c r="AO55" s="1313"/>
      <c r="AP55" s="1313"/>
      <c r="AQ55" s="1313"/>
      <c r="AR55" s="1313"/>
      <c r="AS55" s="1313"/>
      <c r="AT55" s="1313"/>
      <c r="AU55" s="1313"/>
      <c r="AV55" s="1313"/>
      <c r="AW55" s="1313"/>
      <c r="AX55" s="1313"/>
      <c r="AY55" s="1313"/>
      <c r="AZ55" s="1313"/>
      <c r="BA55" s="1313"/>
      <c r="BB55" s="1314" t="s">
        <v>593</v>
      </c>
      <c r="BC55" s="1314"/>
      <c r="BD55" s="1314"/>
      <c r="BE55" s="1314"/>
      <c r="BF55" s="1314"/>
      <c r="BG55" s="1314"/>
      <c r="BH55" s="1314"/>
      <c r="BI55" s="1314"/>
      <c r="BJ55" s="1314"/>
      <c r="BK55" s="1314"/>
      <c r="BL55" s="1314"/>
      <c r="BM55" s="1314"/>
      <c r="BN55" s="1314"/>
      <c r="BO55" s="1314"/>
      <c r="BP55" s="1311">
        <v>15</v>
      </c>
      <c r="BQ55" s="1311"/>
      <c r="BR55" s="1311"/>
      <c r="BS55" s="1311"/>
      <c r="BT55" s="1311"/>
      <c r="BU55" s="1311"/>
      <c r="BV55" s="1311"/>
      <c r="BW55" s="1311"/>
      <c r="BX55" s="1311">
        <v>12.2</v>
      </c>
      <c r="BY55" s="1311"/>
      <c r="BZ55" s="1311"/>
      <c r="CA55" s="1311"/>
      <c r="CB55" s="1311"/>
      <c r="CC55" s="1311"/>
      <c r="CD55" s="1311"/>
      <c r="CE55" s="1311"/>
      <c r="CF55" s="1311">
        <v>5</v>
      </c>
      <c r="CG55" s="1311"/>
      <c r="CH55" s="1311"/>
      <c r="CI55" s="1311"/>
      <c r="CJ55" s="1311"/>
      <c r="CK55" s="1311"/>
      <c r="CL55" s="1311"/>
      <c r="CM55" s="1311"/>
      <c r="CN55" s="1311">
        <v>5.4</v>
      </c>
      <c r="CO55" s="1311"/>
      <c r="CP55" s="1311"/>
      <c r="CQ55" s="1311"/>
      <c r="CR55" s="1311"/>
      <c r="CS55" s="1311"/>
      <c r="CT55" s="1311"/>
      <c r="CU55" s="1311"/>
      <c r="CV55" s="1311">
        <v>3.9</v>
      </c>
      <c r="CW55" s="1311"/>
      <c r="CX55" s="1311"/>
      <c r="CY55" s="1311"/>
      <c r="CZ55" s="1311"/>
      <c r="DA55" s="1311"/>
      <c r="DB55" s="1311"/>
      <c r="DC55" s="1311"/>
    </row>
    <row r="56" spans="1:109" ht="13.5" x14ac:dyDescent="0.15">
      <c r="A56" s="404"/>
      <c r="B56" s="389"/>
      <c r="G56" s="1315"/>
      <c r="H56" s="1315"/>
      <c r="I56" s="1315"/>
      <c r="J56" s="1315"/>
      <c r="K56" s="1316"/>
      <c r="L56" s="1316"/>
      <c r="M56" s="1316"/>
      <c r="N56" s="1316"/>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5"/>
      <c r="H57" s="1315"/>
      <c r="I57" s="1317"/>
      <c r="J57" s="1317"/>
      <c r="K57" s="1316"/>
      <c r="L57" s="1316"/>
      <c r="M57" s="1316"/>
      <c r="N57" s="1316"/>
      <c r="AM57" s="388"/>
      <c r="AN57" s="1313"/>
      <c r="AO57" s="1313"/>
      <c r="AP57" s="1313"/>
      <c r="AQ57" s="1313"/>
      <c r="AR57" s="1313"/>
      <c r="AS57" s="1313"/>
      <c r="AT57" s="1313"/>
      <c r="AU57" s="1313"/>
      <c r="AV57" s="1313"/>
      <c r="AW57" s="1313"/>
      <c r="AX57" s="1313"/>
      <c r="AY57" s="1313"/>
      <c r="AZ57" s="1313"/>
      <c r="BA57" s="1313"/>
      <c r="BB57" s="1314" t="s">
        <v>599</v>
      </c>
      <c r="BC57" s="1314"/>
      <c r="BD57" s="1314"/>
      <c r="BE57" s="1314"/>
      <c r="BF57" s="1314"/>
      <c r="BG57" s="1314"/>
      <c r="BH57" s="1314"/>
      <c r="BI57" s="1314"/>
      <c r="BJ57" s="1314"/>
      <c r="BK57" s="1314"/>
      <c r="BL57" s="1314"/>
      <c r="BM57" s="1314"/>
      <c r="BN57" s="1314"/>
      <c r="BO57" s="1314"/>
      <c r="BP57" s="1311">
        <v>60.1</v>
      </c>
      <c r="BQ57" s="1311"/>
      <c r="BR57" s="1311"/>
      <c r="BS57" s="1311"/>
      <c r="BT57" s="1311"/>
      <c r="BU57" s="1311"/>
      <c r="BV57" s="1311"/>
      <c r="BW57" s="1311"/>
      <c r="BX57" s="1311">
        <v>61.2</v>
      </c>
      <c r="BY57" s="1311"/>
      <c r="BZ57" s="1311"/>
      <c r="CA57" s="1311"/>
      <c r="CB57" s="1311"/>
      <c r="CC57" s="1311"/>
      <c r="CD57" s="1311"/>
      <c r="CE57" s="1311"/>
      <c r="CF57" s="1311">
        <v>61.7</v>
      </c>
      <c r="CG57" s="1311"/>
      <c r="CH57" s="1311"/>
      <c r="CI57" s="1311"/>
      <c r="CJ57" s="1311"/>
      <c r="CK57" s="1311"/>
      <c r="CL57" s="1311"/>
      <c r="CM57" s="1311"/>
      <c r="CN57" s="1311">
        <v>62.6</v>
      </c>
      <c r="CO57" s="1311"/>
      <c r="CP57" s="1311"/>
      <c r="CQ57" s="1311"/>
      <c r="CR57" s="1311"/>
      <c r="CS57" s="1311"/>
      <c r="CT57" s="1311"/>
      <c r="CU57" s="1311"/>
      <c r="CV57" s="1311">
        <v>63.1</v>
      </c>
      <c r="CW57" s="1311"/>
      <c r="CX57" s="1311"/>
      <c r="CY57" s="1311"/>
      <c r="CZ57" s="1311"/>
      <c r="DA57" s="1311"/>
      <c r="DB57" s="1311"/>
      <c r="DC57" s="1311"/>
      <c r="DD57" s="415"/>
      <c r="DE57" s="410"/>
    </row>
    <row r="58" spans="1:109" s="404" customFormat="1" ht="13.5" x14ac:dyDescent="0.15">
      <c r="A58" s="388"/>
      <c r="B58" s="410"/>
      <c r="G58" s="1315"/>
      <c r="H58" s="1315"/>
      <c r="I58" s="1317"/>
      <c r="J58" s="1317"/>
      <c r="K58" s="1316"/>
      <c r="L58" s="1316"/>
      <c r="M58" s="1316"/>
      <c r="N58" s="1316"/>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598</v>
      </c>
    </row>
    <row r="64" spans="1:109" ht="13.5" x14ac:dyDescent="0.15">
      <c r="B64" s="389"/>
      <c r="G64" s="405"/>
      <c r="I64" s="407"/>
      <c r="J64" s="407"/>
      <c r="K64" s="407"/>
      <c r="L64" s="407"/>
      <c r="M64" s="407"/>
      <c r="N64" s="406"/>
      <c r="AM64" s="405"/>
      <c r="AN64" s="405" t="s">
        <v>597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602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596</v>
      </c>
    </row>
    <row r="72" spans="2:107" ht="13.5" x14ac:dyDescent="0.15">
      <c r="B72" s="389"/>
      <c r="G72" s="1315"/>
      <c r="H72" s="1315"/>
      <c r="I72" s="1315"/>
      <c r="J72" s="1315"/>
      <c r="K72" s="398"/>
      <c r="L72" s="398"/>
      <c r="M72" s="397"/>
      <c r="N72" s="397"/>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3" t="s">
        <v>552</v>
      </c>
      <c r="BQ72" s="1313"/>
      <c r="BR72" s="1313"/>
      <c r="BS72" s="1313"/>
      <c r="BT72" s="1313"/>
      <c r="BU72" s="1313"/>
      <c r="BV72" s="1313"/>
      <c r="BW72" s="1313"/>
      <c r="BX72" s="1313" t="s">
        <v>553</v>
      </c>
      <c r="BY72" s="1313"/>
      <c r="BZ72" s="1313"/>
      <c r="CA72" s="1313"/>
      <c r="CB72" s="1313"/>
      <c r="CC72" s="1313"/>
      <c r="CD72" s="1313"/>
      <c r="CE72" s="1313"/>
      <c r="CF72" s="1313" t="s">
        <v>554</v>
      </c>
      <c r="CG72" s="1313"/>
      <c r="CH72" s="1313"/>
      <c r="CI72" s="1313"/>
      <c r="CJ72" s="1313"/>
      <c r="CK72" s="1313"/>
      <c r="CL72" s="1313"/>
      <c r="CM72" s="1313"/>
      <c r="CN72" s="1313" t="s">
        <v>555</v>
      </c>
      <c r="CO72" s="1313"/>
      <c r="CP72" s="1313"/>
      <c r="CQ72" s="1313"/>
      <c r="CR72" s="1313"/>
      <c r="CS72" s="1313"/>
      <c r="CT72" s="1313"/>
      <c r="CU72" s="1313"/>
      <c r="CV72" s="1313" t="s">
        <v>556</v>
      </c>
      <c r="CW72" s="1313"/>
      <c r="CX72" s="1313"/>
      <c r="CY72" s="1313"/>
      <c r="CZ72" s="1313"/>
      <c r="DA72" s="1313"/>
      <c r="DB72" s="1313"/>
      <c r="DC72" s="1313"/>
    </row>
    <row r="73" spans="2:107" ht="13.5" x14ac:dyDescent="0.15">
      <c r="B73" s="389"/>
      <c r="G73" s="1319"/>
      <c r="H73" s="1319"/>
      <c r="I73" s="1319"/>
      <c r="J73" s="1319"/>
      <c r="K73" s="1312"/>
      <c r="L73" s="1312"/>
      <c r="M73" s="1312"/>
      <c r="N73" s="1312"/>
      <c r="AM73" s="396"/>
      <c r="AN73" s="1314" t="s">
        <v>595</v>
      </c>
      <c r="AO73" s="1314"/>
      <c r="AP73" s="1314"/>
      <c r="AQ73" s="1314"/>
      <c r="AR73" s="1314"/>
      <c r="AS73" s="1314"/>
      <c r="AT73" s="1314"/>
      <c r="AU73" s="1314"/>
      <c r="AV73" s="1314"/>
      <c r="AW73" s="1314"/>
      <c r="AX73" s="1314"/>
      <c r="AY73" s="1314"/>
      <c r="AZ73" s="1314"/>
      <c r="BA73" s="1314"/>
      <c r="BB73" s="1314" t="s">
        <v>593</v>
      </c>
      <c r="BC73" s="1314"/>
      <c r="BD73" s="1314"/>
      <c r="BE73" s="1314"/>
      <c r="BF73" s="1314"/>
      <c r="BG73" s="1314"/>
      <c r="BH73" s="1314"/>
      <c r="BI73" s="1314"/>
      <c r="BJ73" s="1314"/>
      <c r="BK73" s="1314"/>
      <c r="BL73" s="1314"/>
      <c r="BM73" s="1314"/>
      <c r="BN73" s="1314"/>
      <c r="BO73" s="1314"/>
      <c r="BP73" s="1311">
        <v>65.5</v>
      </c>
      <c r="BQ73" s="1311"/>
      <c r="BR73" s="1311"/>
      <c r="BS73" s="1311"/>
      <c r="BT73" s="1311"/>
      <c r="BU73" s="1311"/>
      <c r="BV73" s="1311"/>
      <c r="BW73" s="1311"/>
      <c r="BX73" s="1311">
        <v>66.400000000000006</v>
      </c>
      <c r="BY73" s="1311"/>
      <c r="BZ73" s="1311"/>
      <c r="CA73" s="1311"/>
      <c r="CB73" s="1311"/>
      <c r="CC73" s="1311"/>
      <c r="CD73" s="1311"/>
      <c r="CE73" s="1311"/>
      <c r="CF73" s="1311">
        <v>56.3</v>
      </c>
      <c r="CG73" s="1311"/>
      <c r="CH73" s="1311"/>
      <c r="CI73" s="1311"/>
      <c r="CJ73" s="1311"/>
      <c r="CK73" s="1311"/>
      <c r="CL73" s="1311"/>
      <c r="CM73" s="1311"/>
      <c r="CN73" s="1311">
        <v>50.9</v>
      </c>
      <c r="CO73" s="1311"/>
      <c r="CP73" s="1311"/>
      <c r="CQ73" s="1311"/>
      <c r="CR73" s="1311"/>
      <c r="CS73" s="1311"/>
      <c r="CT73" s="1311"/>
      <c r="CU73" s="1311"/>
      <c r="CV73" s="1311">
        <v>41</v>
      </c>
      <c r="CW73" s="1311"/>
      <c r="CX73" s="1311"/>
      <c r="CY73" s="1311"/>
      <c r="CZ73" s="1311"/>
      <c r="DA73" s="1311"/>
      <c r="DB73" s="1311"/>
      <c r="DC73" s="1311"/>
    </row>
    <row r="74" spans="2:107" ht="13.5" x14ac:dyDescent="0.15">
      <c r="B74" s="389"/>
      <c r="G74" s="1319"/>
      <c r="H74" s="1319"/>
      <c r="I74" s="1319"/>
      <c r="J74" s="1319"/>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19"/>
      <c r="H75" s="1319"/>
      <c r="I75" s="1315"/>
      <c r="J75" s="1315"/>
      <c r="K75" s="1316"/>
      <c r="L75" s="1316"/>
      <c r="M75" s="1316"/>
      <c r="N75" s="1316"/>
      <c r="AM75" s="396"/>
      <c r="AN75" s="1314"/>
      <c r="AO75" s="1314"/>
      <c r="AP75" s="1314"/>
      <c r="AQ75" s="1314"/>
      <c r="AR75" s="1314"/>
      <c r="AS75" s="1314"/>
      <c r="AT75" s="1314"/>
      <c r="AU75" s="1314"/>
      <c r="AV75" s="1314"/>
      <c r="AW75" s="1314"/>
      <c r="AX75" s="1314"/>
      <c r="AY75" s="1314"/>
      <c r="AZ75" s="1314"/>
      <c r="BA75" s="1314"/>
      <c r="BB75" s="1314" t="s">
        <v>592</v>
      </c>
      <c r="BC75" s="1314"/>
      <c r="BD75" s="1314"/>
      <c r="BE75" s="1314"/>
      <c r="BF75" s="1314"/>
      <c r="BG75" s="1314"/>
      <c r="BH75" s="1314"/>
      <c r="BI75" s="1314"/>
      <c r="BJ75" s="1314"/>
      <c r="BK75" s="1314"/>
      <c r="BL75" s="1314"/>
      <c r="BM75" s="1314"/>
      <c r="BN75" s="1314"/>
      <c r="BO75" s="1314"/>
      <c r="BP75" s="1311">
        <v>7</v>
      </c>
      <c r="BQ75" s="1311"/>
      <c r="BR75" s="1311"/>
      <c r="BS75" s="1311"/>
      <c r="BT75" s="1311"/>
      <c r="BU75" s="1311"/>
      <c r="BV75" s="1311"/>
      <c r="BW75" s="1311"/>
      <c r="BX75" s="1311">
        <v>7.2</v>
      </c>
      <c r="BY75" s="1311"/>
      <c r="BZ75" s="1311"/>
      <c r="CA75" s="1311"/>
      <c r="CB75" s="1311"/>
      <c r="CC75" s="1311"/>
      <c r="CD75" s="1311"/>
      <c r="CE75" s="1311"/>
      <c r="CF75" s="1311">
        <v>7.2</v>
      </c>
      <c r="CG75" s="1311"/>
      <c r="CH75" s="1311"/>
      <c r="CI75" s="1311"/>
      <c r="CJ75" s="1311"/>
      <c r="CK75" s="1311"/>
      <c r="CL75" s="1311"/>
      <c r="CM75" s="1311"/>
      <c r="CN75" s="1311">
        <v>6.8</v>
      </c>
      <c r="CO75" s="1311"/>
      <c r="CP75" s="1311"/>
      <c r="CQ75" s="1311"/>
      <c r="CR75" s="1311"/>
      <c r="CS75" s="1311"/>
      <c r="CT75" s="1311"/>
      <c r="CU75" s="1311"/>
      <c r="CV75" s="1311">
        <v>6.7</v>
      </c>
      <c r="CW75" s="1311"/>
      <c r="CX75" s="1311"/>
      <c r="CY75" s="1311"/>
      <c r="CZ75" s="1311"/>
      <c r="DA75" s="1311"/>
      <c r="DB75" s="1311"/>
      <c r="DC75" s="1311"/>
    </row>
    <row r="76" spans="2:107" ht="13.5" x14ac:dyDescent="0.15">
      <c r="B76" s="389"/>
      <c r="G76" s="1319"/>
      <c r="H76" s="1319"/>
      <c r="I76" s="1315"/>
      <c r="J76" s="1315"/>
      <c r="K76" s="1316"/>
      <c r="L76" s="1316"/>
      <c r="M76" s="1316"/>
      <c r="N76" s="1316"/>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5"/>
      <c r="H77" s="1315"/>
      <c r="I77" s="1315"/>
      <c r="J77" s="1315"/>
      <c r="K77" s="1312"/>
      <c r="L77" s="1312"/>
      <c r="M77" s="1312"/>
      <c r="N77" s="1312"/>
      <c r="AN77" s="1313" t="s">
        <v>594</v>
      </c>
      <c r="AO77" s="1313"/>
      <c r="AP77" s="1313"/>
      <c r="AQ77" s="1313"/>
      <c r="AR77" s="1313"/>
      <c r="AS77" s="1313"/>
      <c r="AT77" s="1313"/>
      <c r="AU77" s="1313"/>
      <c r="AV77" s="1313"/>
      <c r="AW77" s="1313"/>
      <c r="AX77" s="1313"/>
      <c r="AY77" s="1313"/>
      <c r="AZ77" s="1313"/>
      <c r="BA77" s="1313"/>
      <c r="BB77" s="1314" t="s">
        <v>593</v>
      </c>
      <c r="BC77" s="1314"/>
      <c r="BD77" s="1314"/>
      <c r="BE77" s="1314"/>
      <c r="BF77" s="1314"/>
      <c r="BG77" s="1314"/>
      <c r="BH77" s="1314"/>
      <c r="BI77" s="1314"/>
      <c r="BJ77" s="1314"/>
      <c r="BK77" s="1314"/>
      <c r="BL77" s="1314"/>
      <c r="BM77" s="1314"/>
      <c r="BN77" s="1314"/>
      <c r="BO77" s="1314"/>
      <c r="BP77" s="1311">
        <v>15</v>
      </c>
      <c r="BQ77" s="1311"/>
      <c r="BR77" s="1311"/>
      <c r="BS77" s="1311"/>
      <c r="BT77" s="1311"/>
      <c r="BU77" s="1311"/>
      <c r="BV77" s="1311"/>
      <c r="BW77" s="1311"/>
      <c r="BX77" s="1311">
        <v>12.2</v>
      </c>
      <c r="BY77" s="1311"/>
      <c r="BZ77" s="1311"/>
      <c r="CA77" s="1311"/>
      <c r="CB77" s="1311"/>
      <c r="CC77" s="1311"/>
      <c r="CD77" s="1311"/>
      <c r="CE77" s="1311"/>
      <c r="CF77" s="1311">
        <v>5</v>
      </c>
      <c r="CG77" s="1311"/>
      <c r="CH77" s="1311"/>
      <c r="CI77" s="1311"/>
      <c r="CJ77" s="1311"/>
      <c r="CK77" s="1311"/>
      <c r="CL77" s="1311"/>
      <c r="CM77" s="1311"/>
      <c r="CN77" s="1311">
        <v>5.4</v>
      </c>
      <c r="CO77" s="1311"/>
      <c r="CP77" s="1311"/>
      <c r="CQ77" s="1311"/>
      <c r="CR77" s="1311"/>
      <c r="CS77" s="1311"/>
      <c r="CT77" s="1311"/>
      <c r="CU77" s="1311"/>
      <c r="CV77" s="1311">
        <v>3.9</v>
      </c>
      <c r="CW77" s="1311"/>
      <c r="CX77" s="1311"/>
      <c r="CY77" s="1311"/>
      <c r="CZ77" s="1311"/>
      <c r="DA77" s="1311"/>
      <c r="DB77" s="1311"/>
      <c r="DC77" s="1311"/>
    </row>
    <row r="78" spans="2:107" ht="13.5" x14ac:dyDescent="0.15">
      <c r="B78" s="389"/>
      <c r="G78" s="1315"/>
      <c r="H78" s="1315"/>
      <c r="I78" s="1315"/>
      <c r="J78" s="1315"/>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5"/>
      <c r="H79" s="1315"/>
      <c r="I79" s="1317"/>
      <c r="J79" s="1317"/>
      <c r="K79" s="1318"/>
      <c r="L79" s="1318"/>
      <c r="M79" s="1318"/>
      <c r="N79" s="1318"/>
      <c r="AN79" s="1313"/>
      <c r="AO79" s="1313"/>
      <c r="AP79" s="1313"/>
      <c r="AQ79" s="1313"/>
      <c r="AR79" s="1313"/>
      <c r="AS79" s="1313"/>
      <c r="AT79" s="1313"/>
      <c r="AU79" s="1313"/>
      <c r="AV79" s="1313"/>
      <c r="AW79" s="1313"/>
      <c r="AX79" s="1313"/>
      <c r="AY79" s="1313"/>
      <c r="AZ79" s="1313"/>
      <c r="BA79" s="1313"/>
      <c r="BB79" s="1314" t="s">
        <v>592</v>
      </c>
      <c r="BC79" s="1314"/>
      <c r="BD79" s="1314"/>
      <c r="BE79" s="1314"/>
      <c r="BF79" s="1314"/>
      <c r="BG79" s="1314"/>
      <c r="BH79" s="1314"/>
      <c r="BI79" s="1314"/>
      <c r="BJ79" s="1314"/>
      <c r="BK79" s="1314"/>
      <c r="BL79" s="1314"/>
      <c r="BM79" s="1314"/>
      <c r="BN79" s="1314"/>
      <c r="BO79" s="1314"/>
      <c r="BP79" s="1311">
        <v>5</v>
      </c>
      <c r="BQ79" s="1311"/>
      <c r="BR79" s="1311"/>
      <c r="BS79" s="1311"/>
      <c r="BT79" s="1311"/>
      <c r="BU79" s="1311"/>
      <c r="BV79" s="1311"/>
      <c r="BW79" s="1311"/>
      <c r="BX79" s="1311">
        <v>4.8</v>
      </c>
      <c r="BY79" s="1311"/>
      <c r="BZ79" s="1311"/>
      <c r="CA79" s="1311"/>
      <c r="CB79" s="1311"/>
      <c r="CC79" s="1311"/>
      <c r="CD79" s="1311"/>
      <c r="CE79" s="1311"/>
      <c r="CF79" s="1311">
        <v>4.5</v>
      </c>
      <c r="CG79" s="1311"/>
      <c r="CH79" s="1311"/>
      <c r="CI79" s="1311"/>
      <c r="CJ79" s="1311"/>
      <c r="CK79" s="1311"/>
      <c r="CL79" s="1311"/>
      <c r="CM79" s="1311"/>
      <c r="CN79" s="1311">
        <v>4.2</v>
      </c>
      <c r="CO79" s="1311"/>
      <c r="CP79" s="1311"/>
      <c r="CQ79" s="1311"/>
      <c r="CR79" s="1311"/>
      <c r="CS79" s="1311"/>
      <c r="CT79" s="1311"/>
      <c r="CU79" s="1311"/>
      <c r="CV79" s="1311">
        <v>4.2</v>
      </c>
      <c r="CW79" s="1311"/>
      <c r="CX79" s="1311"/>
      <c r="CY79" s="1311"/>
      <c r="CZ79" s="1311"/>
      <c r="DA79" s="1311"/>
      <c r="DB79" s="1311"/>
      <c r="DC79" s="1311"/>
    </row>
    <row r="80" spans="2:107" ht="13.5" x14ac:dyDescent="0.15">
      <c r="B80" s="389"/>
      <c r="G80" s="1315"/>
      <c r="H80" s="1315"/>
      <c r="I80" s="1317"/>
      <c r="J80" s="1317"/>
      <c r="K80" s="1318"/>
      <c r="L80" s="1318"/>
      <c r="M80" s="1318"/>
      <c r="N80" s="1318"/>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LX8GdaiMIforI0bG48yNGSz1dvHR/SwcOlT/eax2Lw8iejER8UzWlmVdYNRt8xiVzJ+QJitbCB18ZY4O77lrw==" saltValue="OjeDn45UV48ME9UGuug/Cw=="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I53:J54"/>
    <mergeCell ref="K53:K54"/>
    <mergeCell ref="L53:L54"/>
    <mergeCell ref="M53:M54"/>
    <mergeCell ref="BX57:CE58"/>
    <mergeCell ref="CF57:CM58"/>
    <mergeCell ref="AN65:DC69"/>
    <mergeCell ref="BX55:CE56"/>
    <mergeCell ref="CF55:CM56"/>
    <mergeCell ref="CN55:CU56"/>
    <mergeCell ref="CV55:DC56"/>
    <mergeCell ref="I55:J56"/>
    <mergeCell ref="K55:K56"/>
    <mergeCell ref="L55:L56"/>
    <mergeCell ref="M55:M56"/>
    <mergeCell ref="N55:N56"/>
    <mergeCell ref="CV72:DC72"/>
    <mergeCell ref="BX72:CE72"/>
    <mergeCell ref="CF72:CM72"/>
    <mergeCell ref="CN72:CU72"/>
    <mergeCell ref="CN57:CU58"/>
    <mergeCell ref="CV57:DC58"/>
    <mergeCell ref="G72:J72"/>
    <mergeCell ref="AN72:BO72"/>
    <mergeCell ref="BP72:BW72"/>
    <mergeCell ref="I57:J58"/>
    <mergeCell ref="K57:K58"/>
    <mergeCell ref="G55:H58"/>
    <mergeCell ref="G73:H76"/>
    <mergeCell ref="I73:J74"/>
    <mergeCell ref="K73:K74"/>
    <mergeCell ref="L73:L74"/>
    <mergeCell ref="M73:M74"/>
    <mergeCell ref="N73:N74"/>
    <mergeCell ref="CN75:CU76"/>
    <mergeCell ref="CV75:DC76"/>
    <mergeCell ref="CV73:DC74"/>
    <mergeCell ref="BX73:CE74"/>
    <mergeCell ref="CF73:CM74"/>
    <mergeCell ref="CN73:CU74"/>
    <mergeCell ref="I75:J76"/>
    <mergeCell ref="K75:K76"/>
    <mergeCell ref="L75:L76"/>
    <mergeCell ref="M75:M76"/>
    <mergeCell ref="N75:N76"/>
    <mergeCell ref="BB75:BO76"/>
    <mergeCell ref="AN73:BA76"/>
    <mergeCell ref="BB73:BO74"/>
    <mergeCell ref="BP73:BW74"/>
    <mergeCell ref="BP75:BW76"/>
    <mergeCell ref="N77:N78"/>
    <mergeCell ref="AN77:BA80"/>
    <mergeCell ref="BB77:BO78"/>
    <mergeCell ref="BP77:BW78"/>
    <mergeCell ref="BX77:CE78"/>
    <mergeCell ref="G77:H80"/>
    <mergeCell ref="I77:J78"/>
    <mergeCell ref="K77:K78"/>
    <mergeCell ref="L77:L78"/>
    <mergeCell ref="M77:M78"/>
    <mergeCell ref="I79:J80"/>
    <mergeCell ref="K79:K80"/>
    <mergeCell ref="L79:L80"/>
    <mergeCell ref="M79:M80"/>
    <mergeCell ref="N79:N80"/>
    <mergeCell ref="BB79:BO80"/>
    <mergeCell ref="CV79:DC80"/>
    <mergeCell ref="CN77:CU78"/>
    <mergeCell ref="CV77:DC78"/>
    <mergeCell ref="BP79:BW80"/>
    <mergeCell ref="BX75:CE76"/>
    <mergeCell ref="CF75:CM76"/>
    <mergeCell ref="CF77:CM78"/>
    <mergeCell ref="CF79:CM80"/>
    <mergeCell ref="BX79:CE80"/>
    <mergeCell ref="CN79:CU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7f9weJAQFJrG0hkd9aoyYpcleBoIOrd+7gObsINLA6d0FfwYRVognz0GxbeMFhU5iZ60h/JONZhuXD4Uh58wZA==" saltValue="N4b7hXmRAxP/cY8WtWxg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qG84yEzrTPUeNifaNTrN+i82AaT56rcopOAD+w8vE6SxoPPnEPEMND2oJW/uqH4GJWiyHQU0Krdu+VIC3fqddQ==" saltValue="4fRwWjadLKHMRKVldav53g==" spinCount="100000" sheet="1" objects="1" scenarios="1"/>
  <dataConsolidate/>
  <phoneticPr fontId="2"/>
  <printOptions horizontalCentered="1" verticalCentered="1"/>
  <pageMargins left="0" right="0" top="0.19685039370078741" bottom="0" header="0.39370078740157483" footer="0"/>
  <pageSetup paperSize="9" scale="35"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37704</v>
      </c>
      <c r="E3" s="162"/>
      <c r="F3" s="163">
        <v>40879</v>
      </c>
      <c r="G3" s="164"/>
      <c r="H3" s="165"/>
    </row>
    <row r="4" spans="1:8" x14ac:dyDescent="0.15">
      <c r="A4" s="166"/>
      <c r="B4" s="167"/>
      <c r="C4" s="168"/>
      <c r="D4" s="169">
        <v>21302</v>
      </c>
      <c r="E4" s="170"/>
      <c r="F4" s="171">
        <v>24087</v>
      </c>
      <c r="G4" s="172"/>
      <c r="H4" s="173"/>
    </row>
    <row r="5" spans="1:8" x14ac:dyDescent="0.15">
      <c r="A5" s="154" t="s">
        <v>544</v>
      </c>
      <c r="B5" s="159"/>
      <c r="C5" s="160"/>
      <c r="D5" s="161">
        <v>68697</v>
      </c>
      <c r="E5" s="162"/>
      <c r="F5" s="163">
        <v>42651</v>
      </c>
      <c r="G5" s="164"/>
      <c r="H5" s="165"/>
    </row>
    <row r="6" spans="1:8" x14ac:dyDescent="0.15">
      <c r="A6" s="166"/>
      <c r="B6" s="167"/>
      <c r="C6" s="168"/>
      <c r="D6" s="169">
        <v>36341</v>
      </c>
      <c r="E6" s="170"/>
      <c r="F6" s="171">
        <v>22675</v>
      </c>
      <c r="G6" s="172"/>
      <c r="H6" s="173"/>
    </row>
    <row r="7" spans="1:8" x14ac:dyDescent="0.15">
      <c r="A7" s="154" t="s">
        <v>545</v>
      </c>
      <c r="B7" s="159"/>
      <c r="C7" s="160"/>
      <c r="D7" s="161">
        <v>27053</v>
      </c>
      <c r="E7" s="162"/>
      <c r="F7" s="163">
        <v>43226</v>
      </c>
      <c r="G7" s="164"/>
      <c r="H7" s="165"/>
    </row>
    <row r="8" spans="1:8" x14ac:dyDescent="0.15">
      <c r="A8" s="166"/>
      <c r="B8" s="167"/>
      <c r="C8" s="168"/>
      <c r="D8" s="169">
        <v>9461</v>
      </c>
      <c r="E8" s="170"/>
      <c r="F8" s="171">
        <v>22622</v>
      </c>
      <c r="G8" s="172"/>
      <c r="H8" s="173"/>
    </row>
    <row r="9" spans="1:8" x14ac:dyDescent="0.15">
      <c r="A9" s="154" t="s">
        <v>546</v>
      </c>
      <c r="B9" s="159"/>
      <c r="C9" s="160"/>
      <c r="D9" s="161">
        <v>26641</v>
      </c>
      <c r="E9" s="162"/>
      <c r="F9" s="163">
        <v>42836</v>
      </c>
      <c r="G9" s="164"/>
      <c r="H9" s="165"/>
    </row>
    <row r="10" spans="1:8" x14ac:dyDescent="0.15">
      <c r="A10" s="166"/>
      <c r="B10" s="167"/>
      <c r="C10" s="168"/>
      <c r="D10" s="169">
        <v>10794</v>
      </c>
      <c r="E10" s="170"/>
      <c r="F10" s="171">
        <v>22936</v>
      </c>
      <c r="G10" s="172"/>
      <c r="H10" s="173"/>
    </row>
    <row r="11" spans="1:8" x14ac:dyDescent="0.15">
      <c r="A11" s="154" t="s">
        <v>547</v>
      </c>
      <c r="B11" s="159"/>
      <c r="C11" s="160"/>
      <c r="D11" s="161">
        <v>46175</v>
      </c>
      <c r="E11" s="162"/>
      <c r="F11" s="163">
        <v>44161</v>
      </c>
      <c r="G11" s="164"/>
      <c r="H11" s="165"/>
    </row>
    <row r="12" spans="1:8" x14ac:dyDescent="0.15">
      <c r="A12" s="166"/>
      <c r="B12" s="167"/>
      <c r="C12" s="174"/>
      <c r="D12" s="169">
        <v>24470</v>
      </c>
      <c r="E12" s="170"/>
      <c r="F12" s="171">
        <v>23644</v>
      </c>
      <c r="G12" s="172"/>
      <c r="H12" s="173"/>
    </row>
    <row r="13" spans="1:8" x14ac:dyDescent="0.15">
      <c r="A13" s="154"/>
      <c r="B13" s="159"/>
      <c r="C13" s="175"/>
      <c r="D13" s="176">
        <v>41254</v>
      </c>
      <c r="E13" s="177"/>
      <c r="F13" s="178">
        <v>42751</v>
      </c>
      <c r="G13" s="179"/>
      <c r="H13" s="165"/>
    </row>
    <row r="14" spans="1:8" x14ac:dyDescent="0.15">
      <c r="A14" s="166"/>
      <c r="B14" s="167"/>
      <c r="C14" s="168"/>
      <c r="D14" s="169">
        <v>20474</v>
      </c>
      <c r="E14" s="170"/>
      <c r="F14" s="171">
        <v>23193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1.24</v>
      </c>
      <c r="C19" s="180">
        <f>ROUND(VALUE(SUBSTITUTE(実質収支比率等に係る経年分析!G$48,"▲","-")),2)</f>
        <v>2.72</v>
      </c>
      <c r="D19" s="180">
        <f>ROUND(VALUE(SUBSTITUTE(実質収支比率等に係る経年分析!H$48,"▲","-")),2)</f>
        <v>2.95</v>
      </c>
      <c r="E19" s="180">
        <f>ROUND(VALUE(SUBSTITUTE(実質収支比率等に係る経年分析!I$48,"▲","-")),2)</f>
        <v>5.73</v>
      </c>
      <c r="F19" s="180">
        <f>ROUND(VALUE(SUBSTITUTE(実質収支比率等に係る経年分析!J$48,"▲","-")),2)</f>
        <v>5.93</v>
      </c>
    </row>
    <row r="20" spans="1:11" x14ac:dyDescent="0.15">
      <c r="A20" s="180" t="s">
        <v>55</v>
      </c>
      <c r="B20" s="180">
        <f>ROUND(VALUE(SUBSTITUTE(実質収支比率等に係る経年分析!F$47,"▲","-")),2)</f>
        <v>6.7</v>
      </c>
      <c r="C20" s="180">
        <f>ROUND(VALUE(SUBSTITUTE(実質収支比率等に係る経年分析!G$47,"▲","-")),2)</f>
        <v>6.66</v>
      </c>
      <c r="D20" s="180">
        <f>ROUND(VALUE(SUBSTITUTE(実質収支比率等に係る経年分析!H$47,"▲","-")),2)</f>
        <v>8.36</v>
      </c>
      <c r="E20" s="180">
        <f>ROUND(VALUE(SUBSTITUTE(実質収支比率等に係る経年分析!I$47,"▲","-")),2)</f>
        <v>9.36</v>
      </c>
      <c r="F20" s="180">
        <f>ROUND(VALUE(SUBSTITUTE(実質収支比率等に係る経年分析!J$47,"▲","-")),2)</f>
        <v>12.39</v>
      </c>
    </row>
    <row r="21" spans="1:11" x14ac:dyDescent="0.15">
      <c r="A21" s="180" t="s">
        <v>56</v>
      </c>
      <c r="B21" s="180">
        <f>IF(ISNUMBER(VALUE(SUBSTITUTE(実質収支比率等に係る経年分析!F$49,"▲","-"))),ROUND(VALUE(SUBSTITUTE(実質収支比率等に係る経年分析!F$49,"▲","-")),2),NA())</f>
        <v>-3.1</v>
      </c>
      <c r="C21" s="180">
        <f>IF(ISNUMBER(VALUE(SUBSTITUTE(実質収支比率等に係る経年分析!G$49,"▲","-"))),ROUND(VALUE(SUBSTITUTE(実質収支比率等に係る経年分析!G$49,"▲","-")),2),NA())</f>
        <v>1.53</v>
      </c>
      <c r="D21" s="180">
        <f>IF(ISNUMBER(VALUE(SUBSTITUTE(実質収支比率等に係る経年分析!H$49,"▲","-"))),ROUND(VALUE(SUBSTITUTE(実質収支比率等に係る経年分析!H$49,"▲","-")),2),NA())</f>
        <v>1.71</v>
      </c>
      <c r="E21" s="180">
        <f>IF(ISNUMBER(VALUE(SUBSTITUTE(実質収支比率等に係る経年分析!I$49,"▲","-"))),ROUND(VALUE(SUBSTITUTE(実質収支比率等に係る経年分析!I$49,"▲","-")),2),NA())</f>
        <v>2.84</v>
      </c>
      <c r="F21" s="180">
        <f>IF(ISNUMBER(VALUE(SUBSTITUTE(実質収支比率等に係る経年分析!J$49,"▲","-"))),ROUND(VALUE(SUBSTITUTE(実質収支比率等に係る経年分析!J$49,"▲","-")),2),NA())</f>
        <v>0.44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特別会計公共用地先行取得事業</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特別会計後期高齢者医療事業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特別会計国民健康保険事業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2.1800000000000002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1.98</v>
      </c>
    </row>
    <row r="34" spans="1:16" x14ac:dyDescent="0.15">
      <c r="A34" s="181" t="str">
        <f>IF(連結実質赤字比率に係る赤字・黒字の構成分析!C$36="",NA(),連結実質赤字比率に係る赤字・黒字の構成分析!C$36)</f>
        <v>守口市水道事業会計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5.67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5.92</v>
      </c>
    </row>
    <row r="36" spans="1:16" x14ac:dyDescent="0.15">
      <c r="A36" s="181" t="str">
        <f>IF(連結実質赤字比率に係る赤字・黒字の構成分析!C$34="",NA(),連結実質赤字比率に係る赤字・黒字の構成分析!C$34)</f>
        <v>守口市下水道事業会計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10.87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4379</v>
      </c>
      <c r="E42" s="182"/>
      <c r="F42" s="182"/>
      <c r="G42" s="182">
        <f>'実質公債費比率（分子）の構造'!L$52</f>
        <v>4565</v>
      </c>
      <c r="H42" s="182"/>
      <c r="I42" s="182"/>
      <c r="J42" s="182">
        <f>'実質公債費比率（分子）の構造'!M$52</f>
        <v>4505</v>
      </c>
      <c r="K42" s="182"/>
      <c r="L42" s="182"/>
      <c r="M42" s="182">
        <f>'実質公債費比率（分子）の構造'!N$52</f>
        <v>4488</v>
      </c>
      <c r="N42" s="182"/>
      <c r="O42" s="182"/>
      <c r="P42" s="182">
        <f>'実質公債費比率（分子）の構造'!O$52</f>
        <v>4497</v>
      </c>
    </row>
    <row r="43" spans="1:16" x14ac:dyDescent="0.15">
      <c r="A43" s="182" t="s">
        <v>64</v>
      </c>
      <c r="B43" s="182">
        <f>'実質公債費比率（分子）の構造'!K$51</f>
        <v>1</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118</v>
      </c>
      <c r="C45" s="182"/>
      <c r="D45" s="182"/>
      <c r="E45" s="182">
        <f>'実質公債費比率（分子）の構造'!L$49</f>
        <v>111</v>
      </c>
      <c r="F45" s="182"/>
      <c r="G45" s="182"/>
      <c r="H45" s="182">
        <f>'実質公債費比率（分子）の構造'!M$49</f>
        <v>112</v>
      </c>
      <c r="I45" s="182"/>
      <c r="J45" s="182"/>
      <c r="K45" s="182">
        <f>'実質公債費比率（分子）の構造'!N$49</f>
        <v>115</v>
      </c>
      <c r="L45" s="182"/>
      <c r="M45" s="182"/>
      <c r="N45" s="182">
        <f>'実質公債費比率（分子）の構造'!O$49</f>
        <v>179</v>
      </c>
      <c r="O45" s="182"/>
      <c r="P45" s="182"/>
    </row>
    <row r="46" spans="1:16" x14ac:dyDescent="0.15">
      <c r="A46" s="182" t="s">
        <v>67</v>
      </c>
      <c r="B46" s="182">
        <f>'実質公債費比率（分子）の構造'!K$48</f>
        <v>810</v>
      </c>
      <c r="C46" s="182"/>
      <c r="D46" s="182"/>
      <c r="E46" s="182">
        <f>'実質公債費比率（分子）の構造'!L$48</f>
        <v>941</v>
      </c>
      <c r="F46" s="182"/>
      <c r="G46" s="182"/>
      <c r="H46" s="182">
        <f>'実質公債費比率（分子）の構造'!M$48</f>
        <v>843</v>
      </c>
      <c r="I46" s="182"/>
      <c r="J46" s="182"/>
      <c r="K46" s="182">
        <f>'実質公債費比率（分子）の構造'!N$48</f>
        <v>816</v>
      </c>
      <c r="L46" s="182"/>
      <c r="M46" s="182"/>
      <c r="N46" s="182">
        <f>'実質公債費比率（分子）の構造'!O$48</f>
        <v>804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f>'実質公債費比率（分子）の構造'!N$47</f>
        <v>8</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5673</v>
      </c>
      <c r="C49" s="182"/>
      <c r="D49" s="182"/>
      <c r="E49" s="182">
        <f>'実質公債費比率（分子）の構造'!L$45</f>
        <v>5429</v>
      </c>
      <c r="F49" s="182"/>
      <c r="G49" s="182"/>
      <c r="H49" s="182">
        <f>'実質公債費比率（分子）の構造'!M$45</f>
        <v>5447</v>
      </c>
      <c r="I49" s="182"/>
      <c r="J49" s="182"/>
      <c r="K49" s="182">
        <f>'実質公債費比率（分子）の構造'!N$45</f>
        <v>5474</v>
      </c>
      <c r="L49" s="182"/>
      <c r="M49" s="182"/>
      <c r="N49" s="182">
        <f>'実質公債費比率（分子）の構造'!O$45</f>
        <v>5387</v>
      </c>
      <c r="O49" s="182"/>
      <c r="P49" s="182"/>
    </row>
    <row r="50" spans="1:16" x14ac:dyDescent="0.15">
      <c r="A50" s="182" t="s">
        <v>71</v>
      </c>
      <c r="B50" s="182" t="e">
        <f>NA()</f>
        <v>#N/A</v>
      </c>
      <c r="C50" s="182">
        <f>IF(ISNUMBER('実質公債費比率（分子）の構造'!K$53),'実質公債費比率（分子）の構造'!K$53,NA())</f>
        <v>2223</v>
      </c>
      <c r="D50" s="182" t="e">
        <f>NA()</f>
        <v>#N/A</v>
      </c>
      <c r="E50" s="182" t="e">
        <f>NA()</f>
        <v>#N/A</v>
      </c>
      <c r="F50" s="182">
        <f>IF(ISNUMBER('実質公債費比率（分子）の構造'!L$53),'実質公債費比率（分子）の構造'!L$53,NA())</f>
        <v>1916</v>
      </c>
      <c r="G50" s="182" t="e">
        <f>NA()</f>
        <v>#N/A</v>
      </c>
      <c r="H50" s="182" t="e">
        <f>NA()</f>
        <v>#N/A</v>
      </c>
      <c r="I50" s="182">
        <f>IF(ISNUMBER('実質公債費比率（分子）の構造'!M$53),'実質公債費比率（分子）の構造'!M$53,NA())</f>
        <v>1897</v>
      </c>
      <c r="J50" s="182" t="e">
        <f>NA()</f>
        <v>#N/A</v>
      </c>
      <c r="K50" s="182" t="e">
        <f>NA()</f>
        <v>#N/A</v>
      </c>
      <c r="L50" s="182">
        <f>IF(ISNUMBER('実質公債費比率（分子）の構造'!N$53),'実質公債費比率（分子）の構造'!N$53,NA())</f>
        <v>1925</v>
      </c>
      <c r="M50" s="182" t="e">
        <f>NA()</f>
        <v>#N/A</v>
      </c>
      <c r="N50" s="182" t="e">
        <f>NA()</f>
        <v>#N/A</v>
      </c>
      <c r="O50" s="182">
        <f>IF(ISNUMBER('実質公債費比率（分子）の構造'!O$53),'実質公債費比率（分子）の構造'!O$53,NA())</f>
        <v>1873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42067</v>
      </c>
      <c r="E56" s="181"/>
      <c r="F56" s="181"/>
      <c r="G56" s="181">
        <f>'将来負担比率（分子）の構造'!J$52</f>
        <v>43854</v>
      </c>
      <c r="H56" s="181"/>
      <c r="I56" s="181"/>
      <c r="J56" s="181">
        <f>'将来負担比率（分子）の構造'!K$52</f>
        <v>43806</v>
      </c>
      <c r="K56" s="181"/>
      <c r="L56" s="181"/>
      <c r="M56" s="181">
        <f>'将来負担比率（分子）の構造'!L$52</f>
        <v>43632</v>
      </c>
      <c r="N56" s="181"/>
      <c r="O56" s="181"/>
      <c r="P56" s="181">
        <f>'将来負担比率（分子）の構造'!M$52</f>
        <v>44053</v>
      </c>
    </row>
    <row r="57" spans="1:16" x14ac:dyDescent="0.15">
      <c r="A57" s="181" t="s">
        <v>42</v>
      </c>
      <c r="B57" s="181"/>
      <c r="C57" s="181"/>
      <c r="D57" s="181">
        <f>'将来負担比率（分子）の構造'!I$51</f>
        <v>8757</v>
      </c>
      <c r="E57" s="181"/>
      <c r="F57" s="181"/>
      <c r="G57" s="181">
        <f>'将来負担比率（分子）の構造'!J$51</f>
        <v>8376</v>
      </c>
      <c r="H57" s="181"/>
      <c r="I57" s="181"/>
      <c r="J57" s="181">
        <f>'将来負担比率（分子）の構造'!K$51</f>
        <v>8176</v>
      </c>
      <c r="K57" s="181"/>
      <c r="L57" s="181"/>
      <c r="M57" s="181">
        <f>'将来負担比率（分子）の構造'!L$51</f>
        <v>8951</v>
      </c>
      <c r="N57" s="181"/>
      <c r="O57" s="181"/>
      <c r="P57" s="181">
        <f>'将来負担比率（分子）の構造'!M$51</f>
        <v>9604</v>
      </c>
    </row>
    <row r="58" spans="1:16" x14ac:dyDescent="0.15">
      <c r="A58" s="181" t="s">
        <v>41</v>
      </c>
      <c r="B58" s="181"/>
      <c r="C58" s="181"/>
      <c r="D58" s="181">
        <f>'将来負担比率（分子）の構造'!I$50</f>
        <v>6412</v>
      </c>
      <c r="E58" s="181"/>
      <c r="F58" s="181"/>
      <c r="G58" s="181">
        <f>'将来負担比率（分子）の構造'!J$50</f>
        <v>7309</v>
      </c>
      <c r="H58" s="181"/>
      <c r="I58" s="181"/>
      <c r="J58" s="181">
        <f>'将来負担比率（分子）の構造'!K$50</f>
        <v>8095</v>
      </c>
      <c r="K58" s="181"/>
      <c r="L58" s="181"/>
      <c r="M58" s="181">
        <f>'将来負担比率（分子）の構造'!L$50</f>
        <v>8789</v>
      </c>
      <c r="N58" s="181"/>
      <c r="O58" s="181"/>
      <c r="P58" s="181">
        <f>'将来負担比率（分子）の構造'!M$50</f>
        <v>12024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6207</v>
      </c>
      <c r="C62" s="181"/>
      <c r="D62" s="181"/>
      <c r="E62" s="181">
        <f>'将来負担比率（分子）の構造'!J$45</f>
        <v>6006</v>
      </c>
      <c r="F62" s="181"/>
      <c r="G62" s="181"/>
      <c r="H62" s="181">
        <f>'将来負担比率（分子）の構造'!K$45</f>
        <v>4729</v>
      </c>
      <c r="I62" s="181"/>
      <c r="J62" s="181"/>
      <c r="K62" s="181">
        <f>'将来負担比率（分子）の構造'!L$45</f>
        <v>4248</v>
      </c>
      <c r="L62" s="181"/>
      <c r="M62" s="181"/>
      <c r="N62" s="181">
        <f>'将来負担比率（分子）の構造'!M$45</f>
        <v>3913</v>
      </c>
      <c r="O62" s="181"/>
      <c r="P62" s="181"/>
    </row>
    <row r="63" spans="1:16" x14ac:dyDescent="0.15">
      <c r="A63" s="181" t="s">
        <v>34</v>
      </c>
      <c r="B63" s="181">
        <f>'将来負担比率（分子）の構造'!I$44</f>
        <v>666</v>
      </c>
      <c r="C63" s="181"/>
      <c r="D63" s="181"/>
      <c r="E63" s="181">
        <f>'将来負担比率（分子）の構造'!J$44</f>
        <v>796</v>
      </c>
      <c r="F63" s="181"/>
      <c r="G63" s="181"/>
      <c r="H63" s="181">
        <f>'将来負担比率（分子）の構造'!K$44</f>
        <v>1111</v>
      </c>
      <c r="I63" s="181"/>
      <c r="J63" s="181"/>
      <c r="K63" s="181">
        <f>'将来負担比率（分子）の構造'!L$44</f>
        <v>1279</v>
      </c>
      <c r="L63" s="181"/>
      <c r="M63" s="181"/>
      <c r="N63" s="181">
        <f>'将来負担比率（分子）の構造'!M$44</f>
        <v>1668</v>
      </c>
      <c r="O63" s="181"/>
      <c r="P63" s="181"/>
    </row>
    <row r="64" spans="1:16" x14ac:dyDescent="0.15">
      <c r="A64" s="181" t="s">
        <v>33</v>
      </c>
      <c r="B64" s="181">
        <f>'将来負担比率（分子）の構造'!I$43</f>
        <v>7541</v>
      </c>
      <c r="C64" s="181"/>
      <c r="D64" s="181"/>
      <c r="E64" s="181">
        <f>'将来負担比率（分子）の構造'!J$43</f>
        <v>7366</v>
      </c>
      <c r="F64" s="181"/>
      <c r="G64" s="181"/>
      <c r="H64" s="181">
        <f>'将来負担比率（分子）の構造'!K$43</f>
        <v>7361</v>
      </c>
      <c r="I64" s="181"/>
      <c r="J64" s="181"/>
      <c r="K64" s="181">
        <f>'将来負担比率（分子）の構造'!L$43</f>
        <v>8033</v>
      </c>
      <c r="L64" s="181"/>
      <c r="M64" s="181"/>
      <c r="N64" s="181">
        <f>'将来負担比率（分子）の構造'!M$43</f>
        <v>8684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60840</v>
      </c>
      <c r="C66" s="181"/>
      <c r="D66" s="181"/>
      <c r="E66" s="181">
        <f>'将来負担比率（分子）の構造'!J$41</f>
        <v>63803</v>
      </c>
      <c r="F66" s="181"/>
      <c r="G66" s="181"/>
      <c r="H66" s="181">
        <f>'将来負担比率（分子）の構造'!K$41</f>
        <v>62554</v>
      </c>
      <c r="I66" s="181"/>
      <c r="J66" s="181"/>
      <c r="K66" s="181">
        <f>'将来負担比率（分子）の構造'!L$41</f>
        <v>61985</v>
      </c>
      <c r="L66" s="181"/>
      <c r="M66" s="181"/>
      <c r="N66" s="181">
        <f>'将来負担比率（分子）の構造'!M$41</f>
        <v>63102</v>
      </c>
      <c r="O66" s="181"/>
      <c r="P66" s="181"/>
    </row>
    <row r="67" spans="1:16" x14ac:dyDescent="0.15">
      <c r="A67" s="181" t="s">
        <v>75</v>
      </c>
      <c r="B67" s="181" t="e">
        <f>NA()</f>
        <v>#N/A</v>
      </c>
      <c r="C67" s="181">
        <f>IF(ISNUMBER('将来負担比率（分子）の構造'!I$53), IF('将来負担比率（分子）の構造'!I$53 &lt; 0, 0, '将来負担比率（分子）の構造'!I$53), NA())</f>
        <v>18018</v>
      </c>
      <c r="D67" s="181" t="e">
        <f>NA()</f>
        <v>#N/A</v>
      </c>
      <c r="E67" s="181" t="e">
        <f>NA()</f>
        <v>#N/A</v>
      </c>
      <c r="F67" s="181">
        <f>IF(ISNUMBER('将来負担比率（分子）の構造'!J$53), IF('将来負担比率（分子）の構造'!J$53 &lt; 0, 0, '将来負担比率（分子）の構造'!J$53), NA())</f>
        <v>18432</v>
      </c>
      <c r="G67" s="181" t="e">
        <f>NA()</f>
        <v>#N/A</v>
      </c>
      <c r="H67" s="181" t="e">
        <f>NA()</f>
        <v>#N/A</v>
      </c>
      <c r="I67" s="181">
        <f>IF(ISNUMBER('将来負担比率（分子）の構造'!K$53), IF('将来負担比率（分子）の構造'!K$53 &lt; 0, 0, '将来負担比率（分子）の構造'!K$53), NA())</f>
        <v>15678</v>
      </c>
      <c r="J67" s="181" t="e">
        <f>NA()</f>
        <v>#N/A</v>
      </c>
      <c r="K67" s="181" t="e">
        <f>NA()</f>
        <v>#N/A</v>
      </c>
      <c r="L67" s="181">
        <f>IF(ISNUMBER('将来負担比率（分子）の構造'!L$53), IF('将来負担比率（分子）の構造'!L$53 &lt; 0, 0, '将来負担比率（分子）の構造'!L$53), NA())</f>
        <v>14173</v>
      </c>
      <c r="M67" s="181" t="e">
        <f>NA()</f>
        <v>#N/A</v>
      </c>
      <c r="N67" s="181" t="e">
        <f>NA()</f>
        <v>#N/A</v>
      </c>
      <c r="O67" s="181">
        <f>IF(ISNUMBER('将来負担比率（分子）の構造'!M$53), IF('将来負担比率（分子）の構造'!M$53 &lt; 0, 0, '将来負担比率（分子）の構造'!M$53), NA())</f>
        <v>11686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2613</v>
      </c>
      <c r="C72" s="185">
        <f>基金残高に係る経年分析!G55</f>
        <v>2930</v>
      </c>
      <c r="D72" s="185">
        <f>基金残高に係る経年分析!H55</f>
        <v>3968</v>
      </c>
    </row>
    <row r="73" spans="1:16" x14ac:dyDescent="0.15">
      <c r="A73" s="184" t="s">
        <v>78</v>
      </c>
      <c r="B73" s="185">
        <f>基金残高に係る経年分析!F56</f>
        <v>2429</v>
      </c>
      <c r="C73" s="185">
        <f>基金残高に係る経年分析!G56</f>
        <v>2477</v>
      </c>
      <c r="D73" s="185">
        <f>基金残高に係る経年分析!H56</f>
        <v>2227</v>
      </c>
    </row>
    <row r="74" spans="1:16" x14ac:dyDescent="0.15">
      <c r="A74" s="184" t="s">
        <v>79</v>
      </c>
      <c r="B74" s="185">
        <f>基金残高に係る経年分析!F57</f>
        <v>3052</v>
      </c>
      <c r="C74" s="185">
        <f>基金残高に係る経年分析!G57</f>
        <v>3383</v>
      </c>
      <c r="D74" s="185">
        <f>基金残高に係る経年分析!H57</f>
        <v>5830</v>
      </c>
    </row>
  </sheetData>
  <sheetProtection algorithmName="SHA-512" hashValue="zzg1k0JQ0cahHbkIw7QTvIfRck8pa/tBpVoLMW8bXSEEVDRFr6mH12nsD6j6l0qSZR08iv4oSeiIDJYZ9OVfhw==" saltValue="XLc3z/mrKaxqlRHkmeFX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21808780</v>
      </c>
      <c r="S5" s="675"/>
      <c r="T5" s="675"/>
      <c r="U5" s="675"/>
      <c r="V5" s="675"/>
      <c r="W5" s="675"/>
      <c r="X5" s="675"/>
      <c r="Y5" s="676"/>
      <c r="Z5" s="677">
        <v>25.7</v>
      </c>
      <c r="AA5" s="677"/>
      <c r="AB5" s="677"/>
      <c r="AC5" s="677"/>
      <c r="AD5" s="678">
        <v>19915060</v>
      </c>
      <c r="AE5" s="678"/>
      <c r="AF5" s="678"/>
      <c r="AG5" s="678"/>
      <c r="AH5" s="678"/>
      <c r="AI5" s="678"/>
      <c r="AJ5" s="678"/>
      <c r="AK5" s="678"/>
      <c r="AL5" s="679">
        <v>65.2</v>
      </c>
      <c r="AM5" s="680"/>
      <c r="AN5" s="680"/>
      <c r="AO5" s="681"/>
      <c r="AP5" s="671" t="s">
        <v>229</v>
      </c>
      <c r="AQ5" s="672"/>
      <c r="AR5" s="672"/>
      <c r="AS5" s="672"/>
      <c r="AT5" s="672"/>
      <c r="AU5" s="672"/>
      <c r="AV5" s="672"/>
      <c r="AW5" s="672"/>
      <c r="AX5" s="672"/>
      <c r="AY5" s="672"/>
      <c r="AZ5" s="672"/>
      <c r="BA5" s="672"/>
      <c r="BB5" s="672"/>
      <c r="BC5" s="672"/>
      <c r="BD5" s="672"/>
      <c r="BE5" s="672"/>
      <c r="BF5" s="673"/>
      <c r="BG5" s="685">
        <v>19190371</v>
      </c>
      <c r="BH5" s="686"/>
      <c r="BI5" s="686"/>
      <c r="BJ5" s="686"/>
      <c r="BK5" s="686"/>
      <c r="BL5" s="686"/>
      <c r="BM5" s="686"/>
      <c r="BN5" s="687"/>
      <c r="BO5" s="688">
        <v>88</v>
      </c>
      <c r="BP5" s="688"/>
      <c r="BQ5" s="688"/>
      <c r="BR5" s="688"/>
      <c r="BS5" s="689">
        <v>258449</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216011</v>
      </c>
      <c r="S6" s="686"/>
      <c r="T6" s="686"/>
      <c r="U6" s="686"/>
      <c r="V6" s="686"/>
      <c r="W6" s="686"/>
      <c r="X6" s="686"/>
      <c r="Y6" s="687"/>
      <c r="Z6" s="688">
        <v>0.3</v>
      </c>
      <c r="AA6" s="688"/>
      <c r="AB6" s="688"/>
      <c r="AC6" s="688"/>
      <c r="AD6" s="689">
        <v>216011</v>
      </c>
      <c r="AE6" s="689"/>
      <c r="AF6" s="689"/>
      <c r="AG6" s="689"/>
      <c r="AH6" s="689"/>
      <c r="AI6" s="689"/>
      <c r="AJ6" s="689"/>
      <c r="AK6" s="689"/>
      <c r="AL6" s="690">
        <v>0.7</v>
      </c>
      <c r="AM6" s="691"/>
      <c r="AN6" s="691"/>
      <c r="AO6" s="692"/>
      <c r="AP6" s="682" t="s">
        <v>234</v>
      </c>
      <c r="AQ6" s="683"/>
      <c r="AR6" s="683"/>
      <c r="AS6" s="683"/>
      <c r="AT6" s="683"/>
      <c r="AU6" s="683"/>
      <c r="AV6" s="683"/>
      <c r="AW6" s="683"/>
      <c r="AX6" s="683"/>
      <c r="AY6" s="683"/>
      <c r="AZ6" s="683"/>
      <c r="BA6" s="683"/>
      <c r="BB6" s="683"/>
      <c r="BC6" s="683"/>
      <c r="BD6" s="683"/>
      <c r="BE6" s="683"/>
      <c r="BF6" s="684"/>
      <c r="BG6" s="685">
        <v>19190371</v>
      </c>
      <c r="BH6" s="686"/>
      <c r="BI6" s="686"/>
      <c r="BJ6" s="686"/>
      <c r="BK6" s="686"/>
      <c r="BL6" s="686"/>
      <c r="BM6" s="686"/>
      <c r="BN6" s="687"/>
      <c r="BO6" s="688">
        <v>88</v>
      </c>
      <c r="BP6" s="688"/>
      <c r="BQ6" s="688"/>
      <c r="BR6" s="688"/>
      <c r="BS6" s="689">
        <v>258449</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383038</v>
      </c>
      <c r="CS6" s="686"/>
      <c r="CT6" s="686"/>
      <c r="CU6" s="686"/>
      <c r="CV6" s="686"/>
      <c r="CW6" s="686"/>
      <c r="CX6" s="686"/>
      <c r="CY6" s="687"/>
      <c r="CZ6" s="679">
        <v>0.5</v>
      </c>
      <c r="DA6" s="680"/>
      <c r="DB6" s="680"/>
      <c r="DC6" s="699"/>
      <c r="DD6" s="694" t="s">
        <v>236</v>
      </c>
      <c r="DE6" s="686"/>
      <c r="DF6" s="686"/>
      <c r="DG6" s="686"/>
      <c r="DH6" s="686"/>
      <c r="DI6" s="686"/>
      <c r="DJ6" s="686"/>
      <c r="DK6" s="686"/>
      <c r="DL6" s="686"/>
      <c r="DM6" s="686"/>
      <c r="DN6" s="686"/>
      <c r="DO6" s="686"/>
      <c r="DP6" s="687"/>
      <c r="DQ6" s="694">
        <v>383038</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25596</v>
      </c>
      <c r="S7" s="686"/>
      <c r="T7" s="686"/>
      <c r="U7" s="686"/>
      <c r="V7" s="686"/>
      <c r="W7" s="686"/>
      <c r="X7" s="686"/>
      <c r="Y7" s="687"/>
      <c r="Z7" s="688">
        <v>0</v>
      </c>
      <c r="AA7" s="688"/>
      <c r="AB7" s="688"/>
      <c r="AC7" s="688"/>
      <c r="AD7" s="689">
        <v>25596</v>
      </c>
      <c r="AE7" s="689"/>
      <c r="AF7" s="689"/>
      <c r="AG7" s="689"/>
      <c r="AH7" s="689"/>
      <c r="AI7" s="689"/>
      <c r="AJ7" s="689"/>
      <c r="AK7" s="689"/>
      <c r="AL7" s="690">
        <v>0.1</v>
      </c>
      <c r="AM7" s="691"/>
      <c r="AN7" s="691"/>
      <c r="AO7" s="692"/>
      <c r="AP7" s="682" t="s">
        <v>238</v>
      </c>
      <c r="AQ7" s="683"/>
      <c r="AR7" s="683"/>
      <c r="AS7" s="683"/>
      <c r="AT7" s="683"/>
      <c r="AU7" s="683"/>
      <c r="AV7" s="683"/>
      <c r="AW7" s="683"/>
      <c r="AX7" s="683"/>
      <c r="AY7" s="683"/>
      <c r="AZ7" s="683"/>
      <c r="BA7" s="683"/>
      <c r="BB7" s="683"/>
      <c r="BC7" s="683"/>
      <c r="BD7" s="683"/>
      <c r="BE7" s="683"/>
      <c r="BF7" s="684"/>
      <c r="BG7" s="685">
        <v>8744051</v>
      </c>
      <c r="BH7" s="686"/>
      <c r="BI7" s="686"/>
      <c r="BJ7" s="686"/>
      <c r="BK7" s="686"/>
      <c r="BL7" s="686"/>
      <c r="BM7" s="686"/>
      <c r="BN7" s="687"/>
      <c r="BO7" s="688">
        <v>40.1</v>
      </c>
      <c r="BP7" s="688"/>
      <c r="BQ7" s="688"/>
      <c r="BR7" s="688"/>
      <c r="BS7" s="689">
        <v>258449</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21044502</v>
      </c>
      <c r="CS7" s="686"/>
      <c r="CT7" s="686"/>
      <c r="CU7" s="686"/>
      <c r="CV7" s="686"/>
      <c r="CW7" s="686"/>
      <c r="CX7" s="686"/>
      <c r="CY7" s="687"/>
      <c r="CZ7" s="688">
        <v>25.3</v>
      </c>
      <c r="DA7" s="688"/>
      <c r="DB7" s="688"/>
      <c r="DC7" s="688"/>
      <c r="DD7" s="694">
        <v>496599</v>
      </c>
      <c r="DE7" s="686"/>
      <c r="DF7" s="686"/>
      <c r="DG7" s="686"/>
      <c r="DH7" s="686"/>
      <c r="DI7" s="686"/>
      <c r="DJ7" s="686"/>
      <c r="DK7" s="686"/>
      <c r="DL7" s="686"/>
      <c r="DM7" s="686"/>
      <c r="DN7" s="686"/>
      <c r="DO7" s="686"/>
      <c r="DP7" s="687"/>
      <c r="DQ7" s="694">
        <v>3933329</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108488</v>
      </c>
      <c r="S8" s="686"/>
      <c r="T8" s="686"/>
      <c r="U8" s="686"/>
      <c r="V8" s="686"/>
      <c r="W8" s="686"/>
      <c r="X8" s="686"/>
      <c r="Y8" s="687"/>
      <c r="Z8" s="688">
        <v>0.1</v>
      </c>
      <c r="AA8" s="688"/>
      <c r="AB8" s="688"/>
      <c r="AC8" s="688"/>
      <c r="AD8" s="689">
        <v>108488</v>
      </c>
      <c r="AE8" s="689"/>
      <c r="AF8" s="689"/>
      <c r="AG8" s="689"/>
      <c r="AH8" s="689"/>
      <c r="AI8" s="689"/>
      <c r="AJ8" s="689"/>
      <c r="AK8" s="689"/>
      <c r="AL8" s="690">
        <v>0.4</v>
      </c>
      <c r="AM8" s="691"/>
      <c r="AN8" s="691"/>
      <c r="AO8" s="692"/>
      <c r="AP8" s="682" t="s">
        <v>241</v>
      </c>
      <c r="AQ8" s="683"/>
      <c r="AR8" s="683"/>
      <c r="AS8" s="683"/>
      <c r="AT8" s="683"/>
      <c r="AU8" s="683"/>
      <c r="AV8" s="683"/>
      <c r="AW8" s="683"/>
      <c r="AX8" s="683"/>
      <c r="AY8" s="683"/>
      <c r="AZ8" s="683"/>
      <c r="BA8" s="683"/>
      <c r="BB8" s="683"/>
      <c r="BC8" s="683"/>
      <c r="BD8" s="683"/>
      <c r="BE8" s="683"/>
      <c r="BF8" s="684"/>
      <c r="BG8" s="685">
        <v>236517</v>
      </c>
      <c r="BH8" s="686"/>
      <c r="BI8" s="686"/>
      <c r="BJ8" s="686"/>
      <c r="BK8" s="686"/>
      <c r="BL8" s="686"/>
      <c r="BM8" s="686"/>
      <c r="BN8" s="687"/>
      <c r="BO8" s="688">
        <v>1.1000000000000001</v>
      </c>
      <c r="BP8" s="688"/>
      <c r="BQ8" s="688"/>
      <c r="BR8" s="688"/>
      <c r="BS8" s="694" t="s">
        <v>236</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34627833</v>
      </c>
      <c r="CS8" s="686"/>
      <c r="CT8" s="686"/>
      <c r="CU8" s="686"/>
      <c r="CV8" s="686"/>
      <c r="CW8" s="686"/>
      <c r="CX8" s="686"/>
      <c r="CY8" s="687"/>
      <c r="CZ8" s="688">
        <v>41.7</v>
      </c>
      <c r="DA8" s="688"/>
      <c r="DB8" s="688"/>
      <c r="DC8" s="688"/>
      <c r="DD8" s="694">
        <v>12071</v>
      </c>
      <c r="DE8" s="686"/>
      <c r="DF8" s="686"/>
      <c r="DG8" s="686"/>
      <c r="DH8" s="686"/>
      <c r="DI8" s="686"/>
      <c r="DJ8" s="686"/>
      <c r="DK8" s="686"/>
      <c r="DL8" s="686"/>
      <c r="DM8" s="686"/>
      <c r="DN8" s="686"/>
      <c r="DO8" s="686"/>
      <c r="DP8" s="687"/>
      <c r="DQ8" s="694">
        <v>15146765</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122922</v>
      </c>
      <c r="S9" s="686"/>
      <c r="T9" s="686"/>
      <c r="U9" s="686"/>
      <c r="V9" s="686"/>
      <c r="W9" s="686"/>
      <c r="X9" s="686"/>
      <c r="Y9" s="687"/>
      <c r="Z9" s="688">
        <v>0.1</v>
      </c>
      <c r="AA9" s="688"/>
      <c r="AB9" s="688"/>
      <c r="AC9" s="688"/>
      <c r="AD9" s="689">
        <v>122922</v>
      </c>
      <c r="AE9" s="689"/>
      <c r="AF9" s="689"/>
      <c r="AG9" s="689"/>
      <c r="AH9" s="689"/>
      <c r="AI9" s="689"/>
      <c r="AJ9" s="689"/>
      <c r="AK9" s="689"/>
      <c r="AL9" s="690">
        <v>0.4</v>
      </c>
      <c r="AM9" s="691"/>
      <c r="AN9" s="691"/>
      <c r="AO9" s="692"/>
      <c r="AP9" s="682" t="s">
        <v>244</v>
      </c>
      <c r="AQ9" s="683"/>
      <c r="AR9" s="683"/>
      <c r="AS9" s="683"/>
      <c r="AT9" s="683"/>
      <c r="AU9" s="683"/>
      <c r="AV9" s="683"/>
      <c r="AW9" s="683"/>
      <c r="AX9" s="683"/>
      <c r="AY9" s="683"/>
      <c r="AZ9" s="683"/>
      <c r="BA9" s="683"/>
      <c r="BB9" s="683"/>
      <c r="BC9" s="683"/>
      <c r="BD9" s="683"/>
      <c r="BE9" s="683"/>
      <c r="BF9" s="684"/>
      <c r="BG9" s="685">
        <v>7151704</v>
      </c>
      <c r="BH9" s="686"/>
      <c r="BI9" s="686"/>
      <c r="BJ9" s="686"/>
      <c r="BK9" s="686"/>
      <c r="BL9" s="686"/>
      <c r="BM9" s="686"/>
      <c r="BN9" s="687"/>
      <c r="BO9" s="688">
        <v>32.799999999999997</v>
      </c>
      <c r="BP9" s="688"/>
      <c r="BQ9" s="688"/>
      <c r="BR9" s="688"/>
      <c r="BS9" s="694" t="s">
        <v>236</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4064214</v>
      </c>
      <c r="CS9" s="686"/>
      <c r="CT9" s="686"/>
      <c r="CU9" s="686"/>
      <c r="CV9" s="686"/>
      <c r="CW9" s="686"/>
      <c r="CX9" s="686"/>
      <c r="CY9" s="687"/>
      <c r="CZ9" s="688">
        <v>4.9000000000000004</v>
      </c>
      <c r="DA9" s="688"/>
      <c r="DB9" s="688"/>
      <c r="DC9" s="688"/>
      <c r="DD9" s="694">
        <v>57096</v>
      </c>
      <c r="DE9" s="686"/>
      <c r="DF9" s="686"/>
      <c r="DG9" s="686"/>
      <c r="DH9" s="686"/>
      <c r="DI9" s="686"/>
      <c r="DJ9" s="686"/>
      <c r="DK9" s="686"/>
      <c r="DL9" s="686"/>
      <c r="DM9" s="686"/>
      <c r="DN9" s="686"/>
      <c r="DO9" s="686"/>
      <c r="DP9" s="687"/>
      <c r="DQ9" s="694">
        <v>2753651</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236</v>
      </c>
      <c r="S10" s="686"/>
      <c r="T10" s="686"/>
      <c r="U10" s="686"/>
      <c r="V10" s="686"/>
      <c r="W10" s="686"/>
      <c r="X10" s="686"/>
      <c r="Y10" s="687"/>
      <c r="Z10" s="688" t="s">
        <v>236</v>
      </c>
      <c r="AA10" s="688"/>
      <c r="AB10" s="688"/>
      <c r="AC10" s="688"/>
      <c r="AD10" s="689" t="s">
        <v>140</v>
      </c>
      <c r="AE10" s="689"/>
      <c r="AF10" s="689"/>
      <c r="AG10" s="689"/>
      <c r="AH10" s="689"/>
      <c r="AI10" s="689"/>
      <c r="AJ10" s="689"/>
      <c r="AK10" s="689"/>
      <c r="AL10" s="690" t="s">
        <v>236</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478544</v>
      </c>
      <c r="BH10" s="686"/>
      <c r="BI10" s="686"/>
      <c r="BJ10" s="686"/>
      <c r="BK10" s="686"/>
      <c r="BL10" s="686"/>
      <c r="BM10" s="686"/>
      <c r="BN10" s="687"/>
      <c r="BO10" s="688">
        <v>2.2000000000000002</v>
      </c>
      <c r="BP10" s="688"/>
      <c r="BQ10" s="688"/>
      <c r="BR10" s="688"/>
      <c r="BS10" s="694">
        <v>80318</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19379</v>
      </c>
      <c r="CS10" s="686"/>
      <c r="CT10" s="686"/>
      <c r="CU10" s="686"/>
      <c r="CV10" s="686"/>
      <c r="CW10" s="686"/>
      <c r="CX10" s="686"/>
      <c r="CY10" s="687"/>
      <c r="CZ10" s="688">
        <v>0</v>
      </c>
      <c r="DA10" s="688"/>
      <c r="DB10" s="688"/>
      <c r="DC10" s="688"/>
      <c r="DD10" s="694" t="s">
        <v>140</v>
      </c>
      <c r="DE10" s="686"/>
      <c r="DF10" s="686"/>
      <c r="DG10" s="686"/>
      <c r="DH10" s="686"/>
      <c r="DI10" s="686"/>
      <c r="DJ10" s="686"/>
      <c r="DK10" s="686"/>
      <c r="DL10" s="686"/>
      <c r="DM10" s="686"/>
      <c r="DN10" s="686"/>
      <c r="DO10" s="686"/>
      <c r="DP10" s="687"/>
      <c r="DQ10" s="694">
        <v>19379</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2932225</v>
      </c>
      <c r="S11" s="686"/>
      <c r="T11" s="686"/>
      <c r="U11" s="686"/>
      <c r="V11" s="686"/>
      <c r="W11" s="686"/>
      <c r="X11" s="686"/>
      <c r="Y11" s="687"/>
      <c r="Z11" s="690">
        <v>3.4</v>
      </c>
      <c r="AA11" s="691"/>
      <c r="AB11" s="691"/>
      <c r="AC11" s="703"/>
      <c r="AD11" s="694">
        <v>2932225</v>
      </c>
      <c r="AE11" s="686"/>
      <c r="AF11" s="686"/>
      <c r="AG11" s="686"/>
      <c r="AH11" s="686"/>
      <c r="AI11" s="686"/>
      <c r="AJ11" s="686"/>
      <c r="AK11" s="687"/>
      <c r="AL11" s="690">
        <v>9.6</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877286</v>
      </c>
      <c r="BH11" s="686"/>
      <c r="BI11" s="686"/>
      <c r="BJ11" s="686"/>
      <c r="BK11" s="686"/>
      <c r="BL11" s="686"/>
      <c r="BM11" s="686"/>
      <c r="BN11" s="687"/>
      <c r="BO11" s="688">
        <v>4</v>
      </c>
      <c r="BP11" s="688"/>
      <c r="BQ11" s="688"/>
      <c r="BR11" s="688"/>
      <c r="BS11" s="694">
        <v>178131</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37330</v>
      </c>
      <c r="CS11" s="686"/>
      <c r="CT11" s="686"/>
      <c r="CU11" s="686"/>
      <c r="CV11" s="686"/>
      <c r="CW11" s="686"/>
      <c r="CX11" s="686"/>
      <c r="CY11" s="687"/>
      <c r="CZ11" s="688">
        <v>0</v>
      </c>
      <c r="DA11" s="688"/>
      <c r="DB11" s="688"/>
      <c r="DC11" s="688"/>
      <c r="DD11" s="694" t="s">
        <v>140</v>
      </c>
      <c r="DE11" s="686"/>
      <c r="DF11" s="686"/>
      <c r="DG11" s="686"/>
      <c r="DH11" s="686"/>
      <c r="DI11" s="686"/>
      <c r="DJ11" s="686"/>
      <c r="DK11" s="686"/>
      <c r="DL11" s="686"/>
      <c r="DM11" s="686"/>
      <c r="DN11" s="686"/>
      <c r="DO11" s="686"/>
      <c r="DP11" s="687"/>
      <c r="DQ11" s="694">
        <v>36514</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t="s">
        <v>236</v>
      </c>
      <c r="S12" s="686"/>
      <c r="T12" s="686"/>
      <c r="U12" s="686"/>
      <c r="V12" s="686"/>
      <c r="W12" s="686"/>
      <c r="X12" s="686"/>
      <c r="Y12" s="687"/>
      <c r="Z12" s="688" t="s">
        <v>236</v>
      </c>
      <c r="AA12" s="688"/>
      <c r="AB12" s="688"/>
      <c r="AC12" s="688"/>
      <c r="AD12" s="689" t="s">
        <v>140</v>
      </c>
      <c r="AE12" s="689"/>
      <c r="AF12" s="689"/>
      <c r="AG12" s="689"/>
      <c r="AH12" s="689"/>
      <c r="AI12" s="689"/>
      <c r="AJ12" s="689"/>
      <c r="AK12" s="689"/>
      <c r="AL12" s="690" t="s">
        <v>140</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9251396</v>
      </c>
      <c r="BH12" s="686"/>
      <c r="BI12" s="686"/>
      <c r="BJ12" s="686"/>
      <c r="BK12" s="686"/>
      <c r="BL12" s="686"/>
      <c r="BM12" s="686"/>
      <c r="BN12" s="687"/>
      <c r="BO12" s="688">
        <v>42.4</v>
      </c>
      <c r="BP12" s="688"/>
      <c r="BQ12" s="688"/>
      <c r="BR12" s="688"/>
      <c r="BS12" s="694" t="s">
        <v>236</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1332292</v>
      </c>
      <c r="CS12" s="686"/>
      <c r="CT12" s="686"/>
      <c r="CU12" s="686"/>
      <c r="CV12" s="686"/>
      <c r="CW12" s="686"/>
      <c r="CX12" s="686"/>
      <c r="CY12" s="687"/>
      <c r="CZ12" s="688">
        <v>1.6</v>
      </c>
      <c r="DA12" s="688"/>
      <c r="DB12" s="688"/>
      <c r="DC12" s="688"/>
      <c r="DD12" s="694" t="s">
        <v>236</v>
      </c>
      <c r="DE12" s="686"/>
      <c r="DF12" s="686"/>
      <c r="DG12" s="686"/>
      <c r="DH12" s="686"/>
      <c r="DI12" s="686"/>
      <c r="DJ12" s="686"/>
      <c r="DK12" s="686"/>
      <c r="DL12" s="686"/>
      <c r="DM12" s="686"/>
      <c r="DN12" s="686"/>
      <c r="DO12" s="686"/>
      <c r="DP12" s="687"/>
      <c r="DQ12" s="694">
        <v>1327697</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236</v>
      </c>
      <c r="S13" s="686"/>
      <c r="T13" s="686"/>
      <c r="U13" s="686"/>
      <c r="V13" s="686"/>
      <c r="W13" s="686"/>
      <c r="X13" s="686"/>
      <c r="Y13" s="687"/>
      <c r="Z13" s="688" t="s">
        <v>140</v>
      </c>
      <c r="AA13" s="688"/>
      <c r="AB13" s="688"/>
      <c r="AC13" s="688"/>
      <c r="AD13" s="689" t="s">
        <v>236</v>
      </c>
      <c r="AE13" s="689"/>
      <c r="AF13" s="689"/>
      <c r="AG13" s="689"/>
      <c r="AH13" s="689"/>
      <c r="AI13" s="689"/>
      <c r="AJ13" s="689"/>
      <c r="AK13" s="689"/>
      <c r="AL13" s="690" t="s">
        <v>140</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9053572</v>
      </c>
      <c r="BH13" s="686"/>
      <c r="BI13" s="686"/>
      <c r="BJ13" s="686"/>
      <c r="BK13" s="686"/>
      <c r="BL13" s="686"/>
      <c r="BM13" s="686"/>
      <c r="BN13" s="687"/>
      <c r="BO13" s="688">
        <v>41.5</v>
      </c>
      <c r="BP13" s="688"/>
      <c r="BQ13" s="688"/>
      <c r="BR13" s="688"/>
      <c r="BS13" s="694" t="s">
        <v>236</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3933909</v>
      </c>
      <c r="CS13" s="686"/>
      <c r="CT13" s="686"/>
      <c r="CU13" s="686"/>
      <c r="CV13" s="686"/>
      <c r="CW13" s="686"/>
      <c r="CX13" s="686"/>
      <c r="CY13" s="687"/>
      <c r="CZ13" s="688">
        <v>4.7</v>
      </c>
      <c r="DA13" s="688"/>
      <c r="DB13" s="688"/>
      <c r="DC13" s="688"/>
      <c r="DD13" s="694">
        <v>1296136</v>
      </c>
      <c r="DE13" s="686"/>
      <c r="DF13" s="686"/>
      <c r="DG13" s="686"/>
      <c r="DH13" s="686"/>
      <c r="DI13" s="686"/>
      <c r="DJ13" s="686"/>
      <c r="DK13" s="686"/>
      <c r="DL13" s="686"/>
      <c r="DM13" s="686"/>
      <c r="DN13" s="686"/>
      <c r="DO13" s="686"/>
      <c r="DP13" s="687"/>
      <c r="DQ13" s="694">
        <v>2440926</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v>5</v>
      </c>
      <c r="S14" s="686"/>
      <c r="T14" s="686"/>
      <c r="U14" s="686"/>
      <c r="V14" s="686"/>
      <c r="W14" s="686"/>
      <c r="X14" s="686"/>
      <c r="Y14" s="687"/>
      <c r="Z14" s="688">
        <v>0</v>
      </c>
      <c r="AA14" s="688"/>
      <c r="AB14" s="688"/>
      <c r="AC14" s="688"/>
      <c r="AD14" s="689">
        <v>5</v>
      </c>
      <c r="AE14" s="689"/>
      <c r="AF14" s="689"/>
      <c r="AG14" s="689"/>
      <c r="AH14" s="689"/>
      <c r="AI14" s="689"/>
      <c r="AJ14" s="689"/>
      <c r="AK14" s="689"/>
      <c r="AL14" s="690">
        <v>0</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161688</v>
      </c>
      <c r="BH14" s="686"/>
      <c r="BI14" s="686"/>
      <c r="BJ14" s="686"/>
      <c r="BK14" s="686"/>
      <c r="BL14" s="686"/>
      <c r="BM14" s="686"/>
      <c r="BN14" s="687"/>
      <c r="BO14" s="688">
        <v>0.7</v>
      </c>
      <c r="BP14" s="688"/>
      <c r="BQ14" s="688"/>
      <c r="BR14" s="688"/>
      <c r="BS14" s="694" t="s">
        <v>236</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2678506</v>
      </c>
      <c r="CS14" s="686"/>
      <c r="CT14" s="686"/>
      <c r="CU14" s="686"/>
      <c r="CV14" s="686"/>
      <c r="CW14" s="686"/>
      <c r="CX14" s="686"/>
      <c r="CY14" s="687"/>
      <c r="CZ14" s="688">
        <v>3.2</v>
      </c>
      <c r="DA14" s="688"/>
      <c r="DB14" s="688"/>
      <c r="DC14" s="688"/>
      <c r="DD14" s="694">
        <v>17634</v>
      </c>
      <c r="DE14" s="686"/>
      <c r="DF14" s="686"/>
      <c r="DG14" s="686"/>
      <c r="DH14" s="686"/>
      <c r="DI14" s="686"/>
      <c r="DJ14" s="686"/>
      <c r="DK14" s="686"/>
      <c r="DL14" s="686"/>
      <c r="DM14" s="686"/>
      <c r="DN14" s="686"/>
      <c r="DO14" s="686"/>
      <c r="DP14" s="687"/>
      <c r="DQ14" s="694">
        <v>2136764</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236</v>
      </c>
      <c r="S15" s="686"/>
      <c r="T15" s="686"/>
      <c r="U15" s="686"/>
      <c r="V15" s="686"/>
      <c r="W15" s="686"/>
      <c r="X15" s="686"/>
      <c r="Y15" s="687"/>
      <c r="Z15" s="688" t="s">
        <v>140</v>
      </c>
      <c r="AA15" s="688"/>
      <c r="AB15" s="688"/>
      <c r="AC15" s="688"/>
      <c r="AD15" s="689" t="s">
        <v>140</v>
      </c>
      <c r="AE15" s="689"/>
      <c r="AF15" s="689"/>
      <c r="AG15" s="689"/>
      <c r="AH15" s="689"/>
      <c r="AI15" s="689"/>
      <c r="AJ15" s="689"/>
      <c r="AK15" s="689"/>
      <c r="AL15" s="690" t="s">
        <v>140</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1033236</v>
      </c>
      <c r="BH15" s="686"/>
      <c r="BI15" s="686"/>
      <c r="BJ15" s="686"/>
      <c r="BK15" s="686"/>
      <c r="BL15" s="686"/>
      <c r="BM15" s="686"/>
      <c r="BN15" s="687"/>
      <c r="BO15" s="688">
        <v>4.7</v>
      </c>
      <c r="BP15" s="688"/>
      <c r="BQ15" s="688"/>
      <c r="BR15" s="688"/>
      <c r="BS15" s="694" t="s">
        <v>236</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9561386</v>
      </c>
      <c r="CS15" s="686"/>
      <c r="CT15" s="686"/>
      <c r="CU15" s="686"/>
      <c r="CV15" s="686"/>
      <c r="CW15" s="686"/>
      <c r="CX15" s="686"/>
      <c r="CY15" s="687"/>
      <c r="CZ15" s="688">
        <v>11.5</v>
      </c>
      <c r="DA15" s="688"/>
      <c r="DB15" s="688"/>
      <c r="DC15" s="688"/>
      <c r="DD15" s="694">
        <v>4748288</v>
      </c>
      <c r="DE15" s="686"/>
      <c r="DF15" s="686"/>
      <c r="DG15" s="686"/>
      <c r="DH15" s="686"/>
      <c r="DI15" s="686"/>
      <c r="DJ15" s="686"/>
      <c r="DK15" s="686"/>
      <c r="DL15" s="686"/>
      <c r="DM15" s="686"/>
      <c r="DN15" s="686"/>
      <c r="DO15" s="686"/>
      <c r="DP15" s="687"/>
      <c r="DQ15" s="694">
        <v>3156935</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36967</v>
      </c>
      <c r="S16" s="686"/>
      <c r="T16" s="686"/>
      <c r="U16" s="686"/>
      <c r="V16" s="686"/>
      <c r="W16" s="686"/>
      <c r="X16" s="686"/>
      <c r="Y16" s="687"/>
      <c r="Z16" s="688">
        <v>0</v>
      </c>
      <c r="AA16" s="688"/>
      <c r="AB16" s="688"/>
      <c r="AC16" s="688"/>
      <c r="AD16" s="689">
        <v>36967</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236</v>
      </c>
      <c r="BH16" s="686"/>
      <c r="BI16" s="686"/>
      <c r="BJ16" s="686"/>
      <c r="BK16" s="686"/>
      <c r="BL16" s="686"/>
      <c r="BM16" s="686"/>
      <c r="BN16" s="687"/>
      <c r="BO16" s="688" t="s">
        <v>140</v>
      </c>
      <c r="BP16" s="688"/>
      <c r="BQ16" s="688"/>
      <c r="BR16" s="688"/>
      <c r="BS16" s="694" t="s">
        <v>140</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1346</v>
      </c>
      <c r="CS16" s="686"/>
      <c r="CT16" s="686"/>
      <c r="CU16" s="686"/>
      <c r="CV16" s="686"/>
      <c r="CW16" s="686"/>
      <c r="CX16" s="686"/>
      <c r="CY16" s="687"/>
      <c r="CZ16" s="688">
        <v>0</v>
      </c>
      <c r="DA16" s="688"/>
      <c r="DB16" s="688"/>
      <c r="DC16" s="688"/>
      <c r="DD16" s="694" t="s">
        <v>236</v>
      </c>
      <c r="DE16" s="686"/>
      <c r="DF16" s="686"/>
      <c r="DG16" s="686"/>
      <c r="DH16" s="686"/>
      <c r="DI16" s="686"/>
      <c r="DJ16" s="686"/>
      <c r="DK16" s="686"/>
      <c r="DL16" s="686"/>
      <c r="DM16" s="686"/>
      <c r="DN16" s="686"/>
      <c r="DO16" s="686"/>
      <c r="DP16" s="687"/>
      <c r="DQ16" s="694">
        <v>46</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100864</v>
      </c>
      <c r="S17" s="686"/>
      <c r="T17" s="686"/>
      <c r="U17" s="686"/>
      <c r="V17" s="686"/>
      <c r="W17" s="686"/>
      <c r="X17" s="686"/>
      <c r="Y17" s="687"/>
      <c r="Z17" s="688">
        <v>0.1</v>
      </c>
      <c r="AA17" s="688"/>
      <c r="AB17" s="688"/>
      <c r="AC17" s="688"/>
      <c r="AD17" s="689">
        <v>100864</v>
      </c>
      <c r="AE17" s="689"/>
      <c r="AF17" s="689"/>
      <c r="AG17" s="689"/>
      <c r="AH17" s="689"/>
      <c r="AI17" s="689"/>
      <c r="AJ17" s="689"/>
      <c r="AK17" s="689"/>
      <c r="AL17" s="690">
        <v>0.3</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236</v>
      </c>
      <c r="BH17" s="686"/>
      <c r="BI17" s="686"/>
      <c r="BJ17" s="686"/>
      <c r="BK17" s="686"/>
      <c r="BL17" s="686"/>
      <c r="BM17" s="686"/>
      <c r="BN17" s="687"/>
      <c r="BO17" s="688" t="s">
        <v>140</v>
      </c>
      <c r="BP17" s="688"/>
      <c r="BQ17" s="688"/>
      <c r="BR17" s="688"/>
      <c r="BS17" s="694" t="s">
        <v>140</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5386955</v>
      </c>
      <c r="CS17" s="686"/>
      <c r="CT17" s="686"/>
      <c r="CU17" s="686"/>
      <c r="CV17" s="686"/>
      <c r="CW17" s="686"/>
      <c r="CX17" s="686"/>
      <c r="CY17" s="687"/>
      <c r="CZ17" s="688">
        <v>6.5</v>
      </c>
      <c r="DA17" s="688"/>
      <c r="DB17" s="688"/>
      <c r="DC17" s="688"/>
      <c r="DD17" s="694" t="s">
        <v>140</v>
      </c>
      <c r="DE17" s="686"/>
      <c r="DF17" s="686"/>
      <c r="DG17" s="686"/>
      <c r="DH17" s="686"/>
      <c r="DI17" s="686"/>
      <c r="DJ17" s="686"/>
      <c r="DK17" s="686"/>
      <c r="DL17" s="686"/>
      <c r="DM17" s="686"/>
      <c r="DN17" s="686"/>
      <c r="DO17" s="686"/>
      <c r="DP17" s="687"/>
      <c r="DQ17" s="694">
        <v>5361735</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151627</v>
      </c>
      <c r="S18" s="686"/>
      <c r="T18" s="686"/>
      <c r="U18" s="686"/>
      <c r="V18" s="686"/>
      <c r="W18" s="686"/>
      <c r="X18" s="686"/>
      <c r="Y18" s="687"/>
      <c r="Z18" s="688">
        <v>0.2</v>
      </c>
      <c r="AA18" s="688"/>
      <c r="AB18" s="688"/>
      <c r="AC18" s="688"/>
      <c r="AD18" s="689">
        <v>151627</v>
      </c>
      <c r="AE18" s="689"/>
      <c r="AF18" s="689"/>
      <c r="AG18" s="689"/>
      <c r="AH18" s="689"/>
      <c r="AI18" s="689"/>
      <c r="AJ18" s="689"/>
      <c r="AK18" s="689"/>
      <c r="AL18" s="690">
        <v>0.5</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236</v>
      </c>
      <c r="BH18" s="686"/>
      <c r="BI18" s="686"/>
      <c r="BJ18" s="686"/>
      <c r="BK18" s="686"/>
      <c r="BL18" s="686"/>
      <c r="BM18" s="686"/>
      <c r="BN18" s="687"/>
      <c r="BO18" s="688" t="s">
        <v>236</v>
      </c>
      <c r="BP18" s="688"/>
      <c r="BQ18" s="688"/>
      <c r="BR18" s="688"/>
      <c r="BS18" s="694" t="s">
        <v>140</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140</v>
      </c>
      <c r="CS18" s="686"/>
      <c r="CT18" s="686"/>
      <c r="CU18" s="686"/>
      <c r="CV18" s="686"/>
      <c r="CW18" s="686"/>
      <c r="CX18" s="686"/>
      <c r="CY18" s="687"/>
      <c r="CZ18" s="688" t="s">
        <v>140</v>
      </c>
      <c r="DA18" s="688"/>
      <c r="DB18" s="688"/>
      <c r="DC18" s="688"/>
      <c r="DD18" s="694" t="s">
        <v>236</v>
      </c>
      <c r="DE18" s="686"/>
      <c r="DF18" s="686"/>
      <c r="DG18" s="686"/>
      <c r="DH18" s="686"/>
      <c r="DI18" s="686"/>
      <c r="DJ18" s="686"/>
      <c r="DK18" s="686"/>
      <c r="DL18" s="686"/>
      <c r="DM18" s="686"/>
      <c r="DN18" s="686"/>
      <c r="DO18" s="686"/>
      <c r="DP18" s="687"/>
      <c r="DQ18" s="694" t="s">
        <v>140</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129085</v>
      </c>
      <c r="S19" s="686"/>
      <c r="T19" s="686"/>
      <c r="U19" s="686"/>
      <c r="V19" s="686"/>
      <c r="W19" s="686"/>
      <c r="X19" s="686"/>
      <c r="Y19" s="687"/>
      <c r="Z19" s="688">
        <v>0.2</v>
      </c>
      <c r="AA19" s="688"/>
      <c r="AB19" s="688"/>
      <c r="AC19" s="688"/>
      <c r="AD19" s="689">
        <v>129085</v>
      </c>
      <c r="AE19" s="689"/>
      <c r="AF19" s="689"/>
      <c r="AG19" s="689"/>
      <c r="AH19" s="689"/>
      <c r="AI19" s="689"/>
      <c r="AJ19" s="689"/>
      <c r="AK19" s="689"/>
      <c r="AL19" s="690">
        <v>0.4</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2618409</v>
      </c>
      <c r="BH19" s="686"/>
      <c r="BI19" s="686"/>
      <c r="BJ19" s="686"/>
      <c r="BK19" s="686"/>
      <c r="BL19" s="686"/>
      <c r="BM19" s="686"/>
      <c r="BN19" s="687"/>
      <c r="BO19" s="688">
        <v>12</v>
      </c>
      <c r="BP19" s="688"/>
      <c r="BQ19" s="688"/>
      <c r="BR19" s="688"/>
      <c r="BS19" s="694" t="s">
        <v>140</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236</v>
      </c>
      <c r="CS19" s="686"/>
      <c r="CT19" s="686"/>
      <c r="CU19" s="686"/>
      <c r="CV19" s="686"/>
      <c r="CW19" s="686"/>
      <c r="CX19" s="686"/>
      <c r="CY19" s="687"/>
      <c r="CZ19" s="688" t="s">
        <v>140</v>
      </c>
      <c r="DA19" s="688"/>
      <c r="DB19" s="688"/>
      <c r="DC19" s="688"/>
      <c r="DD19" s="694" t="s">
        <v>236</v>
      </c>
      <c r="DE19" s="686"/>
      <c r="DF19" s="686"/>
      <c r="DG19" s="686"/>
      <c r="DH19" s="686"/>
      <c r="DI19" s="686"/>
      <c r="DJ19" s="686"/>
      <c r="DK19" s="686"/>
      <c r="DL19" s="686"/>
      <c r="DM19" s="686"/>
      <c r="DN19" s="686"/>
      <c r="DO19" s="686"/>
      <c r="DP19" s="687"/>
      <c r="DQ19" s="694" t="s">
        <v>140</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17831</v>
      </c>
      <c r="S20" s="686"/>
      <c r="T20" s="686"/>
      <c r="U20" s="686"/>
      <c r="V20" s="686"/>
      <c r="W20" s="686"/>
      <c r="X20" s="686"/>
      <c r="Y20" s="687"/>
      <c r="Z20" s="688">
        <v>0</v>
      </c>
      <c r="AA20" s="688"/>
      <c r="AB20" s="688"/>
      <c r="AC20" s="688"/>
      <c r="AD20" s="689">
        <v>17831</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2618409</v>
      </c>
      <c r="BH20" s="686"/>
      <c r="BI20" s="686"/>
      <c r="BJ20" s="686"/>
      <c r="BK20" s="686"/>
      <c r="BL20" s="686"/>
      <c r="BM20" s="686"/>
      <c r="BN20" s="687"/>
      <c r="BO20" s="688">
        <v>12</v>
      </c>
      <c r="BP20" s="688"/>
      <c r="BQ20" s="688"/>
      <c r="BR20" s="688"/>
      <c r="BS20" s="694" t="s">
        <v>236</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83070690</v>
      </c>
      <c r="CS20" s="686"/>
      <c r="CT20" s="686"/>
      <c r="CU20" s="686"/>
      <c r="CV20" s="686"/>
      <c r="CW20" s="686"/>
      <c r="CX20" s="686"/>
      <c r="CY20" s="687"/>
      <c r="CZ20" s="688">
        <v>100</v>
      </c>
      <c r="DA20" s="688"/>
      <c r="DB20" s="688"/>
      <c r="DC20" s="688"/>
      <c r="DD20" s="694">
        <v>6627824</v>
      </c>
      <c r="DE20" s="686"/>
      <c r="DF20" s="686"/>
      <c r="DG20" s="686"/>
      <c r="DH20" s="686"/>
      <c r="DI20" s="686"/>
      <c r="DJ20" s="686"/>
      <c r="DK20" s="686"/>
      <c r="DL20" s="686"/>
      <c r="DM20" s="686"/>
      <c r="DN20" s="686"/>
      <c r="DO20" s="686"/>
      <c r="DP20" s="687"/>
      <c r="DQ20" s="694">
        <v>36696779</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4711</v>
      </c>
      <c r="S21" s="686"/>
      <c r="T21" s="686"/>
      <c r="U21" s="686"/>
      <c r="V21" s="686"/>
      <c r="W21" s="686"/>
      <c r="X21" s="686"/>
      <c r="Y21" s="687"/>
      <c r="Z21" s="688">
        <v>0</v>
      </c>
      <c r="AA21" s="688"/>
      <c r="AB21" s="688"/>
      <c r="AC21" s="688"/>
      <c r="AD21" s="689">
        <v>4711</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236</v>
      </c>
      <c r="BH21" s="686"/>
      <c r="BI21" s="686"/>
      <c r="BJ21" s="686"/>
      <c r="BK21" s="686"/>
      <c r="BL21" s="686"/>
      <c r="BM21" s="686"/>
      <c r="BN21" s="687"/>
      <c r="BO21" s="688" t="s">
        <v>236</v>
      </c>
      <c r="BP21" s="688"/>
      <c r="BQ21" s="688"/>
      <c r="BR21" s="688"/>
      <c r="BS21" s="694" t="s">
        <v>140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7327623</v>
      </c>
      <c r="S22" s="686"/>
      <c r="T22" s="686"/>
      <c r="U22" s="686"/>
      <c r="V22" s="686"/>
      <c r="W22" s="686"/>
      <c r="X22" s="686"/>
      <c r="Y22" s="687"/>
      <c r="Z22" s="688">
        <v>8.6</v>
      </c>
      <c r="AA22" s="688"/>
      <c r="AB22" s="688"/>
      <c r="AC22" s="688"/>
      <c r="AD22" s="689">
        <v>6665847</v>
      </c>
      <c r="AE22" s="689"/>
      <c r="AF22" s="689"/>
      <c r="AG22" s="689"/>
      <c r="AH22" s="689"/>
      <c r="AI22" s="689"/>
      <c r="AJ22" s="689"/>
      <c r="AK22" s="689"/>
      <c r="AL22" s="690">
        <v>21.8</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v>724689</v>
      </c>
      <c r="BH22" s="686"/>
      <c r="BI22" s="686"/>
      <c r="BJ22" s="686"/>
      <c r="BK22" s="686"/>
      <c r="BL22" s="686"/>
      <c r="BM22" s="686"/>
      <c r="BN22" s="687"/>
      <c r="BO22" s="688">
        <v>3.3</v>
      </c>
      <c r="BP22" s="688"/>
      <c r="BQ22" s="688"/>
      <c r="BR22" s="688"/>
      <c r="BS22" s="694" t="s">
        <v>140</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6665847</v>
      </c>
      <c r="S23" s="686"/>
      <c r="T23" s="686"/>
      <c r="U23" s="686"/>
      <c r="V23" s="686"/>
      <c r="W23" s="686"/>
      <c r="X23" s="686"/>
      <c r="Y23" s="687"/>
      <c r="Z23" s="688">
        <v>7.8</v>
      </c>
      <c r="AA23" s="688"/>
      <c r="AB23" s="688"/>
      <c r="AC23" s="688"/>
      <c r="AD23" s="689">
        <v>6665847</v>
      </c>
      <c r="AE23" s="689"/>
      <c r="AF23" s="689"/>
      <c r="AG23" s="689"/>
      <c r="AH23" s="689"/>
      <c r="AI23" s="689"/>
      <c r="AJ23" s="689"/>
      <c r="AK23" s="689"/>
      <c r="AL23" s="690">
        <v>21.8</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1893720</v>
      </c>
      <c r="BH23" s="686"/>
      <c r="BI23" s="686"/>
      <c r="BJ23" s="686"/>
      <c r="BK23" s="686"/>
      <c r="BL23" s="686"/>
      <c r="BM23" s="686"/>
      <c r="BN23" s="687"/>
      <c r="BO23" s="688">
        <v>8.6999999999999993</v>
      </c>
      <c r="BP23" s="688"/>
      <c r="BQ23" s="688"/>
      <c r="BR23" s="688"/>
      <c r="BS23" s="694" t="s">
        <v>236</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661776</v>
      </c>
      <c r="S24" s="686"/>
      <c r="T24" s="686"/>
      <c r="U24" s="686"/>
      <c r="V24" s="686"/>
      <c r="W24" s="686"/>
      <c r="X24" s="686"/>
      <c r="Y24" s="687"/>
      <c r="Z24" s="688">
        <v>0.8</v>
      </c>
      <c r="AA24" s="688"/>
      <c r="AB24" s="688"/>
      <c r="AC24" s="688"/>
      <c r="AD24" s="689" t="s">
        <v>140</v>
      </c>
      <c r="AE24" s="689"/>
      <c r="AF24" s="689"/>
      <c r="AG24" s="689"/>
      <c r="AH24" s="689"/>
      <c r="AI24" s="689"/>
      <c r="AJ24" s="689"/>
      <c r="AK24" s="689"/>
      <c r="AL24" s="690" t="s">
        <v>236</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236</v>
      </c>
      <c r="BH24" s="686"/>
      <c r="BI24" s="686"/>
      <c r="BJ24" s="686"/>
      <c r="BK24" s="686"/>
      <c r="BL24" s="686"/>
      <c r="BM24" s="686"/>
      <c r="BN24" s="687"/>
      <c r="BO24" s="688" t="s">
        <v>140</v>
      </c>
      <c r="BP24" s="688"/>
      <c r="BQ24" s="688"/>
      <c r="BR24" s="688"/>
      <c r="BS24" s="694" t="s">
        <v>236</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37192628</v>
      </c>
      <c r="CS24" s="675"/>
      <c r="CT24" s="675"/>
      <c r="CU24" s="675"/>
      <c r="CV24" s="675"/>
      <c r="CW24" s="675"/>
      <c r="CX24" s="675"/>
      <c r="CY24" s="676"/>
      <c r="CZ24" s="679">
        <v>44.8</v>
      </c>
      <c r="DA24" s="680"/>
      <c r="DB24" s="680"/>
      <c r="DC24" s="699"/>
      <c r="DD24" s="724">
        <v>17967889</v>
      </c>
      <c r="DE24" s="675"/>
      <c r="DF24" s="675"/>
      <c r="DG24" s="675"/>
      <c r="DH24" s="675"/>
      <c r="DI24" s="675"/>
      <c r="DJ24" s="675"/>
      <c r="DK24" s="676"/>
      <c r="DL24" s="724">
        <v>17866494</v>
      </c>
      <c r="DM24" s="675"/>
      <c r="DN24" s="675"/>
      <c r="DO24" s="675"/>
      <c r="DP24" s="675"/>
      <c r="DQ24" s="675"/>
      <c r="DR24" s="675"/>
      <c r="DS24" s="675"/>
      <c r="DT24" s="675"/>
      <c r="DU24" s="675"/>
      <c r="DV24" s="676"/>
      <c r="DW24" s="679">
        <v>55.3</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236</v>
      </c>
      <c r="S25" s="686"/>
      <c r="T25" s="686"/>
      <c r="U25" s="686"/>
      <c r="V25" s="686"/>
      <c r="W25" s="686"/>
      <c r="X25" s="686"/>
      <c r="Y25" s="687"/>
      <c r="Z25" s="688" t="s">
        <v>140</v>
      </c>
      <c r="AA25" s="688"/>
      <c r="AB25" s="688"/>
      <c r="AC25" s="688"/>
      <c r="AD25" s="689" t="s">
        <v>140</v>
      </c>
      <c r="AE25" s="689"/>
      <c r="AF25" s="689"/>
      <c r="AG25" s="689"/>
      <c r="AH25" s="689"/>
      <c r="AI25" s="689"/>
      <c r="AJ25" s="689"/>
      <c r="AK25" s="689"/>
      <c r="AL25" s="690" t="s">
        <v>140</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236</v>
      </c>
      <c r="BH25" s="686"/>
      <c r="BI25" s="686"/>
      <c r="BJ25" s="686"/>
      <c r="BK25" s="686"/>
      <c r="BL25" s="686"/>
      <c r="BM25" s="686"/>
      <c r="BN25" s="687"/>
      <c r="BO25" s="688" t="s">
        <v>140</v>
      </c>
      <c r="BP25" s="688"/>
      <c r="BQ25" s="688"/>
      <c r="BR25" s="688"/>
      <c r="BS25" s="694" t="s">
        <v>140</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6038600</v>
      </c>
      <c r="CS25" s="721"/>
      <c r="CT25" s="721"/>
      <c r="CU25" s="721"/>
      <c r="CV25" s="721"/>
      <c r="CW25" s="721"/>
      <c r="CX25" s="721"/>
      <c r="CY25" s="722"/>
      <c r="CZ25" s="690">
        <v>7.3</v>
      </c>
      <c r="DA25" s="719"/>
      <c r="DB25" s="719"/>
      <c r="DC25" s="723"/>
      <c r="DD25" s="694">
        <v>5471034</v>
      </c>
      <c r="DE25" s="721"/>
      <c r="DF25" s="721"/>
      <c r="DG25" s="721"/>
      <c r="DH25" s="721"/>
      <c r="DI25" s="721"/>
      <c r="DJ25" s="721"/>
      <c r="DK25" s="722"/>
      <c r="DL25" s="694">
        <v>5386410</v>
      </c>
      <c r="DM25" s="721"/>
      <c r="DN25" s="721"/>
      <c r="DO25" s="721"/>
      <c r="DP25" s="721"/>
      <c r="DQ25" s="721"/>
      <c r="DR25" s="721"/>
      <c r="DS25" s="721"/>
      <c r="DT25" s="721"/>
      <c r="DU25" s="721"/>
      <c r="DV25" s="722"/>
      <c r="DW25" s="690">
        <v>16.7</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32831108</v>
      </c>
      <c r="S26" s="686"/>
      <c r="T26" s="686"/>
      <c r="U26" s="686"/>
      <c r="V26" s="686"/>
      <c r="W26" s="686"/>
      <c r="X26" s="686"/>
      <c r="Y26" s="687"/>
      <c r="Z26" s="688">
        <v>38.6</v>
      </c>
      <c r="AA26" s="688"/>
      <c r="AB26" s="688"/>
      <c r="AC26" s="688"/>
      <c r="AD26" s="689">
        <v>30275612</v>
      </c>
      <c r="AE26" s="689"/>
      <c r="AF26" s="689"/>
      <c r="AG26" s="689"/>
      <c r="AH26" s="689"/>
      <c r="AI26" s="689"/>
      <c r="AJ26" s="689"/>
      <c r="AK26" s="689"/>
      <c r="AL26" s="690">
        <v>99.1</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236</v>
      </c>
      <c r="BH26" s="686"/>
      <c r="BI26" s="686"/>
      <c r="BJ26" s="686"/>
      <c r="BK26" s="686"/>
      <c r="BL26" s="686"/>
      <c r="BM26" s="686"/>
      <c r="BN26" s="687"/>
      <c r="BO26" s="688" t="s">
        <v>236</v>
      </c>
      <c r="BP26" s="688"/>
      <c r="BQ26" s="688"/>
      <c r="BR26" s="688"/>
      <c r="BS26" s="694" t="s">
        <v>236</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3935366</v>
      </c>
      <c r="CS26" s="686"/>
      <c r="CT26" s="686"/>
      <c r="CU26" s="686"/>
      <c r="CV26" s="686"/>
      <c r="CW26" s="686"/>
      <c r="CX26" s="686"/>
      <c r="CY26" s="687"/>
      <c r="CZ26" s="690">
        <v>4.7</v>
      </c>
      <c r="DA26" s="719"/>
      <c r="DB26" s="719"/>
      <c r="DC26" s="723"/>
      <c r="DD26" s="694">
        <v>3495902</v>
      </c>
      <c r="DE26" s="686"/>
      <c r="DF26" s="686"/>
      <c r="DG26" s="686"/>
      <c r="DH26" s="686"/>
      <c r="DI26" s="686"/>
      <c r="DJ26" s="686"/>
      <c r="DK26" s="687"/>
      <c r="DL26" s="694" t="s">
        <v>140</v>
      </c>
      <c r="DM26" s="686"/>
      <c r="DN26" s="686"/>
      <c r="DO26" s="686"/>
      <c r="DP26" s="686"/>
      <c r="DQ26" s="686"/>
      <c r="DR26" s="686"/>
      <c r="DS26" s="686"/>
      <c r="DT26" s="686"/>
      <c r="DU26" s="686"/>
      <c r="DV26" s="687"/>
      <c r="DW26" s="690" t="s">
        <v>140</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19996</v>
      </c>
      <c r="S27" s="686"/>
      <c r="T27" s="686"/>
      <c r="U27" s="686"/>
      <c r="V27" s="686"/>
      <c r="W27" s="686"/>
      <c r="X27" s="686"/>
      <c r="Y27" s="687"/>
      <c r="Z27" s="688">
        <v>0</v>
      </c>
      <c r="AA27" s="688"/>
      <c r="AB27" s="688"/>
      <c r="AC27" s="688"/>
      <c r="AD27" s="689">
        <v>19996</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21808780</v>
      </c>
      <c r="BH27" s="686"/>
      <c r="BI27" s="686"/>
      <c r="BJ27" s="686"/>
      <c r="BK27" s="686"/>
      <c r="BL27" s="686"/>
      <c r="BM27" s="686"/>
      <c r="BN27" s="687"/>
      <c r="BO27" s="688">
        <v>100</v>
      </c>
      <c r="BP27" s="688"/>
      <c r="BQ27" s="688"/>
      <c r="BR27" s="688"/>
      <c r="BS27" s="694">
        <v>258449</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25767073</v>
      </c>
      <c r="CS27" s="721"/>
      <c r="CT27" s="721"/>
      <c r="CU27" s="721"/>
      <c r="CV27" s="721"/>
      <c r="CW27" s="721"/>
      <c r="CX27" s="721"/>
      <c r="CY27" s="722"/>
      <c r="CZ27" s="690">
        <v>31</v>
      </c>
      <c r="DA27" s="719"/>
      <c r="DB27" s="719"/>
      <c r="DC27" s="723"/>
      <c r="DD27" s="694">
        <v>7135120</v>
      </c>
      <c r="DE27" s="721"/>
      <c r="DF27" s="721"/>
      <c r="DG27" s="721"/>
      <c r="DH27" s="721"/>
      <c r="DI27" s="721"/>
      <c r="DJ27" s="721"/>
      <c r="DK27" s="722"/>
      <c r="DL27" s="694">
        <v>7118349</v>
      </c>
      <c r="DM27" s="721"/>
      <c r="DN27" s="721"/>
      <c r="DO27" s="721"/>
      <c r="DP27" s="721"/>
      <c r="DQ27" s="721"/>
      <c r="DR27" s="721"/>
      <c r="DS27" s="721"/>
      <c r="DT27" s="721"/>
      <c r="DU27" s="721"/>
      <c r="DV27" s="722"/>
      <c r="DW27" s="690">
        <v>22</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910124</v>
      </c>
      <c r="S28" s="686"/>
      <c r="T28" s="686"/>
      <c r="U28" s="686"/>
      <c r="V28" s="686"/>
      <c r="W28" s="686"/>
      <c r="X28" s="686"/>
      <c r="Y28" s="687"/>
      <c r="Z28" s="688">
        <v>1.1000000000000001</v>
      </c>
      <c r="AA28" s="688"/>
      <c r="AB28" s="688"/>
      <c r="AC28" s="688"/>
      <c r="AD28" s="689">
        <v>339</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5386955</v>
      </c>
      <c r="CS28" s="686"/>
      <c r="CT28" s="686"/>
      <c r="CU28" s="686"/>
      <c r="CV28" s="686"/>
      <c r="CW28" s="686"/>
      <c r="CX28" s="686"/>
      <c r="CY28" s="687"/>
      <c r="CZ28" s="690">
        <v>6.5</v>
      </c>
      <c r="DA28" s="719"/>
      <c r="DB28" s="719"/>
      <c r="DC28" s="723"/>
      <c r="DD28" s="694">
        <v>5361735</v>
      </c>
      <c r="DE28" s="686"/>
      <c r="DF28" s="686"/>
      <c r="DG28" s="686"/>
      <c r="DH28" s="686"/>
      <c r="DI28" s="686"/>
      <c r="DJ28" s="686"/>
      <c r="DK28" s="687"/>
      <c r="DL28" s="694">
        <v>5361735</v>
      </c>
      <c r="DM28" s="686"/>
      <c r="DN28" s="686"/>
      <c r="DO28" s="686"/>
      <c r="DP28" s="686"/>
      <c r="DQ28" s="686"/>
      <c r="DR28" s="686"/>
      <c r="DS28" s="686"/>
      <c r="DT28" s="686"/>
      <c r="DU28" s="686"/>
      <c r="DV28" s="687"/>
      <c r="DW28" s="690">
        <v>16.600000000000001</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536775</v>
      </c>
      <c r="S29" s="686"/>
      <c r="T29" s="686"/>
      <c r="U29" s="686"/>
      <c r="V29" s="686"/>
      <c r="W29" s="686"/>
      <c r="X29" s="686"/>
      <c r="Y29" s="687"/>
      <c r="Z29" s="688">
        <v>0.6</v>
      </c>
      <c r="AA29" s="688"/>
      <c r="AB29" s="688"/>
      <c r="AC29" s="688"/>
      <c r="AD29" s="689">
        <v>176555</v>
      </c>
      <c r="AE29" s="689"/>
      <c r="AF29" s="689"/>
      <c r="AG29" s="689"/>
      <c r="AH29" s="689"/>
      <c r="AI29" s="689"/>
      <c r="AJ29" s="689"/>
      <c r="AK29" s="689"/>
      <c r="AL29" s="690">
        <v>0.6</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70</v>
      </c>
      <c r="CG29" s="701"/>
      <c r="CH29" s="701"/>
      <c r="CI29" s="701"/>
      <c r="CJ29" s="701"/>
      <c r="CK29" s="701"/>
      <c r="CL29" s="701"/>
      <c r="CM29" s="701"/>
      <c r="CN29" s="701"/>
      <c r="CO29" s="701"/>
      <c r="CP29" s="701"/>
      <c r="CQ29" s="702"/>
      <c r="CR29" s="685">
        <v>5386702</v>
      </c>
      <c r="CS29" s="721"/>
      <c r="CT29" s="721"/>
      <c r="CU29" s="721"/>
      <c r="CV29" s="721"/>
      <c r="CW29" s="721"/>
      <c r="CX29" s="721"/>
      <c r="CY29" s="722"/>
      <c r="CZ29" s="690">
        <v>6.5</v>
      </c>
      <c r="DA29" s="719"/>
      <c r="DB29" s="719"/>
      <c r="DC29" s="723"/>
      <c r="DD29" s="694">
        <v>5361482</v>
      </c>
      <c r="DE29" s="721"/>
      <c r="DF29" s="721"/>
      <c r="DG29" s="721"/>
      <c r="DH29" s="721"/>
      <c r="DI29" s="721"/>
      <c r="DJ29" s="721"/>
      <c r="DK29" s="722"/>
      <c r="DL29" s="694">
        <v>5361482</v>
      </c>
      <c r="DM29" s="721"/>
      <c r="DN29" s="721"/>
      <c r="DO29" s="721"/>
      <c r="DP29" s="721"/>
      <c r="DQ29" s="721"/>
      <c r="DR29" s="721"/>
      <c r="DS29" s="721"/>
      <c r="DT29" s="721"/>
      <c r="DU29" s="721"/>
      <c r="DV29" s="722"/>
      <c r="DW29" s="690">
        <v>16.600000000000001</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260355</v>
      </c>
      <c r="S30" s="686"/>
      <c r="T30" s="686"/>
      <c r="U30" s="686"/>
      <c r="V30" s="686"/>
      <c r="W30" s="686"/>
      <c r="X30" s="686"/>
      <c r="Y30" s="687"/>
      <c r="Z30" s="688">
        <v>0.3</v>
      </c>
      <c r="AA30" s="688"/>
      <c r="AB30" s="688"/>
      <c r="AC30" s="688"/>
      <c r="AD30" s="689" t="s">
        <v>236</v>
      </c>
      <c r="AE30" s="689"/>
      <c r="AF30" s="689"/>
      <c r="AG30" s="689"/>
      <c r="AH30" s="689"/>
      <c r="AI30" s="689"/>
      <c r="AJ30" s="689"/>
      <c r="AK30" s="689"/>
      <c r="AL30" s="690" t="s">
        <v>236</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5008179</v>
      </c>
      <c r="CS30" s="686"/>
      <c r="CT30" s="686"/>
      <c r="CU30" s="686"/>
      <c r="CV30" s="686"/>
      <c r="CW30" s="686"/>
      <c r="CX30" s="686"/>
      <c r="CY30" s="687"/>
      <c r="CZ30" s="690">
        <v>6</v>
      </c>
      <c r="DA30" s="719"/>
      <c r="DB30" s="719"/>
      <c r="DC30" s="723"/>
      <c r="DD30" s="694">
        <v>4985493</v>
      </c>
      <c r="DE30" s="686"/>
      <c r="DF30" s="686"/>
      <c r="DG30" s="686"/>
      <c r="DH30" s="686"/>
      <c r="DI30" s="686"/>
      <c r="DJ30" s="686"/>
      <c r="DK30" s="687"/>
      <c r="DL30" s="694">
        <v>4985493</v>
      </c>
      <c r="DM30" s="686"/>
      <c r="DN30" s="686"/>
      <c r="DO30" s="686"/>
      <c r="DP30" s="686"/>
      <c r="DQ30" s="686"/>
      <c r="DR30" s="686"/>
      <c r="DS30" s="686"/>
      <c r="DT30" s="686"/>
      <c r="DU30" s="686"/>
      <c r="DV30" s="687"/>
      <c r="DW30" s="690">
        <v>15.4</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33574068</v>
      </c>
      <c r="S31" s="686"/>
      <c r="T31" s="686"/>
      <c r="U31" s="686"/>
      <c r="V31" s="686"/>
      <c r="W31" s="686"/>
      <c r="X31" s="686"/>
      <c r="Y31" s="687"/>
      <c r="Z31" s="688">
        <v>39.5</v>
      </c>
      <c r="AA31" s="688"/>
      <c r="AB31" s="688"/>
      <c r="AC31" s="688"/>
      <c r="AD31" s="689" t="s">
        <v>236</v>
      </c>
      <c r="AE31" s="689"/>
      <c r="AF31" s="689"/>
      <c r="AG31" s="689"/>
      <c r="AH31" s="689"/>
      <c r="AI31" s="689"/>
      <c r="AJ31" s="689"/>
      <c r="AK31" s="689"/>
      <c r="AL31" s="690" t="s">
        <v>140</v>
      </c>
      <c r="AM31" s="691"/>
      <c r="AN31" s="691"/>
      <c r="AO31" s="692"/>
      <c r="AP31" s="742" t="s">
        <v>312</v>
      </c>
      <c r="AQ31" s="743"/>
      <c r="AR31" s="743"/>
      <c r="AS31" s="743"/>
      <c r="AT31" s="748" t="s">
        <v>313</v>
      </c>
      <c r="AU31" s="231"/>
      <c r="AV31" s="231"/>
      <c r="AW31" s="231"/>
      <c r="AX31" s="671" t="s">
        <v>190</v>
      </c>
      <c r="AY31" s="672"/>
      <c r="AZ31" s="672"/>
      <c r="BA31" s="672"/>
      <c r="BB31" s="672"/>
      <c r="BC31" s="672"/>
      <c r="BD31" s="672"/>
      <c r="BE31" s="672"/>
      <c r="BF31" s="673"/>
      <c r="BG31" s="753">
        <v>99</v>
      </c>
      <c r="BH31" s="740"/>
      <c r="BI31" s="740"/>
      <c r="BJ31" s="740"/>
      <c r="BK31" s="740"/>
      <c r="BL31" s="740"/>
      <c r="BM31" s="680">
        <v>97.6</v>
      </c>
      <c r="BN31" s="740"/>
      <c r="BO31" s="740"/>
      <c r="BP31" s="740"/>
      <c r="BQ31" s="741"/>
      <c r="BR31" s="753">
        <v>99.2</v>
      </c>
      <c r="BS31" s="740"/>
      <c r="BT31" s="740"/>
      <c r="BU31" s="740"/>
      <c r="BV31" s="740"/>
      <c r="BW31" s="740"/>
      <c r="BX31" s="680">
        <v>97.7</v>
      </c>
      <c r="BY31" s="740"/>
      <c r="BZ31" s="740"/>
      <c r="CA31" s="740"/>
      <c r="CB31" s="741"/>
      <c r="CD31" s="727"/>
      <c r="CE31" s="728"/>
      <c r="CF31" s="700" t="s">
        <v>314</v>
      </c>
      <c r="CG31" s="701"/>
      <c r="CH31" s="701"/>
      <c r="CI31" s="701"/>
      <c r="CJ31" s="701"/>
      <c r="CK31" s="701"/>
      <c r="CL31" s="701"/>
      <c r="CM31" s="701"/>
      <c r="CN31" s="701"/>
      <c r="CO31" s="701"/>
      <c r="CP31" s="701"/>
      <c r="CQ31" s="702"/>
      <c r="CR31" s="685">
        <v>378523</v>
      </c>
      <c r="CS31" s="721"/>
      <c r="CT31" s="721"/>
      <c r="CU31" s="721"/>
      <c r="CV31" s="721"/>
      <c r="CW31" s="721"/>
      <c r="CX31" s="721"/>
      <c r="CY31" s="722"/>
      <c r="CZ31" s="690">
        <v>0.5</v>
      </c>
      <c r="DA31" s="719"/>
      <c r="DB31" s="719"/>
      <c r="DC31" s="723"/>
      <c r="DD31" s="694">
        <v>375989</v>
      </c>
      <c r="DE31" s="721"/>
      <c r="DF31" s="721"/>
      <c r="DG31" s="721"/>
      <c r="DH31" s="721"/>
      <c r="DI31" s="721"/>
      <c r="DJ31" s="721"/>
      <c r="DK31" s="722"/>
      <c r="DL31" s="694">
        <v>375989</v>
      </c>
      <c r="DM31" s="721"/>
      <c r="DN31" s="721"/>
      <c r="DO31" s="721"/>
      <c r="DP31" s="721"/>
      <c r="DQ31" s="721"/>
      <c r="DR31" s="721"/>
      <c r="DS31" s="721"/>
      <c r="DT31" s="721"/>
      <c r="DU31" s="721"/>
      <c r="DV31" s="722"/>
      <c r="DW31" s="690">
        <v>1.2</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236</v>
      </c>
      <c r="S32" s="686"/>
      <c r="T32" s="686"/>
      <c r="U32" s="686"/>
      <c r="V32" s="686"/>
      <c r="W32" s="686"/>
      <c r="X32" s="686"/>
      <c r="Y32" s="687"/>
      <c r="Z32" s="688" t="s">
        <v>140</v>
      </c>
      <c r="AA32" s="688"/>
      <c r="AB32" s="688"/>
      <c r="AC32" s="688"/>
      <c r="AD32" s="689" t="s">
        <v>236</v>
      </c>
      <c r="AE32" s="689"/>
      <c r="AF32" s="689"/>
      <c r="AG32" s="689"/>
      <c r="AH32" s="689"/>
      <c r="AI32" s="689"/>
      <c r="AJ32" s="689"/>
      <c r="AK32" s="689"/>
      <c r="AL32" s="690" t="s">
        <v>140</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98.6</v>
      </c>
      <c r="BH32" s="721"/>
      <c r="BI32" s="721"/>
      <c r="BJ32" s="721"/>
      <c r="BK32" s="721"/>
      <c r="BL32" s="721"/>
      <c r="BM32" s="691">
        <v>96.3</v>
      </c>
      <c r="BN32" s="751"/>
      <c r="BO32" s="751"/>
      <c r="BP32" s="751"/>
      <c r="BQ32" s="752"/>
      <c r="BR32" s="754">
        <v>98.9</v>
      </c>
      <c r="BS32" s="721"/>
      <c r="BT32" s="721"/>
      <c r="BU32" s="721"/>
      <c r="BV32" s="721"/>
      <c r="BW32" s="721"/>
      <c r="BX32" s="691">
        <v>96.6</v>
      </c>
      <c r="BY32" s="751"/>
      <c r="BZ32" s="751"/>
      <c r="CA32" s="751"/>
      <c r="CB32" s="752"/>
      <c r="CD32" s="729"/>
      <c r="CE32" s="730"/>
      <c r="CF32" s="700" t="s">
        <v>318</v>
      </c>
      <c r="CG32" s="701"/>
      <c r="CH32" s="701"/>
      <c r="CI32" s="701"/>
      <c r="CJ32" s="701"/>
      <c r="CK32" s="701"/>
      <c r="CL32" s="701"/>
      <c r="CM32" s="701"/>
      <c r="CN32" s="701"/>
      <c r="CO32" s="701"/>
      <c r="CP32" s="701"/>
      <c r="CQ32" s="702"/>
      <c r="CR32" s="685">
        <v>253</v>
      </c>
      <c r="CS32" s="686"/>
      <c r="CT32" s="686"/>
      <c r="CU32" s="686"/>
      <c r="CV32" s="686"/>
      <c r="CW32" s="686"/>
      <c r="CX32" s="686"/>
      <c r="CY32" s="687"/>
      <c r="CZ32" s="690">
        <v>0</v>
      </c>
      <c r="DA32" s="719"/>
      <c r="DB32" s="719"/>
      <c r="DC32" s="723"/>
      <c r="DD32" s="694">
        <v>253</v>
      </c>
      <c r="DE32" s="686"/>
      <c r="DF32" s="686"/>
      <c r="DG32" s="686"/>
      <c r="DH32" s="686"/>
      <c r="DI32" s="686"/>
      <c r="DJ32" s="686"/>
      <c r="DK32" s="687"/>
      <c r="DL32" s="694">
        <v>253</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5127064</v>
      </c>
      <c r="S33" s="686"/>
      <c r="T33" s="686"/>
      <c r="U33" s="686"/>
      <c r="V33" s="686"/>
      <c r="W33" s="686"/>
      <c r="X33" s="686"/>
      <c r="Y33" s="687"/>
      <c r="Z33" s="688">
        <v>6</v>
      </c>
      <c r="AA33" s="688"/>
      <c r="AB33" s="688"/>
      <c r="AC33" s="688"/>
      <c r="AD33" s="689" t="s">
        <v>140</v>
      </c>
      <c r="AE33" s="689"/>
      <c r="AF33" s="689"/>
      <c r="AG33" s="689"/>
      <c r="AH33" s="689"/>
      <c r="AI33" s="689"/>
      <c r="AJ33" s="689"/>
      <c r="AK33" s="689"/>
      <c r="AL33" s="690" t="s">
        <v>140</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99.3</v>
      </c>
      <c r="BH33" s="756"/>
      <c r="BI33" s="756"/>
      <c r="BJ33" s="756"/>
      <c r="BK33" s="756"/>
      <c r="BL33" s="756"/>
      <c r="BM33" s="757">
        <v>98.4</v>
      </c>
      <c r="BN33" s="756"/>
      <c r="BO33" s="756"/>
      <c r="BP33" s="756"/>
      <c r="BQ33" s="758"/>
      <c r="BR33" s="755">
        <v>99.3</v>
      </c>
      <c r="BS33" s="756"/>
      <c r="BT33" s="756"/>
      <c r="BU33" s="756"/>
      <c r="BV33" s="756"/>
      <c r="BW33" s="756"/>
      <c r="BX33" s="757">
        <v>98.2</v>
      </c>
      <c r="BY33" s="756"/>
      <c r="BZ33" s="756"/>
      <c r="CA33" s="756"/>
      <c r="CB33" s="758"/>
      <c r="CD33" s="700" t="s">
        <v>321</v>
      </c>
      <c r="CE33" s="701"/>
      <c r="CF33" s="701"/>
      <c r="CG33" s="701"/>
      <c r="CH33" s="701"/>
      <c r="CI33" s="701"/>
      <c r="CJ33" s="701"/>
      <c r="CK33" s="701"/>
      <c r="CL33" s="701"/>
      <c r="CM33" s="701"/>
      <c r="CN33" s="701"/>
      <c r="CO33" s="701"/>
      <c r="CP33" s="701"/>
      <c r="CQ33" s="702"/>
      <c r="CR33" s="685">
        <v>39248892</v>
      </c>
      <c r="CS33" s="721"/>
      <c r="CT33" s="721"/>
      <c r="CU33" s="721"/>
      <c r="CV33" s="721"/>
      <c r="CW33" s="721"/>
      <c r="CX33" s="721"/>
      <c r="CY33" s="722"/>
      <c r="CZ33" s="690">
        <v>47.2</v>
      </c>
      <c r="DA33" s="719"/>
      <c r="DB33" s="719"/>
      <c r="DC33" s="723"/>
      <c r="DD33" s="694">
        <v>18180571</v>
      </c>
      <c r="DE33" s="721"/>
      <c r="DF33" s="721"/>
      <c r="DG33" s="721"/>
      <c r="DH33" s="721"/>
      <c r="DI33" s="721"/>
      <c r="DJ33" s="721"/>
      <c r="DK33" s="722"/>
      <c r="DL33" s="694">
        <v>14300928</v>
      </c>
      <c r="DM33" s="721"/>
      <c r="DN33" s="721"/>
      <c r="DO33" s="721"/>
      <c r="DP33" s="721"/>
      <c r="DQ33" s="721"/>
      <c r="DR33" s="721"/>
      <c r="DS33" s="721"/>
      <c r="DT33" s="721"/>
      <c r="DU33" s="721"/>
      <c r="DV33" s="722"/>
      <c r="DW33" s="690">
        <v>44.2</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2706883</v>
      </c>
      <c r="S34" s="686"/>
      <c r="T34" s="686"/>
      <c r="U34" s="686"/>
      <c r="V34" s="686"/>
      <c r="W34" s="686"/>
      <c r="X34" s="686"/>
      <c r="Y34" s="687"/>
      <c r="Z34" s="688">
        <v>3.2</v>
      </c>
      <c r="AA34" s="688"/>
      <c r="AB34" s="688"/>
      <c r="AC34" s="688"/>
      <c r="AD34" s="689">
        <v>23851</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8730207</v>
      </c>
      <c r="CS34" s="686"/>
      <c r="CT34" s="686"/>
      <c r="CU34" s="686"/>
      <c r="CV34" s="686"/>
      <c r="CW34" s="686"/>
      <c r="CX34" s="686"/>
      <c r="CY34" s="687"/>
      <c r="CZ34" s="690">
        <v>10.5</v>
      </c>
      <c r="DA34" s="719"/>
      <c r="DB34" s="719"/>
      <c r="DC34" s="723"/>
      <c r="DD34" s="694">
        <v>7091407</v>
      </c>
      <c r="DE34" s="686"/>
      <c r="DF34" s="686"/>
      <c r="DG34" s="686"/>
      <c r="DH34" s="686"/>
      <c r="DI34" s="686"/>
      <c r="DJ34" s="686"/>
      <c r="DK34" s="687"/>
      <c r="DL34" s="694">
        <v>5077076</v>
      </c>
      <c r="DM34" s="686"/>
      <c r="DN34" s="686"/>
      <c r="DO34" s="686"/>
      <c r="DP34" s="686"/>
      <c r="DQ34" s="686"/>
      <c r="DR34" s="686"/>
      <c r="DS34" s="686"/>
      <c r="DT34" s="686"/>
      <c r="DU34" s="686"/>
      <c r="DV34" s="687"/>
      <c r="DW34" s="690">
        <v>15.7</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96326</v>
      </c>
      <c r="S35" s="686"/>
      <c r="T35" s="686"/>
      <c r="U35" s="686"/>
      <c r="V35" s="686"/>
      <c r="W35" s="686"/>
      <c r="X35" s="686"/>
      <c r="Y35" s="687"/>
      <c r="Z35" s="688">
        <v>0.1</v>
      </c>
      <c r="AA35" s="688"/>
      <c r="AB35" s="688"/>
      <c r="AC35" s="688"/>
      <c r="AD35" s="689" t="s">
        <v>140</v>
      </c>
      <c r="AE35" s="689"/>
      <c r="AF35" s="689"/>
      <c r="AG35" s="689"/>
      <c r="AH35" s="689"/>
      <c r="AI35" s="689"/>
      <c r="AJ35" s="689"/>
      <c r="AK35" s="689"/>
      <c r="AL35" s="690" t="s">
        <v>140</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198970</v>
      </c>
      <c r="CS35" s="721"/>
      <c r="CT35" s="721"/>
      <c r="CU35" s="721"/>
      <c r="CV35" s="721"/>
      <c r="CW35" s="721"/>
      <c r="CX35" s="721"/>
      <c r="CY35" s="722"/>
      <c r="CZ35" s="690">
        <v>0.2</v>
      </c>
      <c r="DA35" s="719"/>
      <c r="DB35" s="719"/>
      <c r="DC35" s="723"/>
      <c r="DD35" s="694">
        <v>182718</v>
      </c>
      <c r="DE35" s="721"/>
      <c r="DF35" s="721"/>
      <c r="DG35" s="721"/>
      <c r="DH35" s="721"/>
      <c r="DI35" s="721"/>
      <c r="DJ35" s="721"/>
      <c r="DK35" s="722"/>
      <c r="DL35" s="694">
        <v>182718</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566747</v>
      </c>
      <c r="S36" s="686"/>
      <c r="T36" s="686"/>
      <c r="U36" s="686"/>
      <c r="V36" s="686"/>
      <c r="W36" s="686"/>
      <c r="X36" s="686"/>
      <c r="Y36" s="687"/>
      <c r="Z36" s="688">
        <v>0.7</v>
      </c>
      <c r="AA36" s="688"/>
      <c r="AB36" s="688"/>
      <c r="AC36" s="688"/>
      <c r="AD36" s="689" t="s">
        <v>236</v>
      </c>
      <c r="AE36" s="689"/>
      <c r="AF36" s="689"/>
      <c r="AG36" s="689"/>
      <c r="AH36" s="689"/>
      <c r="AI36" s="689"/>
      <c r="AJ36" s="689"/>
      <c r="AK36" s="689"/>
      <c r="AL36" s="690" t="s">
        <v>140</v>
      </c>
      <c r="AM36" s="691"/>
      <c r="AN36" s="691"/>
      <c r="AO36" s="692"/>
      <c r="AP36" s="235"/>
      <c r="AQ36" s="759" t="s">
        <v>329</v>
      </c>
      <c r="AR36" s="760"/>
      <c r="AS36" s="760"/>
      <c r="AT36" s="760"/>
      <c r="AU36" s="760"/>
      <c r="AV36" s="760"/>
      <c r="AW36" s="760"/>
      <c r="AX36" s="760"/>
      <c r="AY36" s="761"/>
      <c r="AZ36" s="674">
        <v>7995219</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635044</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20909337</v>
      </c>
      <c r="CS36" s="686"/>
      <c r="CT36" s="686"/>
      <c r="CU36" s="686"/>
      <c r="CV36" s="686"/>
      <c r="CW36" s="686"/>
      <c r="CX36" s="686"/>
      <c r="CY36" s="687"/>
      <c r="CZ36" s="690">
        <v>25.2</v>
      </c>
      <c r="DA36" s="719"/>
      <c r="DB36" s="719"/>
      <c r="DC36" s="723"/>
      <c r="DD36" s="694">
        <v>5814969</v>
      </c>
      <c r="DE36" s="686"/>
      <c r="DF36" s="686"/>
      <c r="DG36" s="686"/>
      <c r="DH36" s="686"/>
      <c r="DI36" s="686"/>
      <c r="DJ36" s="686"/>
      <c r="DK36" s="687"/>
      <c r="DL36" s="694">
        <v>4342771</v>
      </c>
      <c r="DM36" s="686"/>
      <c r="DN36" s="686"/>
      <c r="DO36" s="686"/>
      <c r="DP36" s="686"/>
      <c r="DQ36" s="686"/>
      <c r="DR36" s="686"/>
      <c r="DS36" s="686"/>
      <c r="DT36" s="686"/>
      <c r="DU36" s="686"/>
      <c r="DV36" s="687"/>
      <c r="DW36" s="690">
        <v>13.4</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1292724</v>
      </c>
      <c r="S37" s="686"/>
      <c r="T37" s="686"/>
      <c r="U37" s="686"/>
      <c r="V37" s="686"/>
      <c r="W37" s="686"/>
      <c r="X37" s="686"/>
      <c r="Y37" s="687"/>
      <c r="Z37" s="688">
        <v>1.5</v>
      </c>
      <c r="AA37" s="688"/>
      <c r="AB37" s="688"/>
      <c r="AC37" s="688"/>
      <c r="AD37" s="689" t="s">
        <v>140</v>
      </c>
      <c r="AE37" s="689"/>
      <c r="AF37" s="689"/>
      <c r="AG37" s="689"/>
      <c r="AH37" s="689"/>
      <c r="AI37" s="689"/>
      <c r="AJ37" s="689"/>
      <c r="AK37" s="689"/>
      <c r="AL37" s="690" t="s">
        <v>236</v>
      </c>
      <c r="AM37" s="691"/>
      <c r="AN37" s="691"/>
      <c r="AO37" s="692"/>
      <c r="AQ37" s="763" t="s">
        <v>333</v>
      </c>
      <c r="AR37" s="764"/>
      <c r="AS37" s="764"/>
      <c r="AT37" s="764"/>
      <c r="AU37" s="764"/>
      <c r="AV37" s="764"/>
      <c r="AW37" s="764"/>
      <c r="AX37" s="764"/>
      <c r="AY37" s="765"/>
      <c r="AZ37" s="685">
        <v>1365671</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322286</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2573457</v>
      </c>
      <c r="CS37" s="721"/>
      <c r="CT37" s="721"/>
      <c r="CU37" s="721"/>
      <c r="CV37" s="721"/>
      <c r="CW37" s="721"/>
      <c r="CX37" s="721"/>
      <c r="CY37" s="722"/>
      <c r="CZ37" s="690">
        <v>3.1</v>
      </c>
      <c r="DA37" s="719"/>
      <c r="DB37" s="719"/>
      <c r="DC37" s="723"/>
      <c r="DD37" s="694">
        <v>2446032</v>
      </c>
      <c r="DE37" s="721"/>
      <c r="DF37" s="721"/>
      <c r="DG37" s="721"/>
      <c r="DH37" s="721"/>
      <c r="DI37" s="721"/>
      <c r="DJ37" s="721"/>
      <c r="DK37" s="722"/>
      <c r="DL37" s="694">
        <v>2319714</v>
      </c>
      <c r="DM37" s="721"/>
      <c r="DN37" s="721"/>
      <c r="DO37" s="721"/>
      <c r="DP37" s="721"/>
      <c r="DQ37" s="721"/>
      <c r="DR37" s="721"/>
      <c r="DS37" s="721"/>
      <c r="DT37" s="721"/>
      <c r="DU37" s="721"/>
      <c r="DV37" s="722"/>
      <c r="DW37" s="690">
        <v>7.2</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973585</v>
      </c>
      <c r="S38" s="686"/>
      <c r="T38" s="686"/>
      <c r="U38" s="686"/>
      <c r="V38" s="686"/>
      <c r="W38" s="686"/>
      <c r="X38" s="686"/>
      <c r="Y38" s="687"/>
      <c r="Z38" s="688">
        <v>1.1000000000000001</v>
      </c>
      <c r="AA38" s="688"/>
      <c r="AB38" s="688"/>
      <c r="AC38" s="688"/>
      <c r="AD38" s="689">
        <v>42605</v>
      </c>
      <c r="AE38" s="689"/>
      <c r="AF38" s="689"/>
      <c r="AG38" s="689"/>
      <c r="AH38" s="689"/>
      <c r="AI38" s="689"/>
      <c r="AJ38" s="689"/>
      <c r="AK38" s="689"/>
      <c r="AL38" s="690">
        <v>0.1</v>
      </c>
      <c r="AM38" s="691"/>
      <c r="AN38" s="691"/>
      <c r="AO38" s="692"/>
      <c r="AQ38" s="763" t="s">
        <v>337</v>
      </c>
      <c r="AR38" s="764"/>
      <c r="AS38" s="764"/>
      <c r="AT38" s="764"/>
      <c r="AU38" s="764"/>
      <c r="AV38" s="764"/>
      <c r="AW38" s="764"/>
      <c r="AX38" s="764"/>
      <c r="AY38" s="765"/>
      <c r="AZ38" s="685">
        <v>46709</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20375</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6582839</v>
      </c>
      <c r="CS38" s="686"/>
      <c r="CT38" s="686"/>
      <c r="CU38" s="686"/>
      <c r="CV38" s="686"/>
      <c r="CW38" s="686"/>
      <c r="CX38" s="686"/>
      <c r="CY38" s="687"/>
      <c r="CZ38" s="690">
        <v>7.9</v>
      </c>
      <c r="DA38" s="719"/>
      <c r="DB38" s="719"/>
      <c r="DC38" s="723"/>
      <c r="DD38" s="694">
        <v>5042469</v>
      </c>
      <c r="DE38" s="686"/>
      <c r="DF38" s="686"/>
      <c r="DG38" s="686"/>
      <c r="DH38" s="686"/>
      <c r="DI38" s="686"/>
      <c r="DJ38" s="686"/>
      <c r="DK38" s="687"/>
      <c r="DL38" s="694">
        <v>4698363</v>
      </c>
      <c r="DM38" s="686"/>
      <c r="DN38" s="686"/>
      <c r="DO38" s="686"/>
      <c r="DP38" s="686"/>
      <c r="DQ38" s="686"/>
      <c r="DR38" s="686"/>
      <c r="DS38" s="686"/>
      <c r="DT38" s="686"/>
      <c r="DU38" s="686"/>
      <c r="DV38" s="687"/>
      <c r="DW38" s="690">
        <v>14.5</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6124817</v>
      </c>
      <c r="S39" s="686"/>
      <c r="T39" s="686"/>
      <c r="U39" s="686"/>
      <c r="V39" s="686"/>
      <c r="W39" s="686"/>
      <c r="X39" s="686"/>
      <c r="Y39" s="687"/>
      <c r="Z39" s="688">
        <v>7.2</v>
      </c>
      <c r="AA39" s="688"/>
      <c r="AB39" s="688"/>
      <c r="AC39" s="688"/>
      <c r="AD39" s="689" t="s">
        <v>140</v>
      </c>
      <c r="AE39" s="689"/>
      <c r="AF39" s="689"/>
      <c r="AG39" s="689"/>
      <c r="AH39" s="689"/>
      <c r="AI39" s="689"/>
      <c r="AJ39" s="689"/>
      <c r="AK39" s="689"/>
      <c r="AL39" s="690" t="s">
        <v>236</v>
      </c>
      <c r="AM39" s="691"/>
      <c r="AN39" s="691"/>
      <c r="AO39" s="692"/>
      <c r="AQ39" s="763" t="s">
        <v>341</v>
      </c>
      <c r="AR39" s="764"/>
      <c r="AS39" s="764"/>
      <c r="AT39" s="764"/>
      <c r="AU39" s="764"/>
      <c r="AV39" s="764"/>
      <c r="AW39" s="764"/>
      <c r="AX39" s="764"/>
      <c r="AY39" s="765"/>
      <c r="AZ39" s="685" t="s">
        <v>236</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30062</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2802032</v>
      </c>
      <c r="CS39" s="721"/>
      <c r="CT39" s="721"/>
      <c r="CU39" s="721"/>
      <c r="CV39" s="721"/>
      <c r="CW39" s="721"/>
      <c r="CX39" s="721"/>
      <c r="CY39" s="722"/>
      <c r="CZ39" s="690">
        <v>3.4</v>
      </c>
      <c r="DA39" s="719"/>
      <c r="DB39" s="719"/>
      <c r="DC39" s="723"/>
      <c r="DD39" s="694">
        <v>47901</v>
      </c>
      <c r="DE39" s="721"/>
      <c r="DF39" s="721"/>
      <c r="DG39" s="721"/>
      <c r="DH39" s="721"/>
      <c r="DI39" s="721"/>
      <c r="DJ39" s="721"/>
      <c r="DK39" s="722"/>
      <c r="DL39" s="694" t="s">
        <v>236</v>
      </c>
      <c r="DM39" s="721"/>
      <c r="DN39" s="721"/>
      <c r="DO39" s="721"/>
      <c r="DP39" s="721"/>
      <c r="DQ39" s="721"/>
      <c r="DR39" s="721"/>
      <c r="DS39" s="721"/>
      <c r="DT39" s="721"/>
      <c r="DU39" s="721"/>
      <c r="DV39" s="722"/>
      <c r="DW39" s="690" t="s">
        <v>140</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v>22459</v>
      </c>
      <c r="S40" s="686"/>
      <c r="T40" s="686"/>
      <c r="U40" s="686"/>
      <c r="V40" s="686"/>
      <c r="W40" s="686"/>
      <c r="X40" s="686"/>
      <c r="Y40" s="687"/>
      <c r="Z40" s="688">
        <v>0</v>
      </c>
      <c r="AA40" s="688"/>
      <c r="AB40" s="688"/>
      <c r="AC40" s="688"/>
      <c r="AD40" s="689" t="s">
        <v>140</v>
      </c>
      <c r="AE40" s="689"/>
      <c r="AF40" s="689"/>
      <c r="AG40" s="689"/>
      <c r="AH40" s="689"/>
      <c r="AI40" s="689"/>
      <c r="AJ40" s="689"/>
      <c r="AK40" s="689"/>
      <c r="AL40" s="690" t="s">
        <v>236</v>
      </c>
      <c r="AM40" s="691"/>
      <c r="AN40" s="691"/>
      <c r="AO40" s="692"/>
      <c r="AQ40" s="763" t="s">
        <v>345</v>
      </c>
      <c r="AR40" s="764"/>
      <c r="AS40" s="764"/>
      <c r="AT40" s="764"/>
      <c r="AU40" s="764"/>
      <c r="AV40" s="764"/>
      <c r="AW40" s="764"/>
      <c r="AX40" s="764"/>
      <c r="AY40" s="765"/>
      <c r="AZ40" s="685" t="s">
        <v>236</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97</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25507</v>
      </c>
      <c r="CS40" s="686"/>
      <c r="CT40" s="686"/>
      <c r="CU40" s="686"/>
      <c r="CV40" s="686"/>
      <c r="CW40" s="686"/>
      <c r="CX40" s="686"/>
      <c r="CY40" s="687"/>
      <c r="CZ40" s="690">
        <v>0</v>
      </c>
      <c r="DA40" s="719"/>
      <c r="DB40" s="719"/>
      <c r="DC40" s="723"/>
      <c r="DD40" s="694">
        <v>1107</v>
      </c>
      <c r="DE40" s="686"/>
      <c r="DF40" s="686"/>
      <c r="DG40" s="686"/>
      <c r="DH40" s="686"/>
      <c r="DI40" s="686"/>
      <c r="DJ40" s="686"/>
      <c r="DK40" s="687"/>
      <c r="DL40" s="694" t="s">
        <v>140</v>
      </c>
      <c r="DM40" s="686"/>
      <c r="DN40" s="686"/>
      <c r="DO40" s="686"/>
      <c r="DP40" s="686"/>
      <c r="DQ40" s="686"/>
      <c r="DR40" s="686"/>
      <c r="DS40" s="686"/>
      <c r="DT40" s="686"/>
      <c r="DU40" s="686"/>
      <c r="DV40" s="687"/>
      <c r="DW40" s="690" t="s">
        <v>236</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140</v>
      </c>
      <c r="S41" s="686"/>
      <c r="T41" s="686"/>
      <c r="U41" s="686"/>
      <c r="V41" s="686"/>
      <c r="W41" s="686"/>
      <c r="X41" s="686"/>
      <c r="Y41" s="687"/>
      <c r="Z41" s="688" t="s">
        <v>236</v>
      </c>
      <c r="AA41" s="688"/>
      <c r="AB41" s="688"/>
      <c r="AC41" s="688"/>
      <c r="AD41" s="689" t="s">
        <v>140</v>
      </c>
      <c r="AE41" s="689"/>
      <c r="AF41" s="689"/>
      <c r="AG41" s="689"/>
      <c r="AH41" s="689"/>
      <c r="AI41" s="689"/>
      <c r="AJ41" s="689"/>
      <c r="AK41" s="689"/>
      <c r="AL41" s="690" t="s">
        <v>236</v>
      </c>
      <c r="AM41" s="691"/>
      <c r="AN41" s="691"/>
      <c r="AO41" s="692"/>
      <c r="AQ41" s="763" t="s">
        <v>350</v>
      </c>
      <c r="AR41" s="764"/>
      <c r="AS41" s="764"/>
      <c r="AT41" s="764"/>
      <c r="AU41" s="764"/>
      <c r="AV41" s="764"/>
      <c r="AW41" s="764"/>
      <c r="AX41" s="764"/>
      <c r="AY41" s="765"/>
      <c r="AZ41" s="685">
        <v>1770925</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4</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140</v>
      </c>
      <c r="CS41" s="721"/>
      <c r="CT41" s="721"/>
      <c r="CU41" s="721"/>
      <c r="CV41" s="721"/>
      <c r="CW41" s="721"/>
      <c r="CX41" s="721"/>
      <c r="CY41" s="722"/>
      <c r="CZ41" s="690" t="s">
        <v>140</v>
      </c>
      <c r="DA41" s="719"/>
      <c r="DB41" s="719"/>
      <c r="DC41" s="723"/>
      <c r="DD41" s="694" t="s">
        <v>236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1766401</v>
      </c>
      <c r="S42" s="686"/>
      <c r="T42" s="686"/>
      <c r="U42" s="686"/>
      <c r="V42" s="686"/>
      <c r="W42" s="686"/>
      <c r="X42" s="686"/>
      <c r="Y42" s="687"/>
      <c r="Z42" s="688">
        <v>2.1</v>
      </c>
      <c r="AA42" s="688"/>
      <c r="AB42" s="688"/>
      <c r="AC42" s="688"/>
      <c r="AD42" s="689" t="s">
        <v>236</v>
      </c>
      <c r="AE42" s="689"/>
      <c r="AF42" s="689"/>
      <c r="AG42" s="689"/>
      <c r="AH42" s="689"/>
      <c r="AI42" s="689"/>
      <c r="AJ42" s="689"/>
      <c r="AK42" s="689"/>
      <c r="AL42" s="690" t="s">
        <v>140</v>
      </c>
      <c r="AM42" s="691"/>
      <c r="AN42" s="691"/>
      <c r="AO42" s="692"/>
      <c r="AQ42" s="784" t="s">
        <v>354</v>
      </c>
      <c r="AR42" s="785"/>
      <c r="AS42" s="785"/>
      <c r="AT42" s="785"/>
      <c r="AU42" s="785"/>
      <c r="AV42" s="785"/>
      <c r="AW42" s="785"/>
      <c r="AX42" s="785"/>
      <c r="AY42" s="786"/>
      <c r="AZ42" s="776">
        <v>4811914</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340</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6629170</v>
      </c>
      <c r="CS42" s="686"/>
      <c r="CT42" s="686"/>
      <c r="CU42" s="686"/>
      <c r="CV42" s="686"/>
      <c r="CW42" s="686"/>
      <c r="CX42" s="686"/>
      <c r="CY42" s="687"/>
      <c r="CZ42" s="690">
        <v>8</v>
      </c>
      <c r="DA42" s="691"/>
      <c r="DB42" s="691"/>
      <c r="DC42" s="703"/>
      <c r="DD42" s="694">
        <v>548319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85020572</v>
      </c>
      <c r="S43" s="777"/>
      <c r="T43" s="777"/>
      <c r="U43" s="777"/>
      <c r="V43" s="777"/>
      <c r="W43" s="777"/>
      <c r="X43" s="777"/>
      <c r="Y43" s="778"/>
      <c r="Z43" s="779">
        <v>100</v>
      </c>
      <c r="AA43" s="779"/>
      <c r="AB43" s="779"/>
      <c r="AC43" s="779"/>
      <c r="AD43" s="780">
        <v>30538958</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192507</v>
      </c>
      <c r="CS43" s="721"/>
      <c r="CT43" s="721"/>
      <c r="CU43" s="721"/>
      <c r="CV43" s="721"/>
      <c r="CW43" s="721"/>
      <c r="CX43" s="721"/>
      <c r="CY43" s="722"/>
      <c r="CZ43" s="690">
        <v>0.2</v>
      </c>
      <c r="DA43" s="719"/>
      <c r="DB43" s="719"/>
      <c r="DC43" s="723"/>
      <c r="DD43" s="694">
        <v>192507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6627824</v>
      </c>
      <c r="CS44" s="686"/>
      <c r="CT44" s="686"/>
      <c r="CU44" s="686"/>
      <c r="CV44" s="686"/>
      <c r="CW44" s="686"/>
      <c r="CX44" s="686"/>
      <c r="CY44" s="687"/>
      <c r="CZ44" s="690">
        <v>8</v>
      </c>
      <c r="DA44" s="691"/>
      <c r="DB44" s="691"/>
      <c r="DC44" s="703"/>
      <c r="DD44" s="694">
        <v>548273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3115550</v>
      </c>
      <c r="CS45" s="721"/>
      <c r="CT45" s="721"/>
      <c r="CU45" s="721"/>
      <c r="CV45" s="721"/>
      <c r="CW45" s="721"/>
      <c r="CX45" s="721"/>
      <c r="CY45" s="722"/>
      <c r="CZ45" s="690">
        <v>3.8</v>
      </c>
      <c r="DA45" s="719"/>
      <c r="DB45" s="719"/>
      <c r="DC45" s="723"/>
      <c r="DD45" s="694">
        <v>27012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3512274</v>
      </c>
      <c r="CS46" s="686"/>
      <c r="CT46" s="686"/>
      <c r="CU46" s="686"/>
      <c r="CV46" s="686"/>
      <c r="CW46" s="686"/>
      <c r="CX46" s="686"/>
      <c r="CY46" s="687"/>
      <c r="CZ46" s="690">
        <v>4.2</v>
      </c>
      <c r="DA46" s="691"/>
      <c r="DB46" s="691"/>
      <c r="DC46" s="703"/>
      <c r="DD46" s="694">
        <v>521261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1346</v>
      </c>
      <c r="CS47" s="721"/>
      <c r="CT47" s="721"/>
      <c r="CU47" s="721"/>
      <c r="CV47" s="721"/>
      <c r="CW47" s="721"/>
      <c r="CX47" s="721"/>
      <c r="CY47" s="722"/>
      <c r="CZ47" s="690">
        <v>0</v>
      </c>
      <c r="DA47" s="719"/>
      <c r="DB47" s="719"/>
      <c r="DC47" s="723"/>
      <c r="DD47" s="694">
        <v>46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236</v>
      </c>
      <c r="CS48" s="686"/>
      <c r="CT48" s="686"/>
      <c r="CU48" s="686"/>
      <c r="CV48" s="686"/>
      <c r="CW48" s="686"/>
      <c r="CX48" s="686"/>
      <c r="CY48" s="687"/>
      <c r="CZ48" s="690" t="s">
        <v>140</v>
      </c>
      <c r="DA48" s="691"/>
      <c r="DB48" s="691"/>
      <c r="DC48" s="703"/>
      <c r="DD48" s="694" t="s">
        <v>140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83070690</v>
      </c>
      <c r="CS49" s="756"/>
      <c r="CT49" s="756"/>
      <c r="CU49" s="756"/>
      <c r="CV49" s="756"/>
      <c r="CW49" s="756"/>
      <c r="CX49" s="756"/>
      <c r="CY49" s="787"/>
      <c r="CZ49" s="781">
        <v>100</v>
      </c>
      <c r="DA49" s="788"/>
      <c r="DB49" s="788"/>
      <c r="DC49" s="789"/>
      <c r="DD49" s="790">
        <v>36696779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wxNGY1fQKPa2XpjbaiQtEA55avfvmeprzwhO/gZjXeWoLwAXkSzaSBjbCBcJJsUJEsrHE7MfPcJgRtbvU426fQ==" saltValue="GHKuiDMmAsnRGmm3QZUL6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47" t="s">
        <v>369</v>
      </c>
      <c r="DK2" s="848"/>
      <c r="DL2" s="848"/>
      <c r="DM2" s="848"/>
      <c r="DN2" s="848"/>
      <c r="DO2" s="849"/>
      <c r="DP2" s="251"/>
      <c r="DQ2" s="847" t="s">
        <v>370</v>
      </c>
      <c r="DR2" s="848"/>
      <c r="DS2" s="848"/>
      <c r="DT2" s="848"/>
      <c r="DU2" s="848"/>
      <c r="DV2" s="848"/>
      <c r="DW2" s="848"/>
      <c r="DX2" s="848"/>
      <c r="DY2" s="848"/>
      <c r="DZ2" s="84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50" t="s">
        <v>371</v>
      </c>
      <c r="B4" s="850"/>
      <c r="C4" s="850"/>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850"/>
      <c r="AM4" s="850"/>
      <c r="AN4" s="850"/>
      <c r="AO4" s="850"/>
      <c r="AP4" s="850"/>
      <c r="AQ4" s="850"/>
      <c r="AR4" s="850"/>
      <c r="AS4" s="850"/>
      <c r="AT4" s="850"/>
      <c r="AU4" s="850"/>
      <c r="AV4" s="850"/>
      <c r="AW4" s="850"/>
      <c r="AX4" s="850"/>
      <c r="AY4" s="85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35" t="s">
        <v>373</v>
      </c>
      <c r="B5" s="836"/>
      <c r="C5" s="836"/>
      <c r="D5" s="836"/>
      <c r="E5" s="836"/>
      <c r="F5" s="836"/>
      <c r="G5" s="836"/>
      <c r="H5" s="836"/>
      <c r="I5" s="836"/>
      <c r="J5" s="836"/>
      <c r="K5" s="836"/>
      <c r="L5" s="836"/>
      <c r="M5" s="836"/>
      <c r="N5" s="836"/>
      <c r="O5" s="836"/>
      <c r="P5" s="837"/>
      <c r="Q5" s="812" t="s">
        <v>374</v>
      </c>
      <c r="R5" s="813"/>
      <c r="S5" s="813"/>
      <c r="T5" s="813"/>
      <c r="U5" s="814"/>
      <c r="V5" s="812" t="s">
        <v>375</v>
      </c>
      <c r="W5" s="813"/>
      <c r="X5" s="813"/>
      <c r="Y5" s="813"/>
      <c r="Z5" s="814"/>
      <c r="AA5" s="812" t="s">
        <v>376</v>
      </c>
      <c r="AB5" s="813"/>
      <c r="AC5" s="813"/>
      <c r="AD5" s="813"/>
      <c r="AE5" s="813"/>
      <c r="AF5" s="851" t="s">
        <v>377</v>
      </c>
      <c r="AG5" s="813"/>
      <c r="AH5" s="813"/>
      <c r="AI5" s="813"/>
      <c r="AJ5" s="824"/>
      <c r="AK5" s="813" t="s">
        <v>378</v>
      </c>
      <c r="AL5" s="813"/>
      <c r="AM5" s="813"/>
      <c r="AN5" s="813"/>
      <c r="AO5" s="814"/>
      <c r="AP5" s="812" t="s">
        <v>379</v>
      </c>
      <c r="AQ5" s="813"/>
      <c r="AR5" s="813"/>
      <c r="AS5" s="813"/>
      <c r="AT5" s="814"/>
      <c r="AU5" s="812" t="s">
        <v>380</v>
      </c>
      <c r="AV5" s="813"/>
      <c r="AW5" s="813"/>
      <c r="AX5" s="813"/>
      <c r="AY5" s="824"/>
      <c r="AZ5" s="258"/>
      <c r="BA5" s="258"/>
      <c r="BB5" s="258"/>
      <c r="BC5" s="258"/>
      <c r="BD5" s="258"/>
      <c r="BE5" s="259"/>
      <c r="BF5" s="259"/>
      <c r="BG5" s="259"/>
      <c r="BH5" s="259"/>
      <c r="BI5" s="259"/>
      <c r="BJ5" s="259"/>
      <c r="BK5" s="259"/>
      <c r="BL5" s="259"/>
      <c r="BM5" s="259"/>
      <c r="BN5" s="259"/>
      <c r="BO5" s="259"/>
      <c r="BP5" s="259"/>
      <c r="BQ5" s="835" t="s">
        <v>381</v>
      </c>
      <c r="BR5" s="836"/>
      <c r="BS5" s="836"/>
      <c r="BT5" s="836"/>
      <c r="BU5" s="836"/>
      <c r="BV5" s="836"/>
      <c r="BW5" s="836"/>
      <c r="BX5" s="836"/>
      <c r="BY5" s="836"/>
      <c r="BZ5" s="836"/>
      <c r="CA5" s="836"/>
      <c r="CB5" s="836"/>
      <c r="CC5" s="836"/>
      <c r="CD5" s="836"/>
      <c r="CE5" s="836"/>
      <c r="CF5" s="836"/>
      <c r="CG5" s="837"/>
      <c r="CH5" s="812" t="s">
        <v>382</v>
      </c>
      <c r="CI5" s="813"/>
      <c r="CJ5" s="813"/>
      <c r="CK5" s="813"/>
      <c r="CL5" s="814"/>
      <c r="CM5" s="812" t="s">
        <v>383</v>
      </c>
      <c r="CN5" s="813"/>
      <c r="CO5" s="813"/>
      <c r="CP5" s="813"/>
      <c r="CQ5" s="814"/>
      <c r="CR5" s="812" t="s">
        <v>384</v>
      </c>
      <c r="CS5" s="813"/>
      <c r="CT5" s="813"/>
      <c r="CU5" s="813"/>
      <c r="CV5" s="814"/>
      <c r="CW5" s="812" t="s">
        <v>385</v>
      </c>
      <c r="CX5" s="813"/>
      <c r="CY5" s="813"/>
      <c r="CZ5" s="813"/>
      <c r="DA5" s="814"/>
      <c r="DB5" s="812" t="s">
        <v>386</v>
      </c>
      <c r="DC5" s="813"/>
      <c r="DD5" s="813"/>
      <c r="DE5" s="813"/>
      <c r="DF5" s="814"/>
      <c r="DG5" s="818" t="s">
        <v>387</v>
      </c>
      <c r="DH5" s="819"/>
      <c r="DI5" s="819"/>
      <c r="DJ5" s="819"/>
      <c r="DK5" s="820"/>
      <c r="DL5" s="818" t="s">
        <v>388</v>
      </c>
      <c r="DM5" s="819"/>
      <c r="DN5" s="819"/>
      <c r="DO5" s="819"/>
      <c r="DP5" s="820"/>
      <c r="DQ5" s="812" t="s">
        <v>389</v>
      </c>
      <c r="DR5" s="813"/>
      <c r="DS5" s="813"/>
      <c r="DT5" s="813"/>
      <c r="DU5" s="814"/>
      <c r="DV5" s="812" t="s">
        <v>380</v>
      </c>
      <c r="DW5" s="813"/>
      <c r="DX5" s="813"/>
      <c r="DY5" s="813"/>
      <c r="DZ5" s="824"/>
      <c r="EA5" s="256"/>
    </row>
    <row r="6" spans="1:131" s="257" customFormat="1" ht="26.25" customHeight="1" thickBot="1" x14ac:dyDescent="0.2">
      <c r="A6" s="838"/>
      <c r="B6" s="839"/>
      <c r="C6" s="839"/>
      <c r="D6" s="839"/>
      <c r="E6" s="839"/>
      <c r="F6" s="839"/>
      <c r="G6" s="839"/>
      <c r="H6" s="839"/>
      <c r="I6" s="839"/>
      <c r="J6" s="839"/>
      <c r="K6" s="839"/>
      <c r="L6" s="839"/>
      <c r="M6" s="839"/>
      <c r="N6" s="839"/>
      <c r="O6" s="839"/>
      <c r="P6" s="840"/>
      <c r="Q6" s="815"/>
      <c r="R6" s="816"/>
      <c r="S6" s="816"/>
      <c r="T6" s="816"/>
      <c r="U6" s="817"/>
      <c r="V6" s="815"/>
      <c r="W6" s="816"/>
      <c r="X6" s="816"/>
      <c r="Y6" s="816"/>
      <c r="Z6" s="817"/>
      <c r="AA6" s="815"/>
      <c r="AB6" s="816"/>
      <c r="AC6" s="816"/>
      <c r="AD6" s="816"/>
      <c r="AE6" s="816"/>
      <c r="AF6" s="852"/>
      <c r="AG6" s="816"/>
      <c r="AH6" s="816"/>
      <c r="AI6" s="816"/>
      <c r="AJ6" s="825"/>
      <c r="AK6" s="816"/>
      <c r="AL6" s="816"/>
      <c r="AM6" s="816"/>
      <c r="AN6" s="816"/>
      <c r="AO6" s="817"/>
      <c r="AP6" s="815"/>
      <c r="AQ6" s="816"/>
      <c r="AR6" s="816"/>
      <c r="AS6" s="816"/>
      <c r="AT6" s="817"/>
      <c r="AU6" s="815"/>
      <c r="AV6" s="816"/>
      <c r="AW6" s="816"/>
      <c r="AX6" s="816"/>
      <c r="AY6" s="825"/>
      <c r="AZ6" s="254"/>
      <c r="BA6" s="254"/>
      <c r="BB6" s="254"/>
      <c r="BC6" s="254"/>
      <c r="BD6" s="254"/>
      <c r="BE6" s="255"/>
      <c r="BF6" s="255"/>
      <c r="BG6" s="255"/>
      <c r="BH6" s="255"/>
      <c r="BI6" s="255"/>
      <c r="BJ6" s="255"/>
      <c r="BK6" s="255"/>
      <c r="BL6" s="255"/>
      <c r="BM6" s="255"/>
      <c r="BN6" s="255"/>
      <c r="BO6" s="255"/>
      <c r="BP6" s="255"/>
      <c r="BQ6" s="838"/>
      <c r="BR6" s="839"/>
      <c r="BS6" s="839"/>
      <c r="BT6" s="839"/>
      <c r="BU6" s="839"/>
      <c r="BV6" s="839"/>
      <c r="BW6" s="839"/>
      <c r="BX6" s="839"/>
      <c r="BY6" s="839"/>
      <c r="BZ6" s="839"/>
      <c r="CA6" s="839"/>
      <c r="CB6" s="839"/>
      <c r="CC6" s="839"/>
      <c r="CD6" s="839"/>
      <c r="CE6" s="839"/>
      <c r="CF6" s="839"/>
      <c r="CG6" s="840"/>
      <c r="CH6" s="815"/>
      <c r="CI6" s="816"/>
      <c r="CJ6" s="816"/>
      <c r="CK6" s="816"/>
      <c r="CL6" s="817"/>
      <c r="CM6" s="815"/>
      <c r="CN6" s="816"/>
      <c r="CO6" s="816"/>
      <c r="CP6" s="816"/>
      <c r="CQ6" s="817"/>
      <c r="CR6" s="815"/>
      <c r="CS6" s="816"/>
      <c r="CT6" s="816"/>
      <c r="CU6" s="816"/>
      <c r="CV6" s="817"/>
      <c r="CW6" s="815"/>
      <c r="CX6" s="816"/>
      <c r="CY6" s="816"/>
      <c r="CZ6" s="816"/>
      <c r="DA6" s="817"/>
      <c r="DB6" s="815"/>
      <c r="DC6" s="816"/>
      <c r="DD6" s="816"/>
      <c r="DE6" s="816"/>
      <c r="DF6" s="817"/>
      <c r="DG6" s="821"/>
      <c r="DH6" s="822"/>
      <c r="DI6" s="822"/>
      <c r="DJ6" s="822"/>
      <c r="DK6" s="823"/>
      <c r="DL6" s="821"/>
      <c r="DM6" s="822"/>
      <c r="DN6" s="822"/>
      <c r="DO6" s="822"/>
      <c r="DP6" s="823"/>
      <c r="DQ6" s="815"/>
      <c r="DR6" s="816"/>
      <c r="DS6" s="816"/>
      <c r="DT6" s="816"/>
      <c r="DU6" s="817"/>
      <c r="DV6" s="815"/>
      <c r="DW6" s="816"/>
      <c r="DX6" s="816"/>
      <c r="DY6" s="816"/>
      <c r="DZ6" s="825"/>
      <c r="EA6" s="256"/>
    </row>
    <row r="7" spans="1:131" s="257" customFormat="1" ht="26.25" customHeight="1" thickTop="1" x14ac:dyDescent="0.15">
      <c r="A7" s="260">
        <v>1</v>
      </c>
      <c r="B7" s="826" t="s">
        <v>390</v>
      </c>
      <c r="C7" s="827"/>
      <c r="D7" s="827"/>
      <c r="E7" s="827"/>
      <c r="F7" s="827"/>
      <c r="G7" s="827"/>
      <c r="H7" s="827"/>
      <c r="I7" s="827"/>
      <c r="J7" s="827"/>
      <c r="K7" s="827"/>
      <c r="L7" s="827"/>
      <c r="M7" s="827"/>
      <c r="N7" s="827"/>
      <c r="O7" s="827"/>
      <c r="P7" s="828"/>
      <c r="Q7" s="829">
        <v>85151</v>
      </c>
      <c r="R7" s="830"/>
      <c r="S7" s="830"/>
      <c r="T7" s="830"/>
      <c r="U7" s="830"/>
      <c r="V7" s="830">
        <v>83201</v>
      </c>
      <c r="W7" s="830"/>
      <c r="X7" s="830"/>
      <c r="Y7" s="830"/>
      <c r="Z7" s="830"/>
      <c r="AA7" s="830">
        <v>1950</v>
      </c>
      <c r="AB7" s="830"/>
      <c r="AC7" s="830"/>
      <c r="AD7" s="830"/>
      <c r="AE7" s="831"/>
      <c r="AF7" s="832">
        <v>1898</v>
      </c>
      <c r="AG7" s="833"/>
      <c r="AH7" s="833"/>
      <c r="AI7" s="833"/>
      <c r="AJ7" s="834"/>
      <c r="AK7" s="872">
        <v>567</v>
      </c>
      <c r="AL7" s="873"/>
      <c r="AM7" s="873"/>
      <c r="AN7" s="873"/>
      <c r="AO7" s="873"/>
      <c r="AP7" s="873">
        <v>62920</v>
      </c>
      <c r="AQ7" s="873"/>
      <c r="AR7" s="873"/>
      <c r="AS7" s="873"/>
      <c r="AT7" s="873"/>
      <c r="AU7" s="874"/>
      <c r="AV7" s="874"/>
      <c r="AW7" s="874"/>
      <c r="AX7" s="874"/>
      <c r="AY7" s="875"/>
      <c r="AZ7" s="254"/>
      <c r="BA7" s="254"/>
      <c r="BB7" s="254"/>
      <c r="BC7" s="254"/>
      <c r="BD7" s="254"/>
      <c r="BE7" s="255"/>
      <c r="BF7" s="255"/>
      <c r="BG7" s="255"/>
      <c r="BH7" s="255"/>
      <c r="BI7" s="255"/>
      <c r="BJ7" s="255"/>
      <c r="BK7" s="255"/>
      <c r="BL7" s="255"/>
      <c r="BM7" s="255"/>
      <c r="BN7" s="255"/>
      <c r="BO7" s="255"/>
      <c r="BP7" s="255"/>
      <c r="BQ7" s="261">
        <v>1</v>
      </c>
      <c r="BR7" s="262"/>
      <c r="BS7" s="803" t="s">
        <v>584</v>
      </c>
      <c r="BT7" s="804" t="s">
        <v>584</v>
      </c>
      <c r="BU7" s="804" t="s">
        <v>584</v>
      </c>
      <c r="BV7" s="804" t="s">
        <v>584</v>
      </c>
      <c r="BW7" s="804" t="s">
        <v>584</v>
      </c>
      <c r="BX7" s="804" t="s">
        <v>584</v>
      </c>
      <c r="BY7" s="804" t="s">
        <v>584</v>
      </c>
      <c r="BZ7" s="804" t="s">
        <v>584</v>
      </c>
      <c r="CA7" s="804" t="s">
        <v>584</v>
      </c>
      <c r="CB7" s="804" t="s">
        <v>584</v>
      </c>
      <c r="CC7" s="804" t="s">
        <v>584</v>
      </c>
      <c r="CD7" s="804" t="s">
        <v>584</v>
      </c>
      <c r="CE7" s="804" t="s">
        <v>584</v>
      </c>
      <c r="CF7" s="804" t="s">
        <v>584</v>
      </c>
      <c r="CG7" s="805" t="s">
        <v>584</v>
      </c>
      <c r="CH7" s="869">
        <v>1</v>
      </c>
      <c r="CI7" s="870"/>
      <c r="CJ7" s="870"/>
      <c r="CK7" s="870"/>
      <c r="CL7" s="871"/>
      <c r="CM7" s="869">
        <v>167</v>
      </c>
      <c r="CN7" s="870"/>
      <c r="CO7" s="870"/>
      <c r="CP7" s="870"/>
      <c r="CQ7" s="871"/>
      <c r="CR7" s="869">
        <v>32</v>
      </c>
      <c r="CS7" s="870"/>
      <c r="CT7" s="870"/>
      <c r="CU7" s="870"/>
      <c r="CV7" s="871"/>
      <c r="CW7" s="869">
        <v>3</v>
      </c>
      <c r="CX7" s="870"/>
      <c r="CY7" s="870"/>
      <c r="CZ7" s="870"/>
      <c r="DA7" s="871"/>
      <c r="DB7" s="869" t="s">
        <v>585</v>
      </c>
      <c r="DC7" s="870"/>
      <c r="DD7" s="870"/>
      <c r="DE7" s="870"/>
      <c r="DF7" s="871"/>
      <c r="DG7" s="869" t="s">
        <v>585</v>
      </c>
      <c r="DH7" s="870"/>
      <c r="DI7" s="870"/>
      <c r="DJ7" s="870"/>
      <c r="DK7" s="871"/>
      <c r="DL7" s="869" t="s">
        <v>585</v>
      </c>
      <c r="DM7" s="870"/>
      <c r="DN7" s="870"/>
      <c r="DO7" s="870"/>
      <c r="DP7" s="871"/>
      <c r="DQ7" s="869" t="s">
        <v>585</v>
      </c>
      <c r="DR7" s="870"/>
      <c r="DS7" s="870"/>
      <c r="DT7" s="870"/>
      <c r="DU7" s="871"/>
      <c r="DV7" s="853"/>
      <c r="DW7" s="854"/>
      <c r="DX7" s="854"/>
      <c r="DY7" s="854"/>
      <c r="DZ7" s="855"/>
      <c r="EA7" s="256"/>
    </row>
    <row r="8" spans="1:131" s="257" customFormat="1" ht="26.25" customHeight="1" x14ac:dyDescent="0.15">
      <c r="A8" s="263">
        <v>2</v>
      </c>
      <c r="B8" s="856" t="s">
        <v>391</v>
      </c>
      <c r="C8" s="857"/>
      <c r="D8" s="857"/>
      <c r="E8" s="857"/>
      <c r="F8" s="857"/>
      <c r="G8" s="857"/>
      <c r="H8" s="857"/>
      <c r="I8" s="857"/>
      <c r="J8" s="857"/>
      <c r="K8" s="857"/>
      <c r="L8" s="857"/>
      <c r="M8" s="857"/>
      <c r="N8" s="857"/>
      <c r="O8" s="857"/>
      <c r="P8" s="858"/>
      <c r="Q8" s="859">
        <v>182</v>
      </c>
      <c r="R8" s="860"/>
      <c r="S8" s="860"/>
      <c r="T8" s="860"/>
      <c r="U8" s="860"/>
      <c r="V8" s="860">
        <v>182</v>
      </c>
      <c r="W8" s="860"/>
      <c r="X8" s="860"/>
      <c r="Y8" s="860"/>
      <c r="Z8" s="860"/>
      <c r="AA8" s="860" t="s">
        <v>572</v>
      </c>
      <c r="AB8" s="860"/>
      <c r="AC8" s="860"/>
      <c r="AD8" s="860"/>
      <c r="AE8" s="861"/>
      <c r="AF8" s="862" t="s">
        <v>591</v>
      </c>
      <c r="AG8" s="863"/>
      <c r="AH8" s="863"/>
      <c r="AI8" s="863"/>
      <c r="AJ8" s="864"/>
      <c r="AK8" s="865" t="s">
        <v>572</v>
      </c>
      <c r="AL8" s="866"/>
      <c r="AM8" s="866"/>
      <c r="AN8" s="866"/>
      <c r="AO8" s="866"/>
      <c r="AP8" s="866">
        <v>181</v>
      </c>
      <c r="AQ8" s="866"/>
      <c r="AR8" s="866"/>
      <c r="AS8" s="866"/>
      <c r="AT8" s="866"/>
      <c r="AU8" s="867"/>
      <c r="AV8" s="867"/>
      <c r="AW8" s="867"/>
      <c r="AX8" s="867"/>
      <c r="AY8" s="868"/>
      <c r="AZ8" s="254"/>
      <c r="BA8" s="254"/>
      <c r="BB8" s="254"/>
      <c r="BC8" s="254"/>
      <c r="BD8" s="254"/>
      <c r="BE8" s="255"/>
      <c r="BF8" s="255"/>
      <c r="BG8" s="255"/>
      <c r="BH8" s="255"/>
      <c r="BI8" s="255"/>
      <c r="BJ8" s="255"/>
      <c r="BK8" s="255"/>
      <c r="BL8" s="255"/>
      <c r="BM8" s="255"/>
      <c r="BN8" s="255"/>
      <c r="BO8" s="255"/>
      <c r="BP8" s="255"/>
      <c r="BQ8" s="264">
        <v>2</v>
      </c>
      <c r="BR8" s="265"/>
      <c r="BS8" s="803"/>
      <c r="BT8" s="804"/>
      <c r="BU8" s="804"/>
      <c r="BV8" s="804"/>
      <c r="BW8" s="804"/>
      <c r="BX8" s="804"/>
      <c r="BY8" s="804"/>
      <c r="BZ8" s="804"/>
      <c r="CA8" s="804"/>
      <c r="CB8" s="804"/>
      <c r="CC8" s="804"/>
      <c r="CD8" s="804"/>
      <c r="CE8" s="804"/>
      <c r="CF8" s="804"/>
      <c r="CG8" s="805"/>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56"/>
    </row>
    <row r="9" spans="1:131" s="257" customFormat="1" ht="26.25" customHeight="1" x14ac:dyDescent="0.15">
      <c r="A9" s="263">
        <v>3</v>
      </c>
      <c r="B9" s="856"/>
      <c r="C9" s="857"/>
      <c r="D9" s="857"/>
      <c r="E9" s="857"/>
      <c r="F9" s="857"/>
      <c r="G9" s="857"/>
      <c r="H9" s="857"/>
      <c r="I9" s="857"/>
      <c r="J9" s="857"/>
      <c r="K9" s="857"/>
      <c r="L9" s="857"/>
      <c r="M9" s="857"/>
      <c r="N9" s="857"/>
      <c r="O9" s="857"/>
      <c r="P9" s="858"/>
      <c r="Q9" s="859"/>
      <c r="R9" s="860"/>
      <c r="S9" s="860"/>
      <c r="T9" s="860"/>
      <c r="U9" s="860"/>
      <c r="V9" s="860"/>
      <c r="W9" s="860"/>
      <c r="X9" s="860"/>
      <c r="Y9" s="860"/>
      <c r="Z9" s="860"/>
      <c r="AA9" s="860"/>
      <c r="AB9" s="860"/>
      <c r="AC9" s="860"/>
      <c r="AD9" s="860"/>
      <c r="AE9" s="861"/>
      <c r="AF9" s="862"/>
      <c r="AG9" s="863"/>
      <c r="AH9" s="863"/>
      <c r="AI9" s="863"/>
      <c r="AJ9" s="864"/>
      <c r="AK9" s="865"/>
      <c r="AL9" s="866"/>
      <c r="AM9" s="866"/>
      <c r="AN9" s="866"/>
      <c r="AO9" s="866"/>
      <c r="AP9" s="866"/>
      <c r="AQ9" s="866"/>
      <c r="AR9" s="866"/>
      <c r="AS9" s="866"/>
      <c r="AT9" s="866"/>
      <c r="AU9" s="867"/>
      <c r="AV9" s="867"/>
      <c r="AW9" s="867"/>
      <c r="AX9" s="867"/>
      <c r="AY9" s="868"/>
      <c r="AZ9" s="254"/>
      <c r="BA9" s="254"/>
      <c r="BB9" s="254"/>
      <c r="BC9" s="254"/>
      <c r="BD9" s="254"/>
      <c r="BE9" s="255"/>
      <c r="BF9" s="255"/>
      <c r="BG9" s="255"/>
      <c r="BH9" s="255"/>
      <c r="BI9" s="255"/>
      <c r="BJ9" s="255"/>
      <c r="BK9" s="255"/>
      <c r="BL9" s="255"/>
      <c r="BM9" s="255"/>
      <c r="BN9" s="255"/>
      <c r="BO9" s="255"/>
      <c r="BP9" s="255"/>
      <c r="BQ9" s="264">
        <v>3</v>
      </c>
      <c r="BR9" s="265"/>
      <c r="BS9" s="803"/>
      <c r="BT9" s="804"/>
      <c r="BU9" s="804"/>
      <c r="BV9" s="804"/>
      <c r="BW9" s="804"/>
      <c r="BX9" s="804"/>
      <c r="BY9" s="804"/>
      <c r="BZ9" s="804"/>
      <c r="CA9" s="804"/>
      <c r="CB9" s="804"/>
      <c r="CC9" s="804"/>
      <c r="CD9" s="804"/>
      <c r="CE9" s="804"/>
      <c r="CF9" s="804"/>
      <c r="CG9" s="805"/>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56"/>
    </row>
    <row r="10" spans="1:131" s="257" customFormat="1" ht="26.25" customHeight="1" x14ac:dyDescent="0.15">
      <c r="A10" s="263">
        <v>4</v>
      </c>
      <c r="B10" s="856"/>
      <c r="C10" s="857"/>
      <c r="D10" s="857"/>
      <c r="E10" s="857"/>
      <c r="F10" s="857"/>
      <c r="G10" s="857"/>
      <c r="H10" s="857"/>
      <c r="I10" s="857"/>
      <c r="J10" s="857"/>
      <c r="K10" s="857"/>
      <c r="L10" s="857"/>
      <c r="M10" s="857"/>
      <c r="N10" s="857"/>
      <c r="O10" s="857"/>
      <c r="P10" s="858"/>
      <c r="Q10" s="859"/>
      <c r="R10" s="860"/>
      <c r="S10" s="860"/>
      <c r="T10" s="860"/>
      <c r="U10" s="860"/>
      <c r="V10" s="860"/>
      <c r="W10" s="860"/>
      <c r="X10" s="860"/>
      <c r="Y10" s="860"/>
      <c r="Z10" s="860"/>
      <c r="AA10" s="860"/>
      <c r="AB10" s="860"/>
      <c r="AC10" s="860"/>
      <c r="AD10" s="860"/>
      <c r="AE10" s="861"/>
      <c r="AF10" s="862"/>
      <c r="AG10" s="863"/>
      <c r="AH10" s="863"/>
      <c r="AI10" s="863"/>
      <c r="AJ10" s="864"/>
      <c r="AK10" s="865"/>
      <c r="AL10" s="866"/>
      <c r="AM10" s="866"/>
      <c r="AN10" s="866"/>
      <c r="AO10" s="866"/>
      <c r="AP10" s="866"/>
      <c r="AQ10" s="866"/>
      <c r="AR10" s="866"/>
      <c r="AS10" s="866"/>
      <c r="AT10" s="866"/>
      <c r="AU10" s="867"/>
      <c r="AV10" s="867"/>
      <c r="AW10" s="867"/>
      <c r="AX10" s="867"/>
      <c r="AY10" s="868"/>
      <c r="AZ10" s="254"/>
      <c r="BA10" s="254"/>
      <c r="BB10" s="254"/>
      <c r="BC10" s="254"/>
      <c r="BD10" s="254"/>
      <c r="BE10" s="255"/>
      <c r="BF10" s="255"/>
      <c r="BG10" s="255"/>
      <c r="BH10" s="255"/>
      <c r="BI10" s="255"/>
      <c r="BJ10" s="255"/>
      <c r="BK10" s="255"/>
      <c r="BL10" s="255"/>
      <c r="BM10" s="255"/>
      <c r="BN10" s="255"/>
      <c r="BO10" s="255"/>
      <c r="BP10" s="255"/>
      <c r="BQ10" s="264">
        <v>4</v>
      </c>
      <c r="BR10" s="265"/>
      <c r="BS10" s="803"/>
      <c r="BT10" s="804"/>
      <c r="BU10" s="804"/>
      <c r="BV10" s="804"/>
      <c r="BW10" s="804"/>
      <c r="BX10" s="804"/>
      <c r="BY10" s="804"/>
      <c r="BZ10" s="804"/>
      <c r="CA10" s="804"/>
      <c r="CB10" s="804"/>
      <c r="CC10" s="804"/>
      <c r="CD10" s="804"/>
      <c r="CE10" s="804"/>
      <c r="CF10" s="804"/>
      <c r="CG10" s="805"/>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56"/>
    </row>
    <row r="11" spans="1:131" s="257" customFormat="1" ht="26.25" customHeight="1" x14ac:dyDescent="0.15">
      <c r="A11" s="263">
        <v>5</v>
      </c>
      <c r="B11" s="856"/>
      <c r="C11" s="857"/>
      <c r="D11" s="857"/>
      <c r="E11" s="857"/>
      <c r="F11" s="857"/>
      <c r="G11" s="857"/>
      <c r="H11" s="857"/>
      <c r="I11" s="857"/>
      <c r="J11" s="857"/>
      <c r="K11" s="857"/>
      <c r="L11" s="857"/>
      <c r="M11" s="857"/>
      <c r="N11" s="857"/>
      <c r="O11" s="857"/>
      <c r="P11" s="858"/>
      <c r="Q11" s="859"/>
      <c r="R11" s="860"/>
      <c r="S11" s="860"/>
      <c r="T11" s="860"/>
      <c r="U11" s="860"/>
      <c r="V11" s="860"/>
      <c r="W11" s="860"/>
      <c r="X11" s="860"/>
      <c r="Y11" s="860"/>
      <c r="Z11" s="860"/>
      <c r="AA11" s="860"/>
      <c r="AB11" s="860"/>
      <c r="AC11" s="860"/>
      <c r="AD11" s="860"/>
      <c r="AE11" s="861"/>
      <c r="AF11" s="862"/>
      <c r="AG11" s="863"/>
      <c r="AH11" s="863"/>
      <c r="AI11" s="863"/>
      <c r="AJ11" s="864"/>
      <c r="AK11" s="865"/>
      <c r="AL11" s="866"/>
      <c r="AM11" s="866"/>
      <c r="AN11" s="866"/>
      <c r="AO11" s="866"/>
      <c r="AP11" s="866"/>
      <c r="AQ11" s="866"/>
      <c r="AR11" s="866"/>
      <c r="AS11" s="866"/>
      <c r="AT11" s="866"/>
      <c r="AU11" s="867"/>
      <c r="AV11" s="867"/>
      <c r="AW11" s="867"/>
      <c r="AX11" s="867"/>
      <c r="AY11" s="868"/>
      <c r="AZ11" s="254"/>
      <c r="BA11" s="254"/>
      <c r="BB11" s="254"/>
      <c r="BC11" s="254"/>
      <c r="BD11" s="254"/>
      <c r="BE11" s="255"/>
      <c r="BF11" s="255"/>
      <c r="BG11" s="255"/>
      <c r="BH11" s="255"/>
      <c r="BI11" s="255"/>
      <c r="BJ11" s="255"/>
      <c r="BK11" s="255"/>
      <c r="BL11" s="255"/>
      <c r="BM11" s="255"/>
      <c r="BN11" s="255"/>
      <c r="BO11" s="255"/>
      <c r="BP11" s="255"/>
      <c r="BQ11" s="264">
        <v>5</v>
      </c>
      <c r="BR11" s="265"/>
      <c r="BS11" s="803"/>
      <c r="BT11" s="804"/>
      <c r="BU11" s="804"/>
      <c r="BV11" s="804"/>
      <c r="BW11" s="804"/>
      <c r="BX11" s="804"/>
      <c r="BY11" s="804"/>
      <c r="BZ11" s="804"/>
      <c r="CA11" s="804"/>
      <c r="CB11" s="804"/>
      <c r="CC11" s="804"/>
      <c r="CD11" s="804"/>
      <c r="CE11" s="804"/>
      <c r="CF11" s="804"/>
      <c r="CG11" s="805"/>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56"/>
    </row>
    <row r="12" spans="1:131" s="257" customFormat="1" ht="26.25" customHeight="1" x14ac:dyDescent="0.15">
      <c r="A12" s="263">
        <v>6</v>
      </c>
      <c r="B12" s="856"/>
      <c r="C12" s="857"/>
      <c r="D12" s="857"/>
      <c r="E12" s="857"/>
      <c r="F12" s="857"/>
      <c r="G12" s="857"/>
      <c r="H12" s="857"/>
      <c r="I12" s="857"/>
      <c r="J12" s="857"/>
      <c r="K12" s="857"/>
      <c r="L12" s="857"/>
      <c r="M12" s="857"/>
      <c r="N12" s="857"/>
      <c r="O12" s="857"/>
      <c r="P12" s="858"/>
      <c r="Q12" s="859"/>
      <c r="R12" s="860"/>
      <c r="S12" s="860"/>
      <c r="T12" s="860"/>
      <c r="U12" s="860"/>
      <c r="V12" s="860"/>
      <c r="W12" s="860"/>
      <c r="X12" s="860"/>
      <c r="Y12" s="860"/>
      <c r="Z12" s="860"/>
      <c r="AA12" s="860"/>
      <c r="AB12" s="860"/>
      <c r="AC12" s="860"/>
      <c r="AD12" s="860"/>
      <c r="AE12" s="861"/>
      <c r="AF12" s="862"/>
      <c r="AG12" s="863"/>
      <c r="AH12" s="863"/>
      <c r="AI12" s="863"/>
      <c r="AJ12" s="864"/>
      <c r="AK12" s="865"/>
      <c r="AL12" s="866"/>
      <c r="AM12" s="866"/>
      <c r="AN12" s="866"/>
      <c r="AO12" s="866"/>
      <c r="AP12" s="866"/>
      <c r="AQ12" s="866"/>
      <c r="AR12" s="866"/>
      <c r="AS12" s="866"/>
      <c r="AT12" s="866"/>
      <c r="AU12" s="867"/>
      <c r="AV12" s="867"/>
      <c r="AW12" s="867"/>
      <c r="AX12" s="867"/>
      <c r="AY12" s="868"/>
      <c r="AZ12" s="254"/>
      <c r="BA12" s="254"/>
      <c r="BB12" s="254"/>
      <c r="BC12" s="254"/>
      <c r="BD12" s="254"/>
      <c r="BE12" s="255"/>
      <c r="BF12" s="255"/>
      <c r="BG12" s="255"/>
      <c r="BH12" s="255"/>
      <c r="BI12" s="255"/>
      <c r="BJ12" s="255"/>
      <c r="BK12" s="255"/>
      <c r="BL12" s="255"/>
      <c r="BM12" s="255"/>
      <c r="BN12" s="255"/>
      <c r="BO12" s="255"/>
      <c r="BP12" s="255"/>
      <c r="BQ12" s="264">
        <v>6</v>
      </c>
      <c r="BR12" s="265"/>
      <c r="BS12" s="803"/>
      <c r="BT12" s="804"/>
      <c r="BU12" s="804"/>
      <c r="BV12" s="804"/>
      <c r="BW12" s="804"/>
      <c r="BX12" s="804"/>
      <c r="BY12" s="804"/>
      <c r="BZ12" s="804"/>
      <c r="CA12" s="804"/>
      <c r="CB12" s="804"/>
      <c r="CC12" s="804"/>
      <c r="CD12" s="804"/>
      <c r="CE12" s="804"/>
      <c r="CF12" s="804"/>
      <c r="CG12" s="805"/>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56"/>
    </row>
    <row r="13" spans="1:131" s="257" customFormat="1" ht="26.25" customHeight="1" x14ac:dyDescent="0.15">
      <c r="A13" s="263">
        <v>7</v>
      </c>
      <c r="B13" s="856"/>
      <c r="C13" s="857"/>
      <c r="D13" s="857"/>
      <c r="E13" s="857"/>
      <c r="F13" s="857"/>
      <c r="G13" s="857"/>
      <c r="H13" s="857"/>
      <c r="I13" s="857"/>
      <c r="J13" s="857"/>
      <c r="K13" s="857"/>
      <c r="L13" s="857"/>
      <c r="M13" s="857"/>
      <c r="N13" s="857"/>
      <c r="O13" s="857"/>
      <c r="P13" s="858"/>
      <c r="Q13" s="859"/>
      <c r="R13" s="860"/>
      <c r="S13" s="860"/>
      <c r="T13" s="860"/>
      <c r="U13" s="860"/>
      <c r="V13" s="860"/>
      <c r="W13" s="860"/>
      <c r="X13" s="860"/>
      <c r="Y13" s="860"/>
      <c r="Z13" s="860"/>
      <c r="AA13" s="860"/>
      <c r="AB13" s="860"/>
      <c r="AC13" s="860"/>
      <c r="AD13" s="860"/>
      <c r="AE13" s="861"/>
      <c r="AF13" s="862"/>
      <c r="AG13" s="863"/>
      <c r="AH13" s="863"/>
      <c r="AI13" s="863"/>
      <c r="AJ13" s="864"/>
      <c r="AK13" s="865"/>
      <c r="AL13" s="866"/>
      <c r="AM13" s="866"/>
      <c r="AN13" s="866"/>
      <c r="AO13" s="866"/>
      <c r="AP13" s="866"/>
      <c r="AQ13" s="866"/>
      <c r="AR13" s="866"/>
      <c r="AS13" s="866"/>
      <c r="AT13" s="866"/>
      <c r="AU13" s="867"/>
      <c r="AV13" s="867"/>
      <c r="AW13" s="867"/>
      <c r="AX13" s="867"/>
      <c r="AY13" s="868"/>
      <c r="AZ13" s="254"/>
      <c r="BA13" s="254"/>
      <c r="BB13" s="254"/>
      <c r="BC13" s="254"/>
      <c r="BD13" s="254"/>
      <c r="BE13" s="255"/>
      <c r="BF13" s="255"/>
      <c r="BG13" s="255"/>
      <c r="BH13" s="255"/>
      <c r="BI13" s="255"/>
      <c r="BJ13" s="255"/>
      <c r="BK13" s="255"/>
      <c r="BL13" s="255"/>
      <c r="BM13" s="255"/>
      <c r="BN13" s="255"/>
      <c r="BO13" s="255"/>
      <c r="BP13" s="255"/>
      <c r="BQ13" s="264">
        <v>7</v>
      </c>
      <c r="BR13" s="265"/>
      <c r="BS13" s="803"/>
      <c r="BT13" s="804"/>
      <c r="BU13" s="804"/>
      <c r="BV13" s="804"/>
      <c r="BW13" s="804"/>
      <c r="BX13" s="804"/>
      <c r="BY13" s="804"/>
      <c r="BZ13" s="804"/>
      <c r="CA13" s="804"/>
      <c r="CB13" s="804"/>
      <c r="CC13" s="804"/>
      <c r="CD13" s="804"/>
      <c r="CE13" s="804"/>
      <c r="CF13" s="804"/>
      <c r="CG13" s="805"/>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56"/>
    </row>
    <row r="14" spans="1:131" s="257" customFormat="1" ht="26.25" customHeight="1" x14ac:dyDescent="0.15">
      <c r="A14" s="263">
        <v>8</v>
      </c>
      <c r="B14" s="856"/>
      <c r="C14" s="857"/>
      <c r="D14" s="857"/>
      <c r="E14" s="857"/>
      <c r="F14" s="857"/>
      <c r="G14" s="857"/>
      <c r="H14" s="857"/>
      <c r="I14" s="857"/>
      <c r="J14" s="857"/>
      <c r="K14" s="857"/>
      <c r="L14" s="857"/>
      <c r="M14" s="857"/>
      <c r="N14" s="857"/>
      <c r="O14" s="857"/>
      <c r="P14" s="858"/>
      <c r="Q14" s="859"/>
      <c r="R14" s="860"/>
      <c r="S14" s="860"/>
      <c r="T14" s="860"/>
      <c r="U14" s="860"/>
      <c r="V14" s="860"/>
      <c r="W14" s="860"/>
      <c r="X14" s="860"/>
      <c r="Y14" s="860"/>
      <c r="Z14" s="860"/>
      <c r="AA14" s="860"/>
      <c r="AB14" s="860"/>
      <c r="AC14" s="860"/>
      <c r="AD14" s="860"/>
      <c r="AE14" s="861"/>
      <c r="AF14" s="862"/>
      <c r="AG14" s="863"/>
      <c r="AH14" s="863"/>
      <c r="AI14" s="863"/>
      <c r="AJ14" s="864"/>
      <c r="AK14" s="865"/>
      <c r="AL14" s="866"/>
      <c r="AM14" s="866"/>
      <c r="AN14" s="866"/>
      <c r="AO14" s="866"/>
      <c r="AP14" s="866"/>
      <c r="AQ14" s="866"/>
      <c r="AR14" s="866"/>
      <c r="AS14" s="866"/>
      <c r="AT14" s="866"/>
      <c r="AU14" s="867"/>
      <c r="AV14" s="867"/>
      <c r="AW14" s="867"/>
      <c r="AX14" s="867"/>
      <c r="AY14" s="868"/>
      <c r="AZ14" s="254"/>
      <c r="BA14" s="254"/>
      <c r="BB14" s="254"/>
      <c r="BC14" s="254"/>
      <c r="BD14" s="254"/>
      <c r="BE14" s="255"/>
      <c r="BF14" s="255"/>
      <c r="BG14" s="255"/>
      <c r="BH14" s="255"/>
      <c r="BI14" s="255"/>
      <c r="BJ14" s="255"/>
      <c r="BK14" s="255"/>
      <c r="BL14" s="255"/>
      <c r="BM14" s="255"/>
      <c r="BN14" s="255"/>
      <c r="BO14" s="255"/>
      <c r="BP14" s="255"/>
      <c r="BQ14" s="264">
        <v>8</v>
      </c>
      <c r="BR14" s="265"/>
      <c r="BS14" s="803"/>
      <c r="BT14" s="804"/>
      <c r="BU14" s="804"/>
      <c r="BV14" s="804"/>
      <c r="BW14" s="804"/>
      <c r="BX14" s="804"/>
      <c r="BY14" s="804"/>
      <c r="BZ14" s="804"/>
      <c r="CA14" s="804"/>
      <c r="CB14" s="804"/>
      <c r="CC14" s="804"/>
      <c r="CD14" s="804"/>
      <c r="CE14" s="804"/>
      <c r="CF14" s="804"/>
      <c r="CG14" s="805"/>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56"/>
    </row>
    <row r="15" spans="1:131" s="257" customFormat="1" ht="26.25" customHeight="1" x14ac:dyDescent="0.15">
      <c r="A15" s="263">
        <v>9</v>
      </c>
      <c r="B15" s="856"/>
      <c r="C15" s="857"/>
      <c r="D15" s="857"/>
      <c r="E15" s="857"/>
      <c r="F15" s="857"/>
      <c r="G15" s="857"/>
      <c r="H15" s="857"/>
      <c r="I15" s="857"/>
      <c r="J15" s="857"/>
      <c r="K15" s="857"/>
      <c r="L15" s="857"/>
      <c r="M15" s="857"/>
      <c r="N15" s="857"/>
      <c r="O15" s="857"/>
      <c r="P15" s="858"/>
      <c r="Q15" s="859"/>
      <c r="R15" s="860"/>
      <c r="S15" s="860"/>
      <c r="T15" s="860"/>
      <c r="U15" s="860"/>
      <c r="V15" s="860"/>
      <c r="W15" s="860"/>
      <c r="X15" s="860"/>
      <c r="Y15" s="860"/>
      <c r="Z15" s="860"/>
      <c r="AA15" s="860"/>
      <c r="AB15" s="860"/>
      <c r="AC15" s="860"/>
      <c r="AD15" s="860"/>
      <c r="AE15" s="861"/>
      <c r="AF15" s="862"/>
      <c r="AG15" s="863"/>
      <c r="AH15" s="863"/>
      <c r="AI15" s="863"/>
      <c r="AJ15" s="864"/>
      <c r="AK15" s="865"/>
      <c r="AL15" s="866"/>
      <c r="AM15" s="866"/>
      <c r="AN15" s="866"/>
      <c r="AO15" s="866"/>
      <c r="AP15" s="866"/>
      <c r="AQ15" s="866"/>
      <c r="AR15" s="866"/>
      <c r="AS15" s="866"/>
      <c r="AT15" s="866"/>
      <c r="AU15" s="867"/>
      <c r="AV15" s="867"/>
      <c r="AW15" s="867"/>
      <c r="AX15" s="867"/>
      <c r="AY15" s="868"/>
      <c r="AZ15" s="254"/>
      <c r="BA15" s="254"/>
      <c r="BB15" s="254"/>
      <c r="BC15" s="254"/>
      <c r="BD15" s="254"/>
      <c r="BE15" s="255"/>
      <c r="BF15" s="255"/>
      <c r="BG15" s="255"/>
      <c r="BH15" s="255"/>
      <c r="BI15" s="255"/>
      <c r="BJ15" s="255"/>
      <c r="BK15" s="255"/>
      <c r="BL15" s="255"/>
      <c r="BM15" s="255"/>
      <c r="BN15" s="255"/>
      <c r="BO15" s="255"/>
      <c r="BP15" s="255"/>
      <c r="BQ15" s="264">
        <v>9</v>
      </c>
      <c r="BR15" s="265"/>
      <c r="BS15" s="803"/>
      <c r="BT15" s="804"/>
      <c r="BU15" s="804"/>
      <c r="BV15" s="804"/>
      <c r="BW15" s="804"/>
      <c r="BX15" s="804"/>
      <c r="BY15" s="804"/>
      <c r="BZ15" s="804"/>
      <c r="CA15" s="804"/>
      <c r="CB15" s="804"/>
      <c r="CC15" s="804"/>
      <c r="CD15" s="804"/>
      <c r="CE15" s="804"/>
      <c r="CF15" s="804"/>
      <c r="CG15" s="805"/>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56"/>
    </row>
    <row r="16" spans="1:131" s="257" customFormat="1" ht="26.25" customHeight="1" x14ac:dyDescent="0.15">
      <c r="A16" s="263">
        <v>10</v>
      </c>
      <c r="B16" s="856"/>
      <c r="C16" s="857"/>
      <c r="D16" s="857"/>
      <c r="E16" s="857"/>
      <c r="F16" s="857"/>
      <c r="G16" s="857"/>
      <c r="H16" s="857"/>
      <c r="I16" s="857"/>
      <c r="J16" s="857"/>
      <c r="K16" s="857"/>
      <c r="L16" s="857"/>
      <c r="M16" s="857"/>
      <c r="N16" s="857"/>
      <c r="O16" s="857"/>
      <c r="P16" s="858"/>
      <c r="Q16" s="859"/>
      <c r="R16" s="860"/>
      <c r="S16" s="860"/>
      <c r="T16" s="860"/>
      <c r="U16" s="860"/>
      <c r="V16" s="860"/>
      <c r="W16" s="860"/>
      <c r="X16" s="860"/>
      <c r="Y16" s="860"/>
      <c r="Z16" s="860"/>
      <c r="AA16" s="860"/>
      <c r="AB16" s="860"/>
      <c r="AC16" s="860"/>
      <c r="AD16" s="860"/>
      <c r="AE16" s="861"/>
      <c r="AF16" s="862"/>
      <c r="AG16" s="863"/>
      <c r="AH16" s="863"/>
      <c r="AI16" s="863"/>
      <c r="AJ16" s="864"/>
      <c r="AK16" s="865"/>
      <c r="AL16" s="866"/>
      <c r="AM16" s="866"/>
      <c r="AN16" s="866"/>
      <c r="AO16" s="866"/>
      <c r="AP16" s="866"/>
      <c r="AQ16" s="866"/>
      <c r="AR16" s="866"/>
      <c r="AS16" s="866"/>
      <c r="AT16" s="866"/>
      <c r="AU16" s="867"/>
      <c r="AV16" s="867"/>
      <c r="AW16" s="867"/>
      <c r="AX16" s="867"/>
      <c r="AY16" s="868"/>
      <c r="AZ16" s="254"/>
      <c r="BA16" s="254"/>
      <c r="BB16" s="254"/>
      <c r="BC16" s="254"/>
      <c r="BD16" s="254"/>
      <c r="BE16" s="255"/>
      <c r="BF16" s="255"/>
      <c r="BG16" s="255"/>
      <c r="BH16" s="255"/>
      <c r="BI16" s="255"/>
      <c r="BJ16" s="255"/>
      <c r="BK16" s="255"/>
      <c r="BL16" s="255"/>
      <c r="BM16" s="255"/>
      <c r="BN16" s="255"/>
      <c r="BO16" s="255"/>
      <c r="BP16" s="255"/>
      <c r="BQ16" s="264">
        <v>10</v>
      </c>
      <c r="BR16" s="265"/>
      <c r="BS16" s="803"/>
      <c r="BT16" s="804"/>
      <c r="BU16" s="804"/>
      <c r="BV16" s="804"/>
      <c r="BW16" s="804"/>
      <c r="BX16" s="804"/>
      <c r="BY16" s="804"/>
      <c r="BZ16" s="804"/>
      <c r="CA16" s="804"/>
      <c r="CB16" s="804"/>
      <c r="CC16" s="804"/>
      <c r="CD16" s="804"/>
      <c r="CE16" s="804"/>
      <c r="CF16" s="804"/>
      <c r="CG16" s="805"/>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56"/>
    </row>
    <row r="17" spans="1:131" s="257" customFormat="1" ht="26.25" customHeight="1" x14ac:dyDescent="0.15">
      <c r="A17" s="263">
        <v>11</v>
      </c>
      <c r="B17" s="856"/>
      <c r="C17" s="857"/>
      <c r="D17" s="857"/>
      <c r="E17" s="857"/>
      <c r="F17" s="857"/>
      <c r="G17" s="857"/>
      <c r="H17" s="857"/>
      <c r="I17" s="857"/>
      <c r="J17" s="857"/>
      <c r="K17" s="857"/>
      <c r="L17" s="857"/>
      <c r="M17" s="857"/>
      <c r="N17" s="857"/>
      <c r="O17" s="857"/>
      <c r="P17" s="858"/>
      <c r="Q17" s="859"/>
      <c r="R17" s="860"/>
      <c r="S17" s="860"/>
      <c r="T17" s="860"/>
      <c r="U17" s="860"/>
      <c r="V17" s="860"/>
      <c r="W17" s="860"/>
      <c r="X17" s="860"/>
      <c r="Y17" s="860"/>
      <c r="Z17" s="860"/>
      <c r="AA17" s="860"/>
      <c r="AB17" s="860"/>
      <c r="AC17" s="860"/>
      <c r="AD17" s="860"/>
      <c r="AE17" s="861"/>
      <c r="AF17" s="862"/>
      <c r="AG17" s="863"/>
      <c r="AH17" s="863"/>
      <c r="AI17" s="863"/>
      <c r="AJ17" s="864"/>
      <c r="AK17" s="865"/>
      <c r="AL17" s="866"/>
      <c r="AM17" s="866"/>
      <c r="AN17" s="866"/>
      <c r="AO17" s="866"/>
      <c r="AP17" s="866"/>
      <c r="AQ17" s="866"/>
      <c r="AR17" s="866"/>
      <c r="AS17" s="866"/>
      <c r="AT17" s="866"/>
      <c r="AU17" s="867"/>
      <c r="AV17" s="867"/>
      <c r="AW17" s="867"/>
      <c r="AX17" s="867"/>
      <c r="AY17" s="868"/>
      <c r="AZ17" s="254"/>
      <c r="BA17" s="254"/>
      <c r="BB17" s="254"/>
      <c r="BC17" s="254"/>
      <c r="BD17" s="254"/>
      <c r="BE17" s="255"/>
      <c r="BF17" s="255"/>
      <c r="BG17" s="255"/>
      <c r="BH17" s="255"/>
      <c r="BI17" s="255"/>
      <c r="BJ17" s="255"/>
      <c r="BK17" s="255"/>
      <c r="BL17" s="255"/>
      <c r="BM17" s="255"/>
      <c r="BN17" s="255"/>
      <c r="BO17" s="255"/>
      <c r="BP17" s="255"/>
      <c r="BQ17" s="264">
        <v>11</v>
      </c>
      <c r="BR17" s="265"/>
      <c r="BS17" s="803"/>
      <c r="BT17" s="804"/>
      <c r="BU17" s="804"/>
      <c r="BV17" s="804"/>
      <c r="BW17" s="804"/>
      <c r="BX17" s="804"/>
      <c r="BY17" s="804"/>
      <c r="BZ17" s="804"/>
      <c r="CA17" s="804"/>
      <c r="CB17" s="804"/>
      <c r="CC17" s="804"/>
      <c r="CD17" s="804"/>
      <c r="CE17" s="804"/>
      <c r="CF17" s="804"/>
      <c r="CG17" s="805"/>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56"/>
    </row>
    <row r="18" spans="1:131" s="257" customFormat="1" ht="26.25" customHeight="1" x14ac:dyDescent="0.15">
      <c r="A18" s="263">
        <v>12</v>
      </c>
      <c r="B18" s="856"/>
      <c r="C18" s="857"/>
      <c r="D18" s="857"/>
      <c r="E18" s="857"/>
      <c r="F18" s="857"/>
      <c r="G18" s="857"/>
      <c r="H18" s="857"/>
      <c r="I18" s="857"/>
      <c r="J18" s="857"/>
      <c r="K18" s="857"/>
      <c r="L18" s="857"/>
      <c r="M18" s="857"/>
      <c r="N18" s="857"/>
      <c r="O18" s="857"/>
      <c r="P18" s="858"/>
      <c r="Q18" s="859"/>
      <c r="R18" s="860"/>
      <c r="S18" s="860"/>
      <c r="T18" s="860"/>
      <c r="U18" s="860"/>
      <c r="V18" s="860"/>
      <c r="W18" s="860"/>
      <c r="X18" s="860"/>
      <c r="Y18" s="860"/>
      <c r="Z18" s="860"/>
      <c r="AA18" s="860"/>
      <c r="AB18" s="860"/>
      <c r="AC18" s="860"/>
      <c r="AD18" s="860"/>
      <c r="AE18" s="861"/>
      <c r="AF18" s="862"/>
      <c r="AG18" s="863"/>
      <c r="AH18" s="863"/>
      <c r="AI18" s="863"/>
      <c r="AJ18" s="864"/>
      <c r="AK18" s="865"/>
      <c r="AL18" s="866"/>
      <c r="AM18" s="866"/>
      <c r="AN18" s="866"/>
      <c r="AO18" s="866"/>
      <c r="AP18" s="866"/>
      <c r="AQ18" s="866"/>
      <c r="AR18" s="866"/>
      <c r="AS18" s="866"/>
      <c r="AT18" s="866"/>
      <c r="AU18" s="867"/>
      <c r="AV18" s="867"/>
      <c r="AW18" s="867"/>
      <c r="AX18" s="867"/>
      <c r="AY18" s="868"/>
      <c r="AZ18" s="254"/>
      <c r="BA18" s="254"/>
      <c r="BB18" s="254"/>
      <c r="BC18" s="254"/>
      <c r="BD18" s="254"/>
      <c r="BE18" s="255"/>
      <c r="BF18" s="255"/>
      <c r="BG18" s="255"/>
      <c r="BH18" s="255"/>
      <c r="BI18" s="255"/>
      <c r="BJ18" s="255"/>
      <c r="BK18" s="255"/>
      <c r="BL18" s="255"/>
      <c r="BM18" s="255"/>
      <c r="BN18" s="255"/>
      <c r="BO18" s="255"/>
      <c r="BP18" s="255"/>
      <c r="BQ18" s="264">
        <v>12</v>
      </c>
      <c r="BR18" s="265"/>
      <c r="BS18" s="803"/>
      <c r="BT18" s="804"/>
      <c r="BU18" s="804"/>
      <c r="BV18" s="804"/>
      <c r="BW18" s="804"/>
      <c r="BX18" s="804"/>
      <c r="BY18" s="804"/>
      <c r="BZ18" s="804"/>
      <c r="CA18" s="804"/>
      <c r="CB18" s="804"/>
      <c r="CC18" s="804"/>
      <c r="CD18" s="804"/>
      <c r="CE18" s="804"/>
      <c r="CF18" s="804"/>
      <c r="CG18" s="805"/>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56"/>
    </row>
    <row r="19" spans="1:131" s="257" customFormat="1" ht="26.25" customHeight="1" x14ac:dyDescent="0.15">
      <c r="A19" s="263">
        <v>13</v>
      </c>
      <c r="B19" s="856"/>
      <c r="C19" s="857"/>
      <c r="D19" s="857"/>
      <c r="E19" s="857"/>
      <c r="F19" s="857"/>
      <c r="G19" s="857"/>
      <c r="H19" s="857"/>
      <c r="I19" s="857"/>
      <c r="J19" s="857"/>
      <c r="K19" s="857"/>
      <c r="L19" s="857"/>
      <c r="M19" s="857"/>
      <c r="N19" s="857"/>
      <c r="O19" s="857"/>
      <c r="P19" s="858"/>
      <c r="Q19" s="859"/>
      <c r="R19" s="860"/>
      <c r="S19" s="860"/>
      <c r="T19" s="860"/>
      <c r="U19" s="860"/>
      <c r="V19" s="860"/>
      <c r="W19" s="860"/>
      <c r="X19" s="860"/>
      <c r="Y19" s="860"/>
      <c r="Z19" s="860"/>
      <c r="AA19" s="860"/>
      <c r="AB19" s="860"/>
      <c r="AC19" s="860"/>
      <c r="AD19" s="860"/>
      <c r="AE19" s="861"/>
      <c r="AF19" s="862"/>
      <c r="AG19" s="863"/>
      <c r="AH19" s="863"/>
      <c r="AI19" s="863"/>
      <c r="AJ19" s="864"/>
      <c r="AK19" s="865"/>
      <c r="AL19" s="866"/>
      <c r="AM19" s="866"/>
      <c r="AN19" s="866"/>
      <c r="AO19" s="866"/>
      <c r="AP19" s="866"/>
      <c r="AQ19" s="866"/>
      <c r="AR19" s="866"/>
      <c r="AS19" s="866"/>
      <c r="AT19" s="866"/>
      <c r="AU19" s="867"/>
      <c r="AV19" s="867"/>
      <c r="AW19" s="867"/>
      <c r="AX19" s="867"/>
      <c r="AY19" s="868"/>
      <c r="AZ19" s="254"/>
      <c r="BA19" s="254"/>
      <c r="BB19" s="254"/>
      <c r="BC19" s="254"/>
      <c r="BD19" s="254"/>
      <c r="BE19" s="255"/>
      <c r="BF19" s="255"/>
      <c r="BG19" s="255"/>
      <c r="BH19" s="255"/>
      <c r="BI19" s="255"/>
      <c r="BJ19" s="255"/>
      <c r="BK19" s="255"/>
      <c r="BL19" s="255"/>
      <c r="BM19" s="255"/>
      <c r="BN19" s="255"/>
      <c r="BO19" s="255"/>
      <c r="BP19" s="255"/>
      <c r="BQ19" s="264">
        <v>13</v>
      </c>
      <c r="BR19" s="265"/>
      <c r="BS19" s="803"/>
      <c r="BT19" s="804"/>
      <c r="BU19" s="804"/>
      <c r="BV19" s="804"/>
      <c r="BW19" s="804"/>
      <c r="BX19" s="804"/>
      <c r="BY19" s="804"/>
      <c r="BZ19" s="804"/>
      <c r="CA19" s="804"/>
      <c r="CB19" s="804"/>
      <c r="CC19" s="804"/>
      <c r="CD19" s="804"/>
      <c r="CE19" s="804"/>
      <c r="CF19" s="804"/>
      <c r="CG19" s="805"/>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56"/>
    </row>
    <row r="20" spans="1:131" s="257" customFormat="1" ht="26.25" customHeight="1" x14ac:dyDescent="0.15">
      <c r="A20" s="263">
        <v>14</v>
      </c>
      <c r="B20" s="856"/>
      <c r="C20" s="857"/>
      <c r="D20" s="857"/>
      <c r="E20" s="857"/>
      <c r="F20" s="857"/>
      <c r="G20" s="857"/>
      <c r="H20" s="857"/>
      <c r="I20" s="857"/>
      <c r="J20" s="857"/>
      <c r="K20" s="857"/>
      <c r="L20" s="857"/>
      <c r="M20" s="857"/>
      <c r="N20" s="857"/>
      <c r="O20" s="857"/>
      <c r="P20" s="858"/>
      <c r="Q20" s="859"/>
      <c r="R20" s="860"/>
      <c r="S20" s="860"/>
      <c r="T20" s="860"/>
      <c r="U20" s="860"/>
      <c r="V20" s="860"/>
      <c r="W20" s="860"/>
      <c r="X20" s="860"/>
      <c r="Y20" s="860"/>
      <c r="Z20" s="860"/>
      <c r="AA20" s="860"/>
      <c r="AB20" s="860"/>
      <c r="AC20" s="860"/>
      <c r="AD20" s="860"/>
      <c r="AE20" s="861"/>
      <c r="AF20" s="862"/>
      <c r="AG20" s="863"/>
      <c r="AH20" s="863"/>
      <c r="AI20" s="863"/>
      <c r="AJ20" s="864"/>
      <c r="AK20" s="865"/>
      <c r="AL20" s="866"/>
      <c r="AM20" s="866"/>
      <c r="AN20" s="866"/>
      <c r="AO20" s="866"/>
      <c r="AP20" s="866"/>
      <c r="AQ20" s="866"/>
      <c r="AR20" s="866"/>
      <c r="AS20" s="866"/>
      <c r="AT20" s="866"/>
      <c r="AU20" s="867"/>
      <c r="AV20" s="867"/>
      <c r="AW20" s="867"/>
      <c r="AX20" s="867"/>
      <c r="AY20" s="868"/>
      <c r="AZ20" s="254"/>
      <c r="BA20" s="254"/>
      <c r="BB20" s="254"/>
      <c r="BC20" s="254"/>
      <c r="BD20" s="254"/>
      <c r="BE20" s="255"/>
      <c r="BF20" s="255"/>
      <c r="BG20" s="255"/>
      <c r="BH20" s="255"/>
      <c r="BI20" s="255"/>
      <c r="BJ20" s="255"/>
      <c r="BK20" s="255"/>
      <c r="BL20" s="255"/>
      <c r="BM20" s="255"/>
      <c r="BN20" s="255"/>
      <c r="BO20" s="255"/>
      <c r="BP20" s="255"/>
      <c r="BQ20" s="264">
        <v>14</v>
      </c>
      <c r="BR20" s="265"/>
      <c r="BS20" s="803"/>
      <c r="BT20" s="804"/>
      <c r="BU20" s="804"/>
      <c r="BV20" s="804"/>
      <c r="BW20" s="804"/>
      <c r="BX20" s="804"/>
      <c r="BY20" s="804"/>
      <c r="BZ20" s="804"/>
      <c r="CA20" s="804"/>
      <c r="CB20" s="804"/>
      <c r="CC20" s="804"/>
      <c r="CD20" s="804"/>
      <c r="CE20" s="804"/>
      <c r="CF20" s="804"/>
      <c r="CG20" s="805"/>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56"/>
    </row>
    <row r="21" spans="1:131" s="257" customFormat="1" ht="26.25" customHeight="1" thickBot="1" x14ac:dyDescent="0.2">
      <c r="A21" s="263">
        <v>15</v>
      </c>
      <c r="B21" s="856"/>
      <c r="C21" s="857"/>
      <c r="D21" s="857"/>
      <c r="E21" s="857"/>
      <c r="F21" s="857"/>
      <c r="G21" s="857"/>
      <c r="H21" s="857"/>
      <c r="I21" s="857"/>
      <c r="J21" s="857"/>
      <c r="K21" s="857"/>
      <c r="L21" s="857"/>
      <c r="M21" s="857"/>
      <c r="N21" s="857"/>
      <c r="O21" s="857"/>
      <c r="P21" s="858"/>
      <c r="Q21" s="859"/>
      <c r="R21" s="860"/>
      <c r="S21" s="860"/>
      <c r="T21" s="860"/>
      <c r="U21" s="860"/>
      <c r="V21" s="860"/>
      <c r="W21" s="860"/>
      <c r="X21" s="860"/>
      <c r="Y21" s="860"/>
      <c r="Z21" s="860"/>
      <c r="AA21" s="860"/>
      <c r="AB21" s="860"/>
      <c r="AC21" s="860"/>
      <c r="AD21" s="860"/>
      <c r="AE21" s="861"/>
      <c r="AF21" s="862"/>
      <c r="AG21" s="863"/>
      <c r="AH21" s="863"/>
      <c r="AI21" s="863"/>
      <c r="AJ21" s="864"/>
      <c r="AK21" s="865"/>
      <c r="AL21" s="866"/>
      <c r="AM21" s="866"/>
      <c r="AN21" s="866"/>
      <c r="AO21" s="866"/>
      <c r="AP21" s="866"/>
      <c r="AQ21" s="866"/>
      <c r="AR21" s="866"/>
      <c r="AS21" s="866"/>
      <c r="AT21" s="866"/>
      <c r="AU21" s="867"/>
      <c r="AV21" s="867"/>
      <c r="AW21" s="867"/>
      <c r="AX21" s="867"/>
      <c r="AY21" s="868"/>
      <c r="AZ21" s="254"/>
      <c r="BA21" s="254"/>
      <c r="BB21" s="254"/>
      <c r="BC21" s="254"/>
      <c r="BD21" s="254"/>
      <c r="BE21" s="255"/>
      <c r="BF21" s="255"/>
      <c r="BG21" s="255"/>
      <c r="BH21" s="255"/>
      <c r="BI21" s="255"/>
      <c r="BJ21" s="255"/>
      <c r="BK21" s="255"/>
      <c r="BL21" s="255"/>
      <c r="BM21" s="255"/>
      <c r="BN21" s="255"/>
      <c r="BO21" s="255"/>
      <c r="BP21" s="255"/>
      <c r="BQ21" s="264">
        <v>15</v>
      </c>
      <c r="BR21" s="265"/>
      <c r="BS21" s="803"/>
      <c r="BT21" s="804"/>
      <c r="BU21" s="804"/>
      <c r="BV21" s="804"/>
      <c r="BW21" s="804"/>
      <c r="BX21" s="804"/>
      <c r="BY21" s="804"/>
      <c r="BZ21" s="804"/>
      <c r="CA21" s="804"/>
      <c r="CB21" s="804"/>
      <c r="CC21" s="804"/>
      <c r="CD21" s="804"/>
      <c r="CE21" s="804"/>
      <c r="CF21" s="804"/>
      <c r="CG21" s="805"/>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56"/>
    </row>
    <row r="22" spans="1:131" s="257" customFormat="1" ht="26.25" customHeight="1" x14ac:dyDescent="0.15">
      <c r="A22" s="263">
        <v>16</v>
      </c>
      <c r="B22" s="856"/>
      <c r="C22" s="857"/>
      <c r="D22" s="857"/>
      <c r="E22" s="857"/>
      <c r="F22" s="857"/>
      <c r="G22" s="857"/>
      <c r="H22" s="857"/>
      <c r="I22" s="857"/>
      <c r="J22" s="857"/>
      <c r="K22" s="857"/>
      <c r="L22" s="857"/>
      <c r="M22" s="857"/>
      <c r="N22" s="857"/>
      <c r="O22" s="857"/>
      <c r="P22" s="858"/>
      <c r="Q22" s="876"/>
      <c r="R22" s="877"/>
      <c r="S22" s="877"/>
      <c r="T22" s="877"/>
      <c r="U22" s="877"/>
      <c r="V22" s="877"/>
      <c r="W22" s="877"/>
      <c r="X22" s="877"/>
      <c r="Y22" s="877"/>
      <c r="Z22" s="877"/>
      <c r="AA22" s="877"/>
      <c r="AB22" s="877"/>
      <c r="AC22" s="877"/>
      <c r="AD22" s="877"/>
      <c r="AE22" s="878"/>
      <c r="AF22" s="862"/>
      <c r="AG22" s="863"/>
      <c r="AH22" s="863"/>
      <c r="AI22" s="863"/>
      <c r="AJ22" s="864"/>
      <c r="AK22" s="891"/>
      <c r="AL22" s="892"/>
      <c r="AM22" s="892"/>
      <c r="AN22" s="892"/>
      <c r="AO22" s="892"/>
      <c r="AP22" s="892"/>
      <c r="AQ22" s="892"/>
      <c r="AR22" s="892"/>
      <c r="AS22" s="892"/>
      <c r="AT22" s="892"/>
      <c r="AU22" s="893"/>
      <c r="AV22" s="893"/>
      <c r="AW22" s="893"/>
      <c r="AX22" s="893"/>
      <c r="AY22" s="894"/>
      <c r="AZ22" s="895" t="s">
        <v>392</v>
      </c>
      <c r="BA22" s="895"/>
      <c r="BB22" s="895"/>
      <c r="BC22" s="895"/>
      <c r="BD22" s="896"/>
      <c r="BE22" s="255"/>
      <c r="BF22" s="255"/>
      <c r="BG22" s="255"/>
      <c r="BH22" s="255"/>
      <c r="BI22" s="255"/>
      <c r="BJ22" s="255"/>
      <c r="BK22" s="255"/>
      <c r="BL22" s="255"/>
      <c r="BM22" s="255"/>
      <c r="BN22" s="255"/>
      <c r="BO22" s="255"/>
      <c r="BP22" s="255"/>
      <c r="BQ22" s="264">
        <v>16</v>
      </c>
      <c r="BR22" s="265"/>
      <c r="BS22" s="803"/>
      <c r="BT22" s="804"/>
      <c r="BU22" s="804"/>
      <c r="BV22" s="804"/>
      <c r="BW22" s="804"/>
      <c r="BX22" s="804"/>
      <c r="BY22" s="804"/>
      <c r="BZ22" s="804"/>
      <c r="CA22" s="804"/>
      <c r="CB22" s="804"/>
      <c r="CC22" s="804"/>
      <c r="CD22" s="804"/>
      <c r="CE22" s="804"/>
      <c r="CF22" s="804"/>
      <c r="CG22" s="805"/>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56"/>
    </row>
    <row r="23" spans="1:131" s="257" customFormat="1" ht="26.25" customHeight="1" thickBot="1" x14ac:dyDescent="0.2">
      <c r="A23" s="266" t="s">
        <v>393</v>
      </c>
      <c r="B23" s="879" t="s">
        <v>394</v>
      </c>
      <c r="C23" s="880"/>
      <c r="D23" s="880"/>
      <c r="E23" s="880"/>
      <c r="F23" s="880"/>
      <c r="G23" s="880"/>
      <c r="H23" s="880"/>
      <c r="I23" s="880"/>
      <c r="J23" s="880"/>
      <c r="K23" s="880"/>
      <c r="L23" s="880"/>
      <c r="M23" s="880"/>
      <c r="N23" s="880"/>
      <c r="O23" s="880"/>
      <c r="P23" s="881"/>
      <c r="Q23" s="882">
        <v>85151</v>
      </c>
      <c r="R23" s="883"/>
      <c r="S23" s="883"/>
      <c r="T23" s="883"/>
      <c r="U23" s="883"/>
      <c r="V23" s="883">
        <v>83201</v>
      </c>
      <c r="W23" s="883"/>
      <c r="X23" s="883"/>
      <c r="Y23" s="883"/>
      <c r="Z23" s="883"/>
      <c r="AA23" s="883">
        <v>1950</v>
      </c>
      <c r="AB23" s="883"/>
      <c r="AC23" s="883"/>
      <c r="AD23" s="883"/>
      <c r="AE23" s="884"/>
      <c r="AF23" s="885">
        <v>1898</v>
      </c>
      <c r="AG23" s="883"/>
      <c r="AH23" s="883"/>
      <c r="AI23" s="883"/>
      <c r="AJ23" s="886"/>
      <c r="AK23" s="887"/>
      <c r="AL23" s="888"/>
      <c r="AM23" s="888"/>
      <c r="AN23" s="888"/>
      <c r="AO23" s="888"/>
      <c r="AP23" s="883">
        <v>63102</v>
      </c>
      <c r="AQ23" s="883"/>
      <c r="AR23" s="883"/>
      <c r="AS23" s="883"/>
      <c r="AT23" s="883"/>
      <c r="AU23" s="889"/>
      <c r="AV23" s="889"/>
      <c r="AW23" s="889"/>
      <c r="AX23" s="889"/>
      <c r="AY23" s="890"/>
      <c r="AZ23" s="898" t="s">
        <v>140</v>
      </c>
      <c r="BA23" s="899"/>
      <c r="BB23" s="899"/>
      <c r="BC23" s="899"/>
      <c r="BD23" s="900"/>
      <c r="BE23" s="255"/>
      <c r="BF23" s="255"/>
      <c r="BG23" s="255"/>
      <c r="BH23" s="255"/>
      <c r="BI23" s="255"/>
      <c r="BJ23" s="255"/>
      <c r="BK23" s="255"/>
      <c r="BL23" s="255"/>
      <c r="BM23" s="255"/>
      <c r="BN23" s="255"/>
      <c r="BO23" s="255"/>
      <c r="BP23" s="255"/>
      <c r="BQ23" s="264">
        <v>17</v>
      </c>
      <c r="BR23" s="265"/>
      <c r="BS23" s="803"/>
      <c r="BT23" s="804"/>
      <c r="BU23" s="804"/>
      <c r="BV23" s="804"/>
      <c r="BW23" s="804"/>
      <c r="BX23" s="804"/>
      <c r="BY23" s="804"/>
      <c r="BZ23" s="804"/>
      <c r="CA23" s="804"/>
      <c r="CB23" s="804"/>
      <c r="CC23" s="804"/>
      <c r="CD23" s="804"/>
      <c r="CE23" s="804"/>
      <c r="CF23" s="804"/>
      <c r="CG23" s="805"/>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56"/>
    </row>
    <row r="24" spans="1:131" s="257" customFormat="1" ht="26.25" customHeight="1" x14ac:dyDescent="0.15">
      <c r="A24" s="897" t="s">
        <v>395</v>
      </c>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254"/>
      <c r="BA24" s="254"/>
      <c r="BB24" s="254"/>
      <c r="BC24" s="254"/>
      <c r="BD24" s="254"/>
      <c r="BE24" s="255"/>
      <c r="BF24" s="255"/>
      <c r="BG24" s="255"/>
      <c r="BH24" s="255"/>
      <c r="BI24" s="255"/>
      <c r="BJ24" s="255"/>
      <c r="BK24" s="255"/>
      <c r="BL24" s="255"/>
      <c r="BM24" s="255"/>
      <c r="BN24" s="255"/>
      <c r="BO24" s="255"/>
      <c r="BP24" s="255"/>
      <c r="BQ24" s="264">
        <v>18</v>
      </c>
      <c r="BR24" s="265"/>
      <c r="BS24" s="803"/>
      <c r="BT24" s="804"/>
      <c r="BU24" s="804"/>
      <c r="BV24" s="804"/>
      <c r="BW24" s="804"/>
      <c r="BX24" s="804"/>
      <c r="BY24" s="804"/>
      <c r="BZ24" s="804"/>
      <c r="CA24" s="804"/>
      <c r="CB24" s="804"/>
      <c r="CC24" s="804"/>
      <c r="CD24" s="804"/>
      <c r="CE24" s="804"/>
      <c r="CF24" s="804"/>
      <c r="CG24" s="805"/>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56"/>
    </row>
    <row r="25" spans="1:131" s="249" customFormat="1" ht="26.25" customHeight="1" thickBot="1" x14ac:dyDescent="0.2">
      <c r="A25" s="850" t="s">
        <v>396</v>
      </c>
      <c r="B25" s="850"/>
      <c r="C25" s="850"/>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0"/>
      <c r="AQ25" s="850"/>
      <c r="AR25" s="850"/>
      <c r="AS25" s="850"/>
      <c r="AT25" s="850"/>
      <c r="AU25" s="850"/>
      <c r="AV25" s="850"/>
      <c r="AW25" s="850"/>
      <c r="AX25" s="850"/>
      <c r="AY25" s="850"/>
      <c r="AZ25" s="850"/>
      <c r="BA25" s="850"/>
      <c r="BB25" s="850"/>
      <c r="BC25" s="850"/>
      <c r="BD25" s="850"/>
      <c r="BE25" s="850"/>
      <c r="BF25" s="850"/>
      <c r="BG25" s="850"/>
      <c r="BH25" s="850"/>
      <c r="BI25" s="850"/>
      <c r="BJ25" s="254"/>
      <c r="BK25" s="254"/>
      <c r="BL25" s="254"/>
      <c r="BM25" s="254"/>
      <c r="BN25" s="254"/>
      <c r="BO25" s="267"/>
      <c r="BP25" s="267"/>
      <c r="BQ25" s="264">
        <v>19</v>
      </c>
      <c r="BR25" s="265"/>
      <c r="BS25" s="803"/>
      <c r="BT25" s="804"/>
      <c r="BU25" s="804"/>
      <c r="BV25" s="804"/>
      <c r="BW25" s="804"/>
      <c r="BX25" s="804"/>
      <c r="BY25" s="804"/>
      <c r="BZ25" s="804"/>
      <c r="CA25" s="804"/>
      <c r="CB25" s="804"/>
      <c r="CC25" s="804"/>
      <c r="CD25" s="804"/>
      <c r="CE25" s="804"/>
      <c r="CF25" s="804"/>
      <c r="CG25" s="805"/>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48"/>
    </row>
    <row r="26" spans="1:131" s="249" customFormat="1" ht="26.25" customHeight="1" x14ac:dyDescent="0.15">
      <c r="A26" s="835" t="s">
        <v>373</v>
      </c>
      <c r="B26" s="836"/>
      <c r="C26" s="836"/>
      <c r="D26" s="836"/>
      <c r="E26" s="836"/>
      <c r="F26" s="836"/>
      <c r="G26" s="836"/>
      <c r="H26" s="836"/>
      <c r="I26" s="836"/>
      <c r="J26" s="836"/>
      <c r="K26" s="836"/>
      <c r="L26" s="836"/>
      <c r="M26" s="836"/>
      <c r="N26" s="836"/>
      <c r="O26" s="836"/>
      <c r="P26" s="837"/>
      <c r="Q26" s="812" t="s">
        <v>397</v>
      </c>
      <c r="R26" s="813"/>
      <c r="S26" s="813"/>
      <c r="T26" s="813"/>
      <c r="U26" s="814"/>
      <c r="V26" s="812" t="s">
        <v>398</v>
      </c>
      <c r="W26" s="813"/>
      <c r="X26" s="813"/>
      <c r="Y26" s="813"/>
      <c r="Z26" s="814"/>
      <c r="AA26" s="812" t="s">
        <v>399</v>
      </c>
      <c r="AB26" s="813"/>
      <c r="AC26" s="813"/>
      <c r="AD26" s="813"/>
      <c r="AE26" s="813"/>
      <c r="AF26" s="901" t="s">
        <v>400</v>
      </c>
      <c r="AG26" s="902"/>
      <c r="AH26" s="902"/>
      <c r="AI26" s="902"/>
      <c r="AJ26" s="903"/>
      <c r="AK26" s="813" t="s">
        <v>401</v>
      </c>
      <c r="AL26" s="813"/>
      <c r="AM26" s="813"/>
      <c r="AN26" s="813"/>
      <c r="AO26" s="814"/>
      <c r="AP26" s="812" t="s">
        <v>402</v>
      </c>
      <c r="AQ26" s="813"/>
      <c r="AR26" s="813"/>
      <c r="AS26" s="813"/>
      <c r="AT26" s="814"/>
      <c r="AU26" s="812" t="s">
        <v>403</v>
      </c>
      <c r="AV26" s="813"/>
      <c r="AW26" s="813"/>
      <c r="AX26" s="813"/>
      <c r="AY26" s="814"/>
      <c r="AZ26" s="812" t="s">
        <v>404</v>
      </c>
      <c r="BA26" s="813"/>
      <c r="BB26" s="813"/>
      <c r="BC26" s="813"/>
      <c r="BD26" s="814"/>
      <c r="BE26" s="812" t="s">
        <v>380</v>
      </c>
      <c r="BF26" s="813"/>
      <c r="BG26" s="813"/>
      <c r="BH26" s="813"/>
      <c r="BI26" s="824"/>
      <c r="BJ26" s="254"/>
      <c r="BK26" s="254"/>
      <c r="BL26" s="254"/>
      <c r="BM26" s="254"/>
      <c r="BN26" s="254"/>
      <c r="BO26" s="267"/>
      <c r="BP26" s="267"/>
      <c r="BQ26" s="264">
        <v>20</v>
      </c>
      <c r="BR26" s="265"/>
      <c r="BS26" s="803"/>
      <c r="BT26" s="804"/>
      <c r="BU26" s="804"/>
      <c r="BV26" s="804"/>
      <c r="BW26" s="804"/>
      <c r="BX26" s="804"/>
      <c r="BY26" s="804"/>
      <c r="BZ26" s="804"/>
      <c r="CA26" s="804"/>
      <c r="CB26" s="804"/>
      <c r="CC26" s="804"/>
      <c r="CD26" s="804"/>
      <c r="CE26" s="804"/>
      <c r="CF26" s="804"/>
      <c r="CG26" s="805"/>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48"/>
    </row>
    <row r="27" spans="1:131" s="249" customFormat="1" ht="26.25" customHeight="1" thickBot="1" x14ac:dyDescent="0.2">
      <c r="A27" s="838"/>
      <c r="B27" s="839"/>
      <c r="C27" s="839"/>
      <c r="D27" s="839"/>
      <c r="E27" s="839"/>
      <c r="F27" s="839"/>
      <c r="G27" s="839"/>
      <c r="H27" s="839"/>
      <c r="I27" s="839"/>
      <c r="J27" s="839"/>
      <c r="K27" s="839"/>
      <c r="L27" s="839"/>
      <c r="M27" s="839"/>
      <c r="N27" s="839"/>
      <c r="O27" s="839"/>
      <c r="P27" s="840"/>
      <c r="Q27" s="815"/>
      <c r="R27" s="816"/>
      <c r="S27" s="816"/>
      <c r="T27" s="816"/>
      <c r="U27" s="817"/>
      <c r="V27" s="815"/>
      <c r="W27" s="816"/>
      <c r="X27" s="816"/>
      <c r="Y27" s="816"/>
      <c r="Z27" s="817"/>
      <c r="AA27" s="815"/>
      <c r="AB27" s="816"/>
      <c r="AC27" s="816"/>
      <c r="AD27" s="816"/>
      <c r="AE27" s="816"/>
      <c r="AF27" s="904"/>
      <c r="AG27" s="905"/>
      <c r="AH27" s="905"/>
      <c r="AI27" s="905"/>
      <c r="AJ27" s="906"/>
      <c r="AK27" s="816"/>
      <c r="AL27" s="816"/>
      <c r="AM27" s="816"/>
      <c r="AN27" s="816"/>
      <c r="AO27" s="817"/>
      <c r="AP27" s="815"/>
      <c r="AQ27" s="816"/>
      <c r="AR27" s="816"/>
      <c r="AS27" s="816"/>
      <c r="AT27" s="817"/>
      <c r="AU27" s="815"/>
      <c r="AV27" s="816"/>
      <c r="AW27" s="816"/>
      <c r="AX27" s="816"/>
      <c r="AY27" s="817"/>
      <c r="AZ27" s="815"/>
      <c r="BA27" s="816"/>
      <c r="BB27" s="816"/>
      <c r="BC27" s="816"/>
      <c r="BD27" s="817"/>
      <c r="BE27" s="815"/>
      <c r="BF27" s="816"/>
      <c r="BG27" s="816"/>
      <c r="BH27" s="816"/>
      <c r="BI27" s="825"/>
      <c r="BJ27" s="254"/>
      <c r="BK27" s="254"/>
      <c r="BL27" s="254"/>
      <c r="BM27" s="254"/>
      <c r="BN27" s="254"/>
      <c r="BO27" s="267"/>
      <c r="BP27" s="267"/>
      <c r="BQ27" s="264">
        <v>21</v>
      </c>
      <c r="BR27" s="265"/>
      <c r="BS27" s="803"/>
      <c r="BT27" s="804"/>
      <c r="BU27" s="804"/>
      <c r="BV27" s="804"/>
      <c r="BW27" s="804"/>
      <c r="BX27" s="804"/>
      <c r="BY27" s="804"/>
      <c r="BZ27" s="804"/>
      <c r="CA27" s="804"/>
      <c r="CB27" s="804"/>
      <c r="CC27" s="804"/>
      <c r="CD27" s="804"/>
      <c r="CE27" s="804"/>
      <c r="CF27" s="804"/>
      <c r="CG27" s="805"/>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48"/>
    </row>
    <row r="28" spans="1:131" s="249" customFormat="1" ht="26.25" customHeight="1" thickTop="1" x14ac:dyDescent="0.15">
      <c r="A28" s="268">
        <v>1</v>
      </c>
      <c r="B28" s="826" t="s">
        <v>405</v>
      </c>
      <c r="C28" s="827"/>
      <c r="D28" s="827"/>
      <c r="E28" s="827"/>
      <c r="F28" s="827"/>
      <c r="G28" s="827"/>
      <c r="H28" s="827"/>
      <c r="I28" s="827"/>
      <c r="J28" s="827"/>
      <c r="K28" s="827"/>
      <c r="L28" s="827"/>
      <c r="M28" s="827"/>
      <c r="N28" s="827"/>
      <c r="O28" s="827"/>
      <c r="P28" s="828"/>
      <c r="Q28" s="911">
        <v>16185</v>
      </c>
      <c r="R28" s="912"/>
      <c r="S28" s="912"/>
      <c r="T28" s="912"/>
      <c r="U28" s="912"/>
      <c r="V28" s="912">
        <v>15550</v>
      </c>
      <c r="W28" s="912"/>
      <c r="X28" s="912"/>
      <c r="Y28" s="912"/>
      <c r="Z28" s="912"/>
      <c r="AA28" s="912">
        <v>635</v>
      </c>
      <c r="AB28" s="912"/>
      <c r="AC28" s="912"/>
      <c r="AD28" s="912"/>
      <c r="AE28" s="913"/>
      <c r="AF28" s="914">
        <v>635</v>
      </c>
      <c r="AG28" s="912"/>
      <c r="AH28" s="912"/>
      <c r="AI28" s="912"/>
      <c r="AJ28" s="915"/>
      <c r="AK28" s="916">
        <v>1771</v>
      </c>
      <c r="AL28" s="907"/>
      <c r="AM28" s="907"/>
      <c r="AN28" s="907"/>
      <c r="AO28" s="907"/>
      <c r="AP28" s="907" t="s">
        <v>572</v>
      </c>
      <c r="AQ28" s="907"/>
      <c r="AR28" s="907"/>
      <c r="AS28" s="907"/>
      <c r="AT28" s="907"/>
      <c r="AU28" s="907" t="s">
        <v>572</v>
      </c>
      <c r="AV28" s="907"/>
      <c r="AW28" s="907"/>
      <c r="AX28" s="907"/>
      <c r="AY28" s="907"/>
      <c r="AZ28" s="908" t="s">
        <v>572</v>
      </c>
      <c r="BA28" s="908"/>
      <c r="BB28" s="908"/>
      <c r="BC28" s="908"/>
      <c r="BD28" s="908"/>
      <c r="BE28" s="909"/>
      <c r="BF28" s="909"/>
      <c r="BG28" s="909"/>
      <c r="BH28" s="909"/>
      <c r="BI28" s="910"/>
      <c r="BJ28" s="254"/>
      <c r="BK28" s="254"/>
      <c r="BL28" s="254"/>
      <c r="BM28" s="254"/>
      <c r="BN28" s="254"/>
      <c r="BO28" s="267"/>
      <c r="BP28" s="267"/>
      <c r="BQ28" s="264">
        <v>22</v>
      </c>
      <c r="BR28" s="265"/>
      <c r="BS28" s="803"/>
      <c r="BT28" s="804"/>
      <c r="BU28" s="804"/>
      <c r="BV28" s="804"/>
      <c r="BW28" s="804"/>
      <c r="BX28" s="804"/>
      <c r="BY28" s="804"/>
      <c r="BZ28" s="804"/>
      <c r="CA28" s="804"/>
      <c r="CB28" s="804"/>
      <c r="CC28" s="804"/>
      <c r="CD28" s="804"/>
      <c r="CE28" s="804"/>
      <c r="CF28" s="804"/>
      <c r="CG28" s="805"/>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48"/>
    </row>
    <row r="29" spans="1:131" s="249" customFormat="1" ht="26.25" customHeight="1" x14ac:dyDescent="0.15">
      <c r="A29" s="268">
        <v>2</v>
      </c>
      <c r="B29" s="856" t="s">
        <v>406</v>
      </c>
      <c r="C29" s="857"/>
      <c r="D29" s="857"/>
      <c r="E29" s="857"/>
      <c r="F29" s="857"/>
      <c r="G29" s="857"/>
      <c r="H29" s="857"/>
      <c r="I29" s="857"/>
      <c r="J29" s="857"/>
      <c r="K29" s="857"/>
      <c r="L29" s="857"/>
      <c r="M29" s="857"/>
      <c r="N29" s="857"/>
      <c r="O29" s="857"/>
      <c r="P29" s="858"/>
      <c r="Q29" s="859">
        <v>2218</v>
      </c>
      <c r="R29" s="860"/>
      <c r="S29" s="860"/>
      <c r="T29" s="860"/>
      <c r="U29" s="860"/>
      <c r="V29" s="860">
        <v>2181</v>
      </c>
      <c r="W29" s="860"/>
      <c r="X29" s="860"/>
      <c r="Y29" s="860"/>
      <c r="Z29" s="860"/>
      <c r="AA29" s="860">
        <v>37</v>
      </c>
      <c r="AB29" s="860"/>
      <c r="AC29" s="860"/>
      <c r="AD29" s="860"/>
      <c r="AE29" s="861"/>
      <c r="AF29" s="862">
        <v>37</v>
      </c>
      <c r="AG29" s="863"/>
      <c r="AH29" s="863"/>
      <c r="AI29" s="863"/>
      <c r="AJ29" s="864"/>
      <c r="AK29" s="919">
        <v>622</v>
      </c>
      <c r="AL29" s="920"/>
      <c r="AM29" s="920"/>
      <c r="AN29" s="920"/>
      <c r="AO29" s="920"/>
      <c r="AP29" s="920" t="s">
        <v>511</v>
      </c>
      <c r="AQ29" s="920"/>
      <c r="AR29" s="920"/>
      <c r="AS29" s="920"/>
      <c r="AT29" s="920"/>
      <c r="AU29" s="920" t="s">
        <v>511</v>
      </c>
      <c r="AV29" s="920"/>
      <c r="AW29" s="920"/>
      <c r="AX29" s="920"/>
      <c r="AY29" s="920"/>
      <c r="AZ29" s="921" t="s">
        <v>511</v>
      </c>
      <c r="BA29" s="921"/>
      <c r="BB29" s="921"/>
      <c r="BC29" s="921"/>
      <c r="BD29" s="921"/>
      <c r="BE29" s="917"/>
      <c r="BF29" s="917"/>
      <c r="BG29" s="917"/>
      <c r="BH29" s="917"/>
      <c r="BI29" s="918"/>
      <c r="BJ29" s="254"/>
      <c r="BK29" s="254"/>
      <c r="BL29" s="254"/>
      <c r="BM29" s="254"/>
      <c r="BN29" s="254"/>
      <c r="BO29" s="267"/>
      <c r="BP29" s="267"/>
      <c r="BQ29" s="264">
        <v>23</v>
      </c>
      <c r="BR29" s="265"/>
      <c r="BS29" s="803"/>
      <c r="BT29" s="804"/>
      <c r="BU29" s="804"/>
      <c r="BV29" s="804"/>
      <c r="BW29" s="804"/>
      <c r="BX29" s="804"/>
      <c r="BY29" s="804"/>
      <c r="BZ29" s="804"/>
      <c r="CA29" s="804"/>
      <c r="CB29" s="804"/>
      <c r="CC29" s="804"/>
      <c r="CD29" s="804"/>
      <c r="CE29" s="804"/>
      <c r="CF29" s="804"/>
      <c r="CG29" s="805"/>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48"/>
    </row>
    <row r="30" spans="1:131" s="249" customFormat="1" ht="26.25" customHeight="1" x14ac:dyDescent="0.15">
      <c r="A30" s="268">
        <v>3</v>
      </c>
      <c r="B30" s="856" t="s">
        <v>407</v>
      </c>
      <c r="C30" s="857"/>
      <c r="D30" s="857"/>
      <c r="E30" s="857"/>
      <c r="F30" s="857"/>
      <c r="G30" s="857"/>
      <c r="H30" s="857"/>
      <c r="I30" s="857"/>
      <c r="J30" s="857"/>
      <c r="K30" s="857"/>
      <c r="L30" s="857"/>
      <c r="M30" s="857"/>
      <c r="N30" s="857"/>
      <c r="O30" s="857"/>
      <c r="P30" s="858"/>
      <c r="Q30" s="859">
        <v>2526</v>
      </c>
      <c r="R30" s="860"/>
      <c r="S30" s="860"/>
      <c r="T30" s="860"/>
      <c r="U30" s="860"/>
      <c r="V30" s="860">
        <v>2374</v>
      </c>
      <c r="W30" s="860"/>
      <c r="X30" s="860"/>
      <c r="Y30" s="860"/>
      <c r="Z30" s="860"/>
      <c r="AA30" s="860">
        <v>153</v>
      </c>
      <c r="AB30" s="860"/>
      <c r="AC30" s="860"/>
      <c r="AD30" s="860"/>
      <c r="AE30" s="861"/>
      <c r="AF30" s="862">
        <v>1817</v>
      </c>
      <c r="AG30" s="863"/>
      <c r="AH30" s="863"/>
      <c r="AI30" s="863"/>
      <c r="AJ30" s="864"/>
      <c r="AK30" s="919">
        <v>47</v>
      </c>
      <c r="AL30" s="920"/>
      <c r="AM30" s="920"/>
      <c r="AN30" s="920"/>
      <c r="AO30" s="920"/>
      <c r="AP30" s="920">
        <v>10467</v>
      </c>
      <c r="AQ30" s="920"/>
      <c r="AR30" s="920"/>
      <c r="AS30" s="920"/>
      <c r="AT30" s="920"/>
      <c r="AU30" s="920">
        <v>10</v>
      </c>
      <c r="AV30" s="920"/>
      <c r="AW30" s="920"/>
      <c r="AX30" s="920"/>
      <c r="AY30" s="920"/>
      <c r="AZ30" s="920" t="s">
        <v>511</v>
      </c>
      <c r="BA30" s="920"/>
      <c r="BB30" s="920"/>
      <c r="BC30" s="920"/>
      <c r="BD30" s="920"/>
      <c r="BE30" s="917" t="s">
        <v>408</v>
      </c>
      <c r="BF30" s="917"/>
      <c r="BG30" s="917"/>
      <c r="BH30" s="917"/>
      <c r="BI30" s="918"/>
      <c r="BJ30" s="254"/>
      <c r="BK30" s="254"/>
      <c r="BL30" s="254"/>
      <c r="BM30" s="254"/>
      <c r="BN30" s="254"/>
      <c r="BO30" s="267"/>
      <c r="BP30" s="267"/>
      <c r="BQ30" s="264">
        <v>24</v>
      </c>
      <c r="BR30" s="265"/>
      <c r="BS30" s="803"/>
      <c r="BT30" s="804"/>
      <c r="BU30" s="804"/>
      <c r="BV30" s="804"/>
      <c r="BW30" s="804"/>
      <c r="BX30" s="804"/>
      <c r="BY30" s="804"/>
      <c r="BZ30" s="804"/>
      <c r="CA30" s="804"/>
      <c r="CB30" s="804"/>
      <c r="CC30" s="804"/>
      <c r="CD30" s="804"/>
      <c r="CE30" s="804"/>
      <c r="CF30" s="804"/>
      <c r="CG30" s="805"/>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48"/>
    </row>
    <row r="31" spans="1:131" s="249" customFormat="1" ht="26.25" customHeight="1" x14ac:dyDescent="0.15">
      <c r="A31" s="268">
        <v>4</v>
      </c>
      <c r="B31" s="856" t="s">
        <v>409</v>
      </c>
      <c r="C31" s="857"/>
      <c r="D31" s="857"/>
      <c r="E31" s="857"/>
      <c r="F31" s="857"/>
      <c r="G31" s="857"/>
      <c r="H31" s="857"/>
      <c r="I31" s="857"/>
      <c r="J31" s="857"/>
      <c r="K31" s="857"/>
      <c r="L31" s="857"/>
      <c r="M31" s="857"/>
      <c r="N31" s="857"/>
      <c r="O31" s="857"/>
      <c r="P31" s="858"/>
      <c r="Q31" s="859">
        <v>4205</v>
      </c>
      <c r="R31" s="860"/>
      <c r="S31" s="860"/>
      <c r="T31" s="860"/>
      <c r="U31" s="860"/>
      <c r="V31" s="860">
        <v>3584</v>
      </c>
      <c r="W31" s="860"/>
      <c r="X31" s="860"/>
      <c r="Y31" s="860"/>
      <c r="Z31" s="860"/>
      <c r="AA31" s="860">
        <v>621</v>
      </c>
      <c r="AB31" s="860"/>
      <c r="AC31" s="860"/>
      <c r="AD31" s="860"/>
      <c r="AE31" s="861"/>
      <c r="AF31" s="862">
        <v>3483</v>
      </c>
      <c r="AG31" s="863"/>
      <c r="AH31" s="863"/>
      <c r="AI31" s="863"/>
      <c r="AJ31" s="864"/>
      <c r="AK31" s="919">
        <v>1366</v>
      </c>
      <c r="AL31" s="920"/>
      <c r="AM31" s="920"/>
      <c r="AN31" s="920"/>
      <c r="AO31" s="920"/>
      <c r="AP31" s="920">
        <v>14626</v>
      </c>
      <c r="AQ31" s="920"/>
      <c r="AR31" s="920"/>
      <c r="AS31" s="920"/>
      <c r="AT31" s="920"/>
      <c r="AU31" s="920">
        <v>8673</v>
      </c>
      <c r="AV31" s="920"/>
      <c r="AW31" s="920"/>
      <c r="AX31" s="920"/>
      <c r="AY31" s="920"/>
      <c r="AZ31" s="920" t="s">
        <v>511</v>
      </c>
      <c r="BA31" s="920"/>
      <c r="BB31" s="920"/>
      <c r="BC31" s="920"/>
      <c r="BD31" s="920"/>
      <c r="BE31" s="917" t="s">
        <v>410</v>
      </c>
      <c r="BF31" s="917"/>
      <c r="BG31" s="917"/>
      <c r="BH31" s="917"/>
      <c r="BI31" s="918"/>
      <c r="BJ31" s="254"/>
      <c r="BK31" s="254"/>
      <c r="BL31" s="254"/>
      <c r="BM31" s="254"/>
      <c r="BN31" s="254"/>
      <c r="BO31" s="267"/>
      <c r="BP31" s="267"/>
      <c r="BQ31" s="264">
        <v>25</v>
      </c>
      <c r="BR31" s="265"/>
      <c r="BS31" s="803"/>
      <c r="BT31" s="804"/>
      <c r="BU31" s="804"/>
      <c r="BV31" s="804"/>
      <c r="BW31" s="804"/>
      <c r="BX31" s="804"/>
      <c r="BY31" s="804"/>
      <c r="BZ31" s="804"/>
      <c r="CA31" s="804"/>
      <c r="CB31" s="804"/>
      <c r="CC31" s="804"/>
      <c r="CD31" s="804"/>
      <c r="CE31" s="804"/>
      <c r="CF31" s="804"/>
      <c r="CG31" s="805"/>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48"/>
    </row>
    <row r="32" spans="1:131" s="249" customFormat="1" ht="26.25" customHeight="1" x14ac:dyDescent="0.15">
      <c r="A32" s="268">
        <v>5</v>
      </c>
      <c r="B32" s="856"/>
      <c r="C32" s="857"/>
      <c r="D32" s="857"/>
      <c r="E32" s="857"/>
      <c r="F32" s="857"/>
      <c r="G32" s="857"/>
      <c r="H32" s="857"/>
      <c r="I32" s="857"/>
      <c r="J32" s="857"/>
      <c r="K32" s="857"/>
      <c r="L32" s="857"/>
      <c r="M32" s="857"/>
      <c r="N32" s="857"/>
      <c r="O32" s="857"/>
      <c r="P32" s="858"/>
      <c r="Q32" s="859"/>
      <c r="R32" s="860"/>
      <c r="S32" s="860"/>
      <c r="T32" s="860"/>
      <c r="U32" s="860"/>
      <c r="V32" s="860"/>
      <c r="W32" s="860"/>
      <c r="X32" s="860"/>
      <c r="Y32" s="860"/>
      <c r="Z32" s="860"/>
      <c r="AA32" s="860"/>
      <c r="AB32" s="860"/>
      <c r="AC32" s="860"/>
      <c r="AD32" s="860"/>
      <c r="AE32" s="861"/>
      <c r="AF32" s="862"/>
      <c r="AG32" s="863"/>
      <c r="AH32" s="863"/>
      <c r="AI32" s="863"/>
      <c r="AJ32" s="864"/>
      <c r="AK32" s="919"/>
      <c r="AL32" s="920"/>
      <c r="AM32" s="920"/>
      <c r="AN32" s="920"/>
      <c r="AO32" s="920"/>
      <c r="AP32" s="920"/>
      <c r="AQ32" s="920"/>
      <c r="AR32" s="920"/>
      <c r="AS32" s="920"/>
      <c r="AT32" s="920"/>
      <c r="AU32" s="920"/>
      <c r="AV32" s="920"/>
      <c r="AW32" s="920"/>
      <c r="AX32" s="920"/>
      <c r="AY32" s="920"/>
      <c r="AZ32" s="921"/>
      <c r="BA32" s="921"/>
      <c r="BB32" s="921"/>
      <c r="BC32" s="921"/>
      <c r="BD32" s="921"/>
      <c r="BE32" s="917"/>
      <c r="BF32" s="917"/>
      <c r="BG32" s="917"/>
      <c r="BH32" s="917"/>
      <c r="BI32" s="918"/>
      <c r="BJ32" s="254"/>
      <c r="BK32" s="254"/>
      <c r="BL32" s="254"/>
      <c r="BM32" s="254"/>
      <c r="BN32" s="254"/>
      <c r="BO32" s="267"/>
      <c r="BP32" s="267"/>
      <c r="BQ32" s="264">
        <v>26</v>
      </c>
      <c r="BR32" s="265"/>
      <c r="BS32" s="803"/>
      <c r="BT32" s="804"/>
      <c r="BU32" s="804"/>
      <c r="BV32" s="804"/>
      <c r="BW32" s="804"/>
      <c r="BX32" s="804"/>
      <c r="BY32" s="804"/>
      <c r="BZ32" s="804"/>
      <c r="CA32" s="804"/>
      <c r="CB32" s="804"/>
      <c r="CC32" s="804"/>
      <c r="CD32" s="804"/>
      <c r="CE32" s="804"/>
      <c r="CF32" s="804"/>
      <c r="CG32" s="805"/>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48"/>
    </row>
    <row r="33" spans="1:131" s="249" customFormat="1" ht="26.25" customHeight="1" x14ac:dyDescent="0.15">
      <c r="A33" s="268">
        <v>6</v>
      </c>
      <c r="B33" s="856"/>
      <c r="C33" s="857"/>
      <c r="D33" s="857"/>
      <c r="E33" s="857"/>
      <c r="F33" s="857"/>
      <c r="G33" s="857"/>
      <c r="H33" s="857"/>
      <c r="I33" s="857"/>
      <c r="J33" s="857"/>
      <c r="K33" s="857"/>
      <c r="L33" s="857"/>
      <c r="M33" s="857"/>
      <c r="N33" s="857"/>
      <c r="O33" s="857"/>
      <c r="P33" s="858"/>
      <c r="Q33" s="859"/>
      <c r="R33" s="860"/>
      <c r="S33" s="860"/>
      <c r="T33" s="860"/>
      <c r="U33" s="860"/>
      <c r="V33" s="860"/>
      <c r="W33" s="860"/>
      <c r="X33" s="860"/>
      <c r="Y33" s="860"/>
      <c r="Z33" s="860"/>
      <c r="AA33" s="860"/>
      <c r="AB33" s="860"/>
      <c r="AC33" s="860"/>
      <c r="AD33" s="860"/>
      <c r="AE33" s="861"/>
      <c r="AF33" s="862"/>
      <c r="AG33" s="863"/>
      <c r="AH33" s="863"/>
      <c r="AI33" s="863"/>
      <c r="AJ33" s="864"/>
      <c r="AK33" s="919"/>
      <c r="AL33" s="920"/>
      <c r="AM33" s="920"/>
      <c r="AN33" s="920"/>
      <c r="AO33" s="920"/>
      <c r="AP33" s="920"/>
      <c r="AQ33" s="920"/>
      <c r="AR33" s="920"/>
      <c r="AS33" s="920"/>
      <c r="AT33" s="920"/>
      <c r="AU33" s="920"/>
      <c r="AV33" s="920"/>
      <c r="AW33" s="920"/>
      <c r="AX33" s="920"/>
      <c r="AY33" s="920"/>
      <c r="AZ33" s="921"/>
      <c r="BA33" s="921"/>
      <c r="BB33" s="921"/>
      <c r="BC33" s="921"/>
      <c r="BD33" s="921"/>
      <c r="BE33" s="917"/>
      <c r="BF33" s="917"/>
      <c r="BG33" s="917"/>
      <c r="BH33" s="917"/>
      <c r="BI33" s="918"/>
      <c r="BJ33" s="254"/>
      <c r="BK33" s="254"/>
      <c r="BL33" s="254"/>
      <c r="BM33" s="254"/>
      <c r="BN33" s="254"/>
      <c r="BO33" s="267"/>
      <c r="BP33" s="267"/>
      <c r="BQ33" s="264">
        <v>27</v>
      </c>
      <c r="BR33" s="265"/>
      <c r="BS33" s="803"/>
      <c r="BT33" s="804"/>
      <c r="BU33" s="804"/>
      <c r="BV33" s="804"/>
      <c r="BW33" s="804"/>
      <c r="BX33" s="804"/>
      <c r="BY33" s="804"/>
      <c r="BZ33" s="804"/>
      <c r="CA33" s="804"/>
      <c r="CB33" s="804"/>
      <c r="CC33" s="804"/>
      <c r="CD33" s="804"/>
      <c r="CE33" s="804"/>
      <c r="CF33" s="804"/>
      <c r="CG33" s="805"/>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48"/>
    </row>
    <row r="34" spans="1:131" s="249" customFormat="1" ht="26.25" customHeight="1" x14ac:dyDescent="0.15">
      <c r="A34" s="268">
        <v>7</v>
      </c>
      <c r="B34" s="856"/>
      <c r="C34" s="857"/>
      <c r="D34" s="857"/>
      <c r="E34" s="857"/>
      <c r="F34" s="857"/>
      <c r="G34" s="857"/>
      <c r="H34" s="857"/>
      <c r="I34" s="857"/>
      <c r="J34" s="857"/>
      <c r="K34" s="857"/>
      <c r="L34" s="857"/>
      <c r="M34" s="857"/>
      <c r="N34" s="857"/>
      <c r="O34" s="857"/>
      <c r="P34" s="858"/>
      <c r="Q34" s="859"/>
      <c r="R34" s="860"/>
      <c r="S34" s="860"/>
      <c r="T34" s="860"/>
      <c r="U34" s="860"/>
      <c r="V34" s="860"/>
      <c r="W34" s="860"/>
      <c r="X34" s="860"/>
      <c r="Y34" s="860"/>
      <c r="Z34" s="860"/>
      <c r="AA34" s="860"/>
      <c r="AB34" s="860"/>
      <c r="AC34" s="860"/>
      <c r="AD34" s="860"/>
      <c r="AE34" s="861"/>
      <c r="AF34" s="862"/>
      <c r="AG34" s="863"/>
      <c r="AH34" s="863"/>
      <c r="AI34" s="863"/>
      <c r="AJ34" s="864"/>
      <c r="AK34" s="919"/>
      <c r="AL34" s="920"/>
      <c r="AM34" s="920"/>
      <c r="AN34" s="920"/>
      <c r="AO34" s="920"/>
      <c r="AP34" s="920"/>
      <c r="AQ34" s="920"/>
      <c r="AR34" s="920"/>
      <c r="AS34" s="920"/>
      <c r="AT34" s="920"/>
      <c r="AU34" s="920"/>
      <c r="AV34" s="920"/>
      <c r="AW34" s="920"/>
      <c r="AX34" s="920"/>
      <c r="AY34" s="920"/>
      <c r="AZ34" s="921"/>
      <c r="BA34" s="921"/>
      <c r="BB34" s="921"/>
      <c r="BC34" s="921"/>
      <c r="BD34" s="921"/>
      <c r="BE34" s="917"/>
      <c r="BF34" s="917"/>
      <c r="BG34" s="917"/>
      <c r="BH34" s="917"/>
      <c r="BI34" s="918"/>
      <c r="BJ34" s="254"/>
      <c r="BK34" s="254"/>
      <c r="BL34" s="254"/>
      <c r="BM34" s="254"/>
      <c r="BN34" s="254"/>
      <c r="BO34" s="267"/>
      <c r="BP34" s="267"/>
      <c r="BQ34" s="264">
        <v>28</v>
      </c>
      <c r="BR34" s="265"/>
      <c r="BS34" s="803"/>
      <c r="BT34" s="804"/>
      <c r="BU34" s="804"/>
      <c r="BV34" s="804"/>
      <c r="BW34" s="804"/>
      <c r="BX34" s="804"/>
      <c r="BY34" s="804"/>
      <c r="BZ34" s="804"/>
      <c r="CA34" s="804"/>
      <c r="CB34" s="804"/>
      <c r="CC34" s="804"/>
      <c r="CD34" s="804"/>
      <c r="CE34" s="804"/>
      <c r="CF34" s="804"/>
      <c r="CG34" s="805"/>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48"/>
    </row>
    <row r="35" spans="1:131" s="249" customFormat="1" ht="26.25" customHeight="1" x14ac:dyDescent="0.15">
      <c r="A35" s="268">
        <v>8</v>
      </c>
      <c r="B35" s="856"/>
      <c r="C35" s="857"/>
      <c r="D35" s="857"/>
      <c r="E35" s="857"/>
      <c r="F35" s="857"/>
      <c r="G35" s="857"/>
      <c r="H35" s="857"/>
      <c r="I35" s="857"/>
      <c r="J35" s="857"/>
      <c r="K35" s="857"/>
      <c r="L35" s="857"/>
      <c r="M35" s="857"/>
      <c r="N35" s="857"/>
      <c r="O35" s="857"/>
      <c r="P35" s="858"/>
      <c r="Q35" s="859"/>
      <c r="R35" s="860"/>
      <c r="S35" s="860"/>
      <c r="T35" s="860"/>
      <c r="U35" s="860"/>
      <c r="V35" s="860"/>
      <c r="W35" s="860"/>
      <c r="X35" s="860"/>
      <c r="Y35" s="860"/>
      <c r="Z35" s="860"/>
      <c r="AA35" s="860"/>
      <c r="AB35" s="860"/>
      <c r="AC35" s="860"/>
      <c r="AD35" s="860"/>
      <c r="AE35" s="861"/>
      <c r="AF35" s="862"/>
      <c r="AG35" s="863"/>
      <c r="AH35" s="863"/>
      <c r="AI35" s="863"/>
      <c r="AJ35" s="864"/>
      <c r="AK35" s="919"/>
      <c r="AL35" s="920"/>
      <c r="AM35" s="920"/>
      <c r="AN35" s="920"/>
      <c r="AO35" s="920"/>
      <c r="AP35" s="920"/>
      <c r="AQ35" s="920"/>
      <c r="AR35" s="920"/>
      <c r="AS35" s="920"/>
      <c r="AT35" s="920"/>
      <c r="AU35" s="920"/>
      <c r="AV35" s="920"/>
      <c r="AW35" s="920"/>
      <c r="AX35" s="920"/>
      <c r="AY35" s="920"/>
      <c r="AZ35" s="921"/>
      <c r="BA35" s="921"/>
      <c r="BB35" s="921"/>
      <c r="BC35" s="921"/>
      <c r="BD35" s="921"/>
      <c r="BE35" s="917"/>
      <c r="BF35" s="917"/>
      <c r="BG35" s="917"/>
      <c r="BH35" s="917"/>
      <c r="BI35" s="918"/>
      <c r="BJ35" s="254"/>
      <c r="BK35" s="254"/>
      <c r="BL35" s="254"/>
      <c r="BM35" s="254"/>
      <c r="BN35" s="254"/>
      <c r="BO35" s="267"/>
      <c r="BP35" s="267"/>
      <c r="BQ35" s="264">
        <v>29</v>
      </c>
      <c r="BR35" s="265"/>
      <c r="BS35" s="803"/>
      <c r="BT35" s="804"/>
      <c r="BU35" s="804"/>
      <c r="BV35" s="804"/>
      <c r="BW35" s="804"/>
      <c r="BX35" s="804"/>
      <c r="BY35" s="804"/>
      <c r="BZ35" s="804"/>
      <c r="CA35" s="804"/>
      <c r="CB35" s="804"/>
      <c r="CC35" s="804"/>
      <c r="CD35" s="804"/>
      <c r="CE35" s="804"/>
      <c r="CF35" s="804"/>
      <c r="CG35" s="805"/>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48"/>
    </row>
    <row r="36" spans="1:131" s="249" customFormat="1" ht="26.25" customHeight="1" x14ac:dyDescent="0.15">
      <c r="A36" s="268">
        <v>9</v>
      </c>
      <c r="B36" s="856"/>
      <c r="C36" s="857"/>
      <c r="D36" s="857"/>
      <c r="E36" s="857"/>
      <c r="F36" s="857"/>
      <c r="G36" s="857"/>
      <c r="H36" s="857"/>
      <c r="I36" s="857"/>
      <c r="J36" s="857"/>
      <c r="K36" s="857"/>
      <c r="L36" s="857"/>
      <c r="M36" s="857"/>
      <c r="N36" s="857"/>
      <c r="O36" s="857"/>
      <c r="P36" s="858"/>
      <c r="Q36" s="859"/>
      <c r="R36" s="860"/>
      <c r="S36" s="860"/>
      <c r="T36" s="860"/>
      <c r="U36" s="860"/>
      <c r="V36" s="860"/>
      <c r="W36" s="860"/>
      <c r="X36" s="860"/>
      <c r="Y36" s="860"/>
      <c r="Z36" s="860"/>
      <c r="AA36" s="860"/>
      <c r="AB36" s="860"/>
      <c r="AC36" s="860"/>
      <c r="AD36" s="860"/>
      <c r="AE36" s="861"/>
      <c r="AF36" s="862"/>
      <c r="AG36" s="863"/>
      <c r="AH36" s="863"/>
      <c r="AI36" s="863"/>
      <c r="AJ36" s="864"/>
      <c r="AK36" s="919"/>
      <c r="AL36" s="920"/>
      <c r="AM36" s="920"/>
      <c r="AN36" s="920"/>
      <c r="AO36" s="920"/>
      <c r="AP36" s="920"/>
      <c r="AQ36" s="920"/>
      <c r="AR36" s="920"/>
      <c r="AS36" s="920"/>
      <c r="AT36" s="920"/>
      <c r="AU36" s="920"/>
      <c r="AV36" s="920"/>
      <c r="AW36" s="920"/>
      <c r="AX36" s="920"/>
      <c r="AY36" s="920"/>
      <c r="AZ36" s="921"/>
      <c r="BA36" s="921"/>
      <c r="BB36" s="921"/>
      <c r="BC36" s="921"/>
      <c r="BD36" s="921"/>
      <c r="BE36" s="917"/>
      <c r="BF36" s="917"/>
      <c r="BG36" s="917"/>
      <c r="BH36" s="917"/>
      <c r="BI36" s="918"/>
      <c r="BJ36" s="254"/>
      <c r="BK36" s="254"/>
      <c r="BL36" s="254"/>
      <c r="BM36" s="254"/>
      <c r="BN36" s="254"/>
      <c r="BO36" s="267"/>
      <c r="BP36" s="267"/>
      <c r="BQ36" s="264">
        <v>30</v>
      </c>
      <c r="BR36" s="265"/>
      <c r="BS36" s="803"/>
      <c r="BT36" s="804"/>
      <c r="BU36" s="804"/>
      <c r="BV36" s="804"/>
      <c r="BW36" s="804"/>
      <c r="BX36" s="804"/>
      <c r="BY36" s="804"/>
      <c r="BZ36" s="804"/>
      <c r="CA36" s="804"/>
      <c r="CB36" s="804"/>
      <c r="CC36" s="804"/>
      <c r="CD36" s="804"/>
      <c r="CE36" s="804"/>
      <c r="CF36" s="804"/>
      <c r="CG36" s="805"/>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48"/>
    </row>
    <row r="37" spans="1:131" s="249" customFormat="1" ht="26.25" customHeight="1" x14ac:dyDescent="0.15">
      <c r="A37" s="268">
        <v>10</v>
      </c>
      <c r="B37" s="856"/>
      <c r="C37" s="857"/>
      <c r="D37" s="857"/>
      <c r="E37" s="857"/>
      <c r="F37" s="857"/>
      <c r="G37" s="857"/>
      <c r="H37" s="857"/>
      <c r="I37" s="857"/>
      <c r="J37" s="857"/>
      <c r="K37" s="857"/>
      <c r="L37" s="857"/>
      <c r="M37" s="857"/>
      <c r="N37" s="857"/>
      <c r="O37" s="857"/>
      <c r="P37" s="858"/>
      <c r="Q37" s="859"/>
      <c r="R37" s="860"/>
      <c r="S37" s="860"/>
      <c r="T37" s="860"/>
      <c r="U37" s="860"/>
      <c r="V37" s="860"/>
      <c r="W37" s="860"/>
      <c r="X37" s="860"/>
      <c r="Y37" s="860"/>
      <c r="Z37" s="860"/>
      <c r="AA37" s="860"/>
      <c r="AB37" s="860"/>
      <c r="AC37" s="860"/>
      <c r="AD37" s="860"/>
      <c r="AE37" s="861"/>
      <c r="AF37" s="862"/>
      <c r="AG37" s="863"/>
      <c r="AH37" s="863"/>
      <c r="AI37" s="863"/>
      <c r="AJ37" s="864"/>
      <c r="AK37" s="919"/>
      <c r="AL37" s="920"/>
      <c r="AM37" s="920"/>
      <c r="AN37" s="920"/>
      <c r="AO37" s="920"/>
      <c r="AP37" s="920"/>
      <c r="AQ37" s="920"/>
      <c r="AR37" s="920"/>
      <c r="AS37" s="920"/>
      <c r="AT37" s="920"/>
      <c r="AU37" s="920"/>
      <c r="AV37" s="920"/>
      <c r="AW37" s="920"/>
      <c r="AX37" s="920"/>
      <c r="AY37" s="920"/>
      <c r="AZ37" s="921"/>
      <c r="BA37" s="921"/>
      <c r="BB37" s="921"/>
      <c r="BC37" s="921"/>
      <c r="BD37" s="921"/>
      <c r="BE37" s="917"/>
      <c r="BF37" s="917"/>
      <c r="BG37" s="917"/>
      <c r="BH37" s="917"/>
      <c r="BI37" s="918"/>
      <c r="BJ37" s="254"/>
      <c r="BK37" s="254"/>
      <c r="BL37" s="254"/>
      <c r="BM37" s="254"/>
      <c r="BN37" s="254"/>
      <c r="BO37" s="267"/>
      <c r="BP37" s="267"/>
      <c r="BQ37" s="264">
        <v>31</v>
      </c>
      <c r="BR37" s="265"/>
      <c r="BS37" s="803"/>
      <c r="BT37" s="804"/>
      <c r="BU37" s="804"/>
      <c r="BV37" s="804"/>
      <c r="BW37" s="804"/>
      <c r="BX37" s="804"/>
      <c r="BY37" s="804"/>
      <c r="BZ37" s="804"/>
      <c r="CA37" s="804"/>
      <c r="CB37" s="804"/>
      <c r="CC37" s="804"/>
      <c r="CD37" s="804"/>
      <c r="CE37" s="804"/>
      <c r="CF37" s="804"/>
      <c r="CG37" s="805"/>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48"/>
    </row>
    <row r="38" spans="1:131" s="249" customFormat="1" ht="26.25" customHeight="1" x14ac:dyDescent="0.15">
      <c r="A38" s="268">
        <v>11</v>
      </c>
      <c r="B38" s="856"/>
      <c r="C38" s="857"/>
      <c r="D38" s="857"/>
      <c r="E38" s="857"/>
      <c r="F38" s="857"/>
      <c r="G38" s="857"/>
      <c r="H38" s="857"/>
      <c r="I38" s="857"/>
      <c r="J38" s="857"/>
      <c r="K38" s="857"/>
      <c r="L38" s="857"/>
      <c r="M38" s="857"/>
      <c r="N38" s="857"/>
      <c r="O38" s="857"/>
      <c r="P38" s="858"/>
      <c r="Q38" s="859"/>
      <c r="R38" s="860"/>
      <c r="S38" s="860"/>
      <c r="T38" s="860"/>
      <c r="U38" s="860"/>
      <c r="V38" s="860"/>
      <c r="W38" s="860"/>
      <c r="X38" s="860"/>
      <c r="Y38" s="860"/>
      <c r="Z38" s="860"/>
      <c r="AA38" s="860"/>
      <c r="AB38" s="860"/>
      <c r="AC38" s="860"/>
      <c r="AD38" s="860"/>
      <c r="AE38" s="861"/>
      <c r="AF38" s="862"/>
      <c r="AG38" s="863"/>
      <c r="AH38" s="863"/>
      <c r="AI38" s="863"/>
      <c r="AJ38" s="864"/>
      <c r="AK38" s="919"/>
      <c r="AL38" s="920"/>
      <c r="AM38" s="920"/>
      <c r="AN38" s="920"/>
      <c r="AO38" s="920"/>
      <c r="AP38" s="920"/>
      <c r="AQ38" s="920"/>
      <c r="AR38" s="920"/>
      <c r="AS38" s="920"/>
      <c r="AT38" s="920"/>
      <c r="AU38" s="920"/>
      <c r="AV38" s="920"/>
      <c r="AW38" s="920"/>
      <c r="AX38" s="920"/>
      <c r="AY38" s="920"/>
      <c r="AZ38" s="921"/>
      <c r="BA38" s="921"/>
      <c r="BB38" s="921"/>
      <c r="BC38" s="921"/>
      <c r="BD38" s="921"/>
      <c r="BE38" s="917"/>
      <c r="BF38" s="917"/>
      <c r="BG38" s="917"/>
      <c r="BH38" s="917"/>
      <c r="BI38" s="918"/>
      <c r="BJ38" s="254"/>
      <c r="BK38" s="254"/>
      <c r="BL38" s="254"/>
      <c r="BM38" s="254"/>
      <c r="BN38" s="254"/>
      <c r="BO38" s="267"/>
      <c r="BP38" s="267"/>
      <c r="BQ38" s="264">
        <v>32</v>
      </c>
      <c r="BR38" s="265"/>
      <c r="BS38" s="803"/>
      <c r="BT38" s="804"/>
      <c r="BU38" s="804"/>
      <c r="BV38" s="804"/>
      <c r="BW38" s="804"/>
      <c r="BX38" s="804"/>
      <c r="BY38" s="804"/>
      <c r="BZ38" s="804"/>
      <c r="CA38" s="804"/>
      <c r="CB38" s="804"/>
      <c r="CC38" s="804"/>
      <c r="CD38" s="804"/>
      <c r="CE38" s="804"/>
      <c r="CF38" s="804"/>
      <c r="CG38" s="805"/>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48"/>
    </row>
    <row r="39" spans="1:131" s="249" customFormat="1" ht="26.25" customHeight="1" x14ac:dyDescent="0.15">
      <c r="A39" s="268">
        <v>12</v>
      </c>
      <c r="B39" s="856"/>
      <c r="C39" s="857"/>
      <c r="D39" s="857"/>
      <c r="E39" s="857"/>
      <c r="F39" s="857"/>
      <c r="G39" s="857"/>
      <c r="H39" s="857"/>
      <c r="I39" s="857"/>
      <c r="J39" s="857"/>
      <c r="K39" s="857"/>
      <c r="L39" s="857"/>
      <c r="M39" s="857"/>
      <c r="N39" s="857"/>
      <c r="O39" s="857"/>
      <c r="P39" s="858"/>
      <c r="Q39" s="859"/>
      <c r="R39" s="860"/>
      <c r="S39" s="860"/>
      <c r="T39" s="860"/>
      <c r="U39" s="860"/>
      <c r="V39" s="860"/>
      <c r="W39" s="860"/>
      <c r="X39" s="860"/>
      <c r="Y39" s="860"/>
      <c r="Z39" s="860"/>
      <c r="AA39" s="860"/>
      <c r="AB39" s="860"/>
      <c r="AC39" s="860"/>
      <c r="AD39" s="860"/>
      <c r="AE39" s="861"/>
      <c r="AF39" s="862"/>
      <c r="AG39" s="863"/>
      <c r="AH39" s="863"/>
      <c r="AI39" s="863"/>
      <c r="AJ39" s="864"/>
      <c r="AK39" s="919"/>
      <c r="AL39" s="920"/>
      <c r="AM39" s="920"/>
      <c r="AN39" s="920"/>
      <c r="AO39" s="920"/>
      <c r="AP39" s="920"/>
      <c r="AQ39" s="920"/>
      <c r="AR39" s="920"/>
      <c r="AS39" s="920"/>
      <c r="AT39" s="920"/>
      <c r="AU39" s="920"/>
      <c r="AV39" s="920"/>
      <c r="AW39" s="920"/>
      <c r="AX39" s="920"/>
      <c r="AY39" s="920"/>
      <c r="AZ39" s="921"/>
      <c r="BA39" s="921"/>
      <c r="BB39" s="921"/>
      <c r="BC39" s="921"/>
      <c r="BD39" s="921"/>
      <c r="BE39" s="917"/>
      <c r="BF39" s="917"/>
      <c r="BG39" s="917"/>
      <c r="BH39" s="917"/>
      <c r="BI39" s="918"/>
      <c r="BJ39" s="254"/>
      <c r="BK39" s="254"/>
      <c r="BL39" s="254"/>
      <c r="BM39" s="254"/>
      <c r="BN39" s="254"/>
      <c r="BO39" s="267"/>
      <c r="BP39" s="267"/>
      <c r="BQ39" s="264">
        <v>33</v>
      </c>
      <c r="BR39" s="265"/>
      <c r="BS39" s="803"/>
      <c r="BT39" s="804"/>
      <c r="BU39" s="804"/>
      <c r="BV39" s="804"/>
      <c r="BW39" s="804"/>
      <c r="BX39" s="804"/>
      <c r="BY39" s="804"/>
      <c r="BZ39" s="804"/>
      <c r="CA39" s="804"/>
      <c r="CB39" s="804"/>
      <c r="CC39" s="804"/>
      <c r="CD39" s="804"/>
      <c r="CE39" s="804"/>
      <c r="CF39" s="804"/>
      <c r="CG39" s="805"/>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48"/>
    </row>
    <row r="40" spans="1:131" s="249" customFormat="1" ht="26.25" customHeight="1" x14ac:dyDescent="0.15">
      <c r="A40" s="263">
        <v>13</v>
      </c>
      <c r="B40" s="856"/>
      <c r="C40" s="857"/>
      <c r="D40" s="857"/>
      <c r="E40" s="857"/>
      <c r="F40" s="857"/>
      <c r="G40" s="857"/>
      <c r="H40" s="857"/>
      <c r="I40" s="857"/>
      <c r="J40" s="857"/>
      <c r="K40" s="857"/>
      <c r="L40" s="857"/>
      <c r="M40" s="857"/>
      <c r="N40" s="857"/>
      <c r="O40" s="857"/>
      <c r="P40" s="858"/>
      <c r="Q40" s="859"/>
      <c r="R40" s="860"/>
      <c r="S40" s="860"/>
      <c r="T40" s="860"/>
      <c r="U40" s="860"/>
      <c r="V40" s="860"/>
      <c r="W40" s="860"/>
      <c r="X40" s="860"/>
      <c r="Y40" s="860"/>
      <c r="Z40" s="860"/>
      <c r="AA40" s="860"/>
      <c r="AB40" s="860"/>
      <c r="AC40" s="860"/>
      <c r="AD40" s="860"/>
      <c r="AE40" s="861"/>
      <c r="AF40" s="862"/>
      <c r="AG40" s="863"/>
      <c r="AH40" s="863"/>
      <c r="AI40" s="863"/>
      <c r="AJ40" s="864"/>
      <c r="AK40" s="919"/>
      <c r="AL40" s="920"/>
      <c r="AM40" s="920"/>
      <c r="AN40" s="920"/>
      <c r="AO40" s="920"/>
      <c r="AP40" s="920"/>
      <c r="AQ40" s="920"/>
      <c r="AR40" s="920"/>
      <c r="AS40" s="920"/>
      <c r="AT40" s="920"/>
      <c r="AU40" s="920"/>
      <c r="AV40" s="920"/>
      <c r="AW40" s="920"/>
      <c r="AX40" s="920"/>
      <c r="AY40" s="920"/>
      <c r="AZ40" s="921"/>
      <c r="BA40" s="921"/>
      <c r="BB40" s="921"/>
      <c r="BC40" s="921"/>
      <c r="BD40" s="921"/>
      <c r="BE40" s="917"/>
      <c r="BF40" s="917"/>
      <c r="BG40" s="917"/>
      <c r="BH40" s="917"/>
      <c r="BI40" s="918"/>
      <c r="BJ40" s="254"/>
      <c r="BK40" s="254"/>
      <c r="BL40" s="254"/>
      <c r="BM40" s="254"/>
      <c r="BN40" s="254"/>
      <c r="BO40" s="267"/>
      <c r="BP40" s="267"/>
      <c r="BQ40" s="264">
        <v>34</v>
      </c>
      <c r="BR40" s="265"/>
      <c r="BS40" s="803"/>
      <c r="BT40" s="804"/>
      <c r="BU40" s="804"/>
      <c r="BV40" s="804"/>
      <c r="BW40" s="804"/>
      <c r="BX40" s="804"/>
      <c r="BY40" s="804"/>
      <c r="BZ40" s="804"/>
      <c r="CA40" s="804"/>
      <c r="CB40" s="804"/>
      <c r="CC40" s="804"/>
      <c r="CD40" s="804"/>
      <c r="CE40" s="804"/>
      <c r="CF40" s="804"/>
      <c r="CG40" s="805"/>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48"/>
    </row>
    <row r="41" spans="1:131" s="249" customFormat="1" ht="26.25" customHeight="1" x14ac:dyDescent="0.15">
      <c r="A41" s="263">
        <v>14</v>
      </c>
      <c r="B41" s="856"/>
      <c r="C41" s="857"/>
      <c r="D41" s="857"/>
      <c r="E41" s="857"/>
      <c r="F41" s="857"/>
      <c r="G41" s="857"/>
      <c r="H41" s="857"/>
      <c r="I41" s="857"/>
      <c r="J41" s="857"/>
      <c r="K41" s="857"/>
      <c r="L41" s="857"/>
      <c r="M41" s="857"/>
      <c r="N41" s="857"/>
      <c r="O41" s="857"/>
      <c r="P41" s="858"/>
      <c r="Q41" s="859"/>
      <c r="R41" s="860"/>
      <c r="S41" s="860"/>
      <c r="T41" s="860"/>
      <c r="U41" s="860"/>
      <c r="V41" s="860"/>
      <c r="W41" s="860"/>
      <c r="X41" s="860"/>
      <c r="Y41" s="860"/>
      <c r="Z41" s="860"/>
      <c r="AA41" s="860"/>
      <c r="AB41" s="860"/>
      <c r="AC41" s="860"/>
      <c r="AD41" s="860"/>
      <c r="AE41" s="861"/>
      <c r="AF41" s="862"/>
      <c r="AG41" s="863"/>
      <c r="AH41" s="863"/>
      <c r="AI41" s="863"/>
      <c r="AJ41" s="864"/>
      <c r="AK41" s="919"/>
      <c r="AL41" s="920"/>
      <c r="AM41" s="920"/>
      <c r="AN41" s="920"/>
      <c r="AO41" s="920"/>
      <c r="AP41" s="920"/>
      <c r="AQ41" s="920"/>
      <c r="AR41" s="920"/>
      <c r="AS41" s="920"/>
      <c r="AT41" s="920"/>
      <c r="AU41" s="920"/>
      <c r="AV41" s="920"/>
      <c r="AW41" s="920"/>
      <c r="AX41" s="920"/>
      <c r="AY41" s="920"/>
      <c r="AZ41" s="921"/>
      <c r="BA41" s="921"/>
      <c r="BB41" s="921"/>
      <c r="BC41" s="921"/>
      <c r="BD41" s="921"/>
      <c r="BE41" s="917"/>
      <c r="BF41" s="917"/>
      <c r="BG41" s="917"/>
      <c r="BH41" s="917"/>
      <c r="BI41" s="918"/>
      <c r="BJ41" s="254"/>
      <c r="BK41" s="254"/>
      <c r="BL41" s="254"/>
      <c r="BM41" s="254"/>
      <c r="BN41" s="254"/>
      <c r="BO41" s="267"/>
      <c r="BP41" s="267"/>
      <c r="BQ41" s="264">
        <v>35</v>
      </c>
      <c r="BR41" s="265"/>
      <c r="BS41" s="803"/>
      <c r="BT41" s="804"/>
      <c r="BU41" s="804"/>
      <c r="BV41" s="804"/>
      <c r="BW41" s="804"/>
      <c r="BX41" s="804"/>
      <c r="BY41" s="804"/>
      <c r="BZ41" s="804"/>
      <c r="CA41" s="804"/>
      <c r="CB41" s="804"/>
      <c r="CC41" s="804"/>
      <c r="CD41" s="804"/>
      <c r="CE41" s="804"/>
      <c r="CF41" s="804"/>
      <c r="CG41" s="805"/>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48"/>
    </row>
    <row r="42" spans="1:131" s="249" customFormat="1" ht="26.25" customHeight="1" x14ac:dyDescent="0.15">
      <c r="A42" s="263">
        <v>15</v>
      </c>
      <c r="B42" s="856"/>
      <c r="C42" s="857"/>
      <c r="D42" s="857"/>
      <c r="E42" s="857"/>
      <c r="F42" s="857"/>
      <c r="G42" s="857"/>
      <c r="H42" s="857"/>
      <c r="I42" s="857"/>
      <c r="J42" s="857"/>
      <c r="K42" s="857"/>
      <c r="L42" s="857"/>
      <c r="M42" s="857"/>
      <c r="N42" s="857"/>
      <c r="O42" s="857"/>
      <c r="P42" s="858"/>
      <c r="Q42" s="859"/>
      <c r="R42" s="860"/>
      <c r="S42" s="860"/>
      <c r="T42" s="860"/>
      <c r="U42" s="860"/>
      <c r="V42" s="860"/>
      <c r="W42" s="860"/>
      <c r="X42" s="860"/>
      <c r="Y42" s="860"/>
      <c r="Z42" s="860"/>
      <c r="AA42" s="860"/>
      <c r="AB42" s="860"/>
      <c r="AC42" s="860"/>
      <c r="AD42" s="860"/>
      <c r="AE42" s="861"/>
      <c r="AF42" s="862"/>
      <c r="AG42" s="863"/>
      <c r="AH42" s="863"/>
      <c r="AI42" s="863"/>
      <c r="AJ42" s="864"/>
      <c r="AK42" s="919"/>
      <c r="AL42" s="920"/>
      <c r="AM42" s="920"/>
      <c r="AN42" s="920"/>
      <c r="AO42" s="920"/>
      <c r="AP42" s="920"/>
      <c r="AQ42" s="920"/>
      <c r="AR42" s="920"/>
      <c r="AS42" s="920"/>
      <c r="AT42" s="920"/>
      <c r="AU42" s="920"/>
      <c r="AV42" s="920"/>
      <c r="AW42" s="920"/>
      <c r="AX42" s="920"/>
      <c r="AY42" s="920"/>
      <c r="AZ42" s="921"/>
      <c r="BA42" s="921"/>
      <c r="BB42" s="921"/>
      <c r="BC42" s="921"/>
      <c r="BD42" s="921"/>
      <c r="BE42" s="917"/>
      <c r="BF42" s="917"/>
      <c r="BG42" s="917"/>
      <c r="BH42" s="917"/>
      <c r="BI42" s="918"/>
      <c r="BJ42" s="254"/>
      <c r="BK42" s="254"/>
      <c r="BL42" s="254"/>
      <c r="BM42" s="254"/>
      <c r="BN42" s="254"/>
      <c r="BO42" s="267"/>
      <c r="BP42" s="267"/>
      <c r="BQ42" s="264">
        <v>36</v>
      </c>
      <c r="BR42" s="265"/>
      <c r="BS42" s="803"/>
      <c r="BT42" s="804"/>
      <c r="BU42" s="804"/>
      <c r="BV42" s="804"/>
      <c r="BW42" s="804"/>
      <c r="BX42" s="804"/>
      <c r="BY42" s="804"/>
      <c r="BZ42" s="804"/>
      <c r="CA42" s="804"/>
      <c r="CB42" s="804"/>
      <c r="CC42" s="804"/>
      <c r="CD42" s="804"/>
      <c r="CE42" s="804"/>
      <c r="CF42" s="804"/>
      <c r="CG42" s="805"/>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48"/>
    </row>
    <row r="43" spans="1:131" s="249" customFormat="1" ht="26.25" customHeight="1" x14ac:dyDescent="0.15">
      <c r="A43" s="263">
        <v>16</v>
      </c>
      <c r="B43" s="856"/>
      <c r="C43" s="857"/>
      <c r="D43" s="857"/>
      <c r="E43" s="857"/>
      <c r="F43" s="857"/>
      <c r="G43" s="857"/>
      <c r="H43" s="857"/>
      <c r="I43" s="857"/>
      <c r="J43" s="857"/>
      <c r="K43" s="857"/>
      <c r="L43" s="857"/>
      <c r="M43" s="857"/>
      <c r="N43" s="857"/>
      <c r="O43" s="857"/>
      <c r="P43" s="858"/>
      <c r="Q43" s="859"/>
      <c r="R43" s="860"/>
      <c r="S43" s="860"/>
      <c r="T43" s="860"/>
      <c r="U43" s="860"/>
      <c r="V43" s="860"/>
      <c r="W43" s="860"/>
      <c r="X43" s="860"/>
      <c r="Y43" s="860"/>
      <c r="Z43" s="860"/>
      <c r="AA43" s="860"/>
      <c r="AB43" s="860"/>
      <c r="AC43" s="860"/>
      <c r="AD43" s="860"/>
      <c r="AE43" s="861"/>
      <c r="AF43" s="862"/>
      <c r="AG43" s="863"/>
      <c r="AH43" s="863"/>
      <c r="AI43" s="863"/>
      <c r="AJ43" s="864"/>
      <c r="AK43" s="919"/>
      <c r="AL43" s="920"/>
      <c r="AM43" s="920"/>
      <c r="AN43" s="920"/>
      <c r="AO43" s="920"/>
      <c r="AP43" s="920"/>
      <c r="AQ43" s="920"/>
      <c r="AR43" s="920"/>
      <c r="AS43" s="920"/>
      <c r="AT43" s="920"/>
      <c r="AU43" s="920"/>
      <c r="AV43" s="920"/>
      <c r="AW43" s="920"/>
      <c r="AX43" s="920"/>
      <c r="AY43" s="920"/>
      <c r="AZ43" s="921"/>
      <c r="BA43" s="921"/>
      <c r="BB43" s="921"/>
      <c r="BC43" s="921"/>
      <c r="BD43" s="921"/>
      <c r="BE43" s="917"/>
      <c r="BF43" s="917"/>
      <c r="BG43" s="917"/>
      <c r="BH43" s="917"/>
      <c r="BI43" s="918"/>
      <c r="BJ43" s="254"/>
      <c r="BK43" s="254"/>
      <c r="BL43" s="254"/>
      <c r="BM43" s="254"/>
      <c r="BN43" s="254"/>
      <c r="BO43" s="267"/>
      <c r="BP43" s="267"/>
      <c r="BQ43" s="264">
        <v>37</v>
      </c>
      <c r="BR43" s="265"/>
      <c r="BS43" s="803"/>
      <c r="BT43" s="804"/>
      <c r="BU43" s="804"/>
      <c r="BV43" s="804"/>
      <c r="BW43" s="804"/>
      <c r="BX43" s="804"/>
      <c r="BY43" s="804"/>
      <c r="BZ43" s="804"/>
      <c r="CA43" s="804"/>
      <c r="CB43" s="804"/>
      <c r="CC43" s="804"/>
      <c r="CD43" s="804"/>
      <c r="CE43" s="804"/>
      <c r="CF43" s="804"/>
      <c r="CG43" s="805"/>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48"/>
    </row>
    <row r="44" spans="1:131" s="249" customFormat="1" ht="26.25" customHeight="1" x14ac:dyDescent="0.15">
      <c r="A44" s="263">
        <v>17</v>
      </c>
      <c r="B44" s="856"/>
      <c r="C44" s="857"/>
      <c r="D44" s="857"/>
      <c r="E44" s="857"/>
      <c r="F44" s="857"/>
      <c r="G44" s="857"/>
      <c r="H44" s="857"/>
      <c r="I44" s="857"/>
      <c r="J44" s="857"/>
      <c r="K44" s="857"/>
      <c r="L44" s="857"/>
      <c r="M44" s="857"/>
      <c r="N44" s="857"/>
      <c r="O44" s="857"/>
      <c r="P44" s="858"/>
      <c r="Q44" s="859"/>
      <c r="R44" s="860"/>
      <c r="S44" s="860"/>
      <c r="T44" s="860"/>
      <c r="U44" s="860"/>
      <c r="V44" s="860"/>
      <c r="W44" s="860"/>
      <c r="X44" s="860"/>
      <c r="Y44" s="860"/>
      <c r="Z44" s="860"/>
      <c r="AA44" s="860"/>
      <c r="AB44" s="860"/>
      <c r="AC44" s="860"/>
      <c r="AD44" s="860"/>
      <c r="AE44" s="861"/>
      <c r="AF44" s="862"/>
      <c r="AG44" s="863"/>
      <c r="AH44" s="863"/>
      <c r="AI44" s="863"/>
      <c r="AJ44" s="864"/>
      <c r="AK44" s="919"/>
      <c r="AL44" s="920"/>
      <c r="AM44" s="920"/>
      <c r="AN44" s="920"/>
      <c r="AO44" s="920"/>
      <c r="AP44" s="920"/>
      <c r="AQ44" s="920"/>
      <c r="AR44" s="920"/>
      <c r="AS44" s="920"/>
      <c r="AT44" s="920"/>
      <c r="AU44" s="920"/>
      <c r="AV44" s="920"/>
      <c r="AW44" s="920"/>
      <c r="AX44" s="920"/>
      <c r="AY44" s="920"/>
      <c r="AZ44" s="921"/>
      <c r="BA44" s="921"/>
      <c r="BB44" s="921"/>
      <c r="BC44" s="921"/>
      <c r="BD44" s="921"/>
      <c r="BE44" s="917"/>
      <c r="BF44" s="917"/>
      <c r="BG44" s="917"/>
      <c r="BH44" s="917"/>
      <c r="BI44" s="918"/>
      <c r="BJ44" s="254"/>
      <c r="BK44" s="254"/>
      <c r="BL44" s="254"/>
      <c r="BM44" s="254"/>
      <c r="BN44" s="254"/>
      <c r="BO44" s="267"/>
      <c r="BP44" s="267"/>
      <c r="BQ44" s="264">
        <v>38</v>
      </c>
      <c r="BR44" s="265"/>
      <c r="BS44" s="803"/>
      <c r="BT44" s="804"/>
      <c r="BU44" s="804"/>
      <c r="BV44" s="804"/>
      <c r="BW44" s="804"/>
      <c r="BX44" s="804"/>
      <c r="BY44" s="804"/>
      <c r="BZ44" s="804"/>
      <c r="CA44" s="804"/>
      <c r="CB44" s="804"/>
      <c r="CC44" s="804"/>
      <c r="CD44" s="804"/>
      <c r="CE44" s="804"/>
      <c r="CF44" s="804"/>
      <c r="CG44" s="805"/>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48"/>
    </row>
    <row r="45" spans="1:131" s="249" customFormat="1" ht="26.25" customHeight="1" x14ac:dyDescent="0.15">
      <c r="A45" s="263">
        <v>18</v>
      </c>
      <c r="B45" s="856"/>
      <c r="C45" s="857"/>
      <c r="D45" s="857"/>
      <c r="E45" s="857"/>
      <c r="F45" s="857"/>
      <c r="G45" s="857"/>
      <c r="H45" s="857"/>
      <c r="I45" s="857"/>
      <c r="J45" s="857"/>
      <c r="K45" s="857"/>
      <c r="L45" s="857"/>
      <c r="M45" s="857"/>
      <c r="N45" s="857"/>
      <c r="O45" s="857"/>
      <c r="P45" s="858"/>
      <c r="Q45" s="859"/>
      <c r="R45" s="860"/>
      <c r="S45" s="860"/>
      <c r="T45" s="860"/>
      <c r="U45" s="860"/>
      <c r="V45" s="860"/>
      <c r="W45" s="860"/>
      <c r="X45" s="860"/>
      <c r="Y45" s="860"/>
      <c r="Z45" s="860"/>
      <c r="AA45" s="860"/>
      <c r="AB45" s="860"/>
      <c r="AC45" s="860"/>
      <c r="AD45" s="860"/>
      <c r="AE45" s="861"/>
      <c r="AF45" s="862"/>
      <c r="AG45" s="863"/>
      <c r="AH45" s="863"/>
      <c r="AI45" s="863"/>
      <c r="AJ45" s="864"/>
      <c r="AK45" s="919"/>
      <c r="AL45" s="920"/>
      <c r="AM45" s="920"/>
      <c r="AN45" s="920"/>
      <c r="AO45" s="920"/>
      <c r="AP45" s="920"/>
      <c r="AQ45" s="920"/>
      <c r="AR45" s="920"/>
      <c r="AS45" s="920"/>
      <c r="AT45" s="920"/>
      <c r="AU45" s="920"/>
      <c r="AV45" s="920"/>
      <c r="AW45" s="920"/>
      <c r="AX45" s="920"/>
      <c r="AY45" s="920"/>
      <c r="AZ45" s="921"/>
      <c r="BA45" s="921"/>
      <c r="BB45" s="921"/>
      <c r="BC45" s="921"/>
      <c r="BD45" s="921"/>
      <c r="BE45" s="917"/>
      <c r="BF45" s="917"/>
      <c r="BG45" s="917"/>
      <c r="BH45" s="917"/>
      <c r="BI45" s="918"/>
      <c r="BJ45" s="254"/>
      <c r="BK45" s="254"/>
      <c r="BL45" s="254"/>
      <c r="BM45" s="254"/>
      <c r="BN45" s="254"/>
      <c r="BO45" s="267"/>
      <c r="BP45" s="267"/>
      <c r="BQ45" s="264">
        <v>39</v>
      </c>
      <c r="BR45" s="265"/>
      <c r="BS45" s="803"/>
      <c r="BT45" s="804"/>
      <c r="BU45" s="804"/>
      <c r="BV45" s="804"/>
      <c r="BW45" s="804"/>
      <c r="BX45" s="804"/>
      <c r="BY45" s="804"/>
      <c r="BZ45" s="804"/>
      <c r="CA45" s="804"/>
      <c r="CB45" s="804"/>
      <c r="CC45" s="804"/>
      <c r="CD45" s="804"/>
      <c r="CE45" s="804"/>
      <c r="CF45" s="804"/>
      <c r="CG45" s="805"/>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48"/>
    </row>
    <row r="46" spans="1:131" s="249" customFormat="1" ht="26.25" customHeight="1" x14ac:dyDescent="0.15">
      <c r="A46" s="263">
        <v>19</v>
      </c>
      <c r="B46" s="856"/>
      <c r="C46" s="857"/>
      <c r="D46" s="857"/>
      <c r="E46" s="857"/>
      <c r="F46" s="857"/>
      <c r="G46" s="857"/>
      <c r="H46" s="857"/>
      <c r="I46" s="857"/>
      <c r="J46" s="857"/>
      <c r="K46" s="857"/>
      <c r="L46" s="857"/>
      <c r="M46" s="857"/>
      <c r="N46" s="857"/>
      <c r="O46" s="857"/>
      <c r="P46" s="858"/>
      <c r="Q46" s="859"/>
      <c r="R46" s="860"/>
      <c r="S46" s="860"/>
      <c r="T46" s="860"/>
      <c r="U46" s="860"/>
      <c r="V46" s="860"/>
      <c r="W46" s="860"/>
      <c r="X46" s="860"/>
      <c r="Y46" s="860"/>
      <c r="Z46" s="860"/>
      <c r="AA46" s="860"/>
      <c r="AB46" s="860"/>
      <c r="AC46" s="860"/>
      <c r="AD46" s="860"/>
      <c r="AE46" s="861"/>
      <c r="AF46" s="862"/>
      <c r="AG46" s="863"/>
      <c r="AH46" s="863"/>
      <c r="AI46" s="863"/>
      <c r="AJ46" s="864"/>
      <c r="AK46" s="919"/>
      <c r="AL46" s="920"/>
      <c r="AM46" s="920"/>
      <c r="AN46" s="920"/>
      <c r="AO46" s="920"/>
      <c r="AP46" s="920"/>
      <c r="AQ46" s="920"/>
      <c r="AR46" s="920"/>
      <c r="AS46" s="920"/>
      <c r="AT46" s="920"/>
      <c r="AU46" s="920"/>
      <c r="AV46" s="920"/>
      <c r="AW46" s="920"/>
      <c r="AX46" s="920"/>
      <c r="AY46" s="920"/>
      <c r="AZ46" s="921"/>
      <c r="BA46" s="921"/>
      <c r="BB46" s="921"/>
      <c r="BC46" s="921"/>
      <c r="BD46" s="921"/>
      <c r="BE46" s="917"/>
      <c r="BF46" s="917"/>
      <c r="BG46" s="917"/>
      <c r="BH46" s="917"/>
      <c r="BI46" s="918"/>
      <c r="BJ46" s="254"/>
      <c r="BK46" s="254"/>
      <c r="BL46" s="254"/>
      <c r="BM46" s="254"/>
      <c r="BN46" s="254"/>
      <c r="BO46" s="267"/>
      <c r="BP46" s="267"/>
      <c r="BQ46" s="264">
        <v>40</v>
      </c>
      <c r="BR46" s="265"/>
      <c r="BS46" s="803"/>
      <c r="BT46" s="804"/>
      <c r="BU46" s="804"/>
      <c r="BV46" s="804"/>
      <c r="BW46" s="804"/>
      <c r="BX46" s="804"/>
      <c r="BY46" s="804"/>
      <c r="BZ46" s="804"/>
      <c r="CA46" s="804"/>
      <c r="CB46" s="804"/>
      <c r="CC46" s="804"/>
      <c r="CD46" s="804"/>
      <c r="CE46" s="804"/>
      <c r="CF46" s="804"/>
      <c r="CG46" s="805"/>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48"/>
    </row>
    <row r="47" spans="1:131" s="249" customFormat="1" ht="26.25" customHeight="1" x14ac:dyDescent="0.15">
      <c r="A47" s="263">
        <v>20</v>
      </c>
      <c r="B47" s="856"/>
      <c r="C47" s="857"/>
      <c r="D47" s="857"/>
      <c r="E47" s="857"/>
      <c r="F47" s="857"/>
      <c r="G47" s="857"/>
      <c r="H47" s="857"/>
      <c r="I47" s="857"/>
      <c r="J47" s="857"/>
      <c r="K47" s="857"/>
      <c r="L47" s="857"/>
      <c r="M47" s="857"/>
      <c r="N47" s="857"/>
      <c r="O47" s="857"/>
      <c r="P47" s="858"/>
      <c r="Q47" s="859"/>
      <c r="R47" s="860"/>
      <c r="S47" s="860"/>
      <c r="T47" s="860"/>
      <c r="U47" s="860"/>
      <c r="V47" s="860"/>
      <c r="W47" s="860"/>
      <c r="X47" s="860"/>
      <c r="Y47" s="860"/>
      <c r="Z47" s="860"/>
      <c r="AA47" s="860"/>
      <c r="AB47" s="860"/>
      <c r="AC47" s="860"/>
      <c r="AD47" s="860"/>
      <c r="AE47" s="861"/>
      <c r="AF47" s="862"/>
      <c r="AG47" s="863"/>
      <c r="AH47" s="863"/>
      <c r="AI47" s="863"/>
      <c r="AJ47" s="864"/>
      <c r="AK47" s="919"/>
      <c r="AL47" s="920"/>
      <c r="AM47" s="920"/>
      <c r="AN47" s="920"/>
      <c r="AO47" s="920"/>
      <c r="AP47" s="920"/>
      <c r="AQ47" s="920"/>
      <c r="AR47" s="920"/>
      <c r="AS47" s="920"/>
      <c r="AT47" s="920"/>
      <c r="AU47" s="920"/>
      <c r="AV47" s="920"/>
      <c r="AW47" s="920"/>
      <c r="AX47" s="920"/>
      <c r="AY47" s="920"/>
      <c r="AZ47" s="921"/>
      <c r="BA47" s="921"/>
      <c r="BB47" s="921"/>
      <c r="BC47" s="921"/>
      <c r="BD47" s="921"/>
      <c r="BE47" s="917"/>
      <c r="BF47" s="917"/>
      <c r="BG47" s="917"/>
      <c r="BH47" s="917"/>
      <c r="BI47" s="918"/>
      <c r="BJ47" s="254"/>
      <c r="BK47" s="254"/>
      <c r="BL47" s="254"/>
      <c r="BM47" s="254"/>
      <c r="BN47" s="254"/>
      <c r="BO47" s="267"/>
      <c r="BP47" s="267"/>
      <c r="BQ47" s="264">
        <v>41</v>
      </c>
      <c r="BR47" s="265"/>
      <c r="BS47" s="803"/>
      <c r="BT47" s="804"/>
      <c r="BU47" s="804"/>
      <c r="BV47" s="804"/>
      <c r="BW47" s="804"/>
      <c r="BX47" s="804"/>
      <c r="BY47" s="804"/>
      <c r="BZ47" s="804"/>
      <c r="CA47" s="804"/>
      <c r="CB47" s="804"/>
      <c r="CC47" s="804"/>
      <c r="CD47" s="804"/>
      <c r="CE47" s="804"/>
      <c r="CF47" s="804"/>
      <c r="CG47" s="805"/>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48"/>
    </row>
    <row r="48" spans="1:131" s="249" customFormat="1" ht="26.25" customHeight="1" x14ac:dyDescent="0.15">
      <c r="A48" s="263">
        <v>21</v>
      </c>
      <c r="B48" s="856"/>
      <c r="C48" s="857"/>
      <c r="D48" s="857"/>
      <c r="E48" s="857"/>
      <c r="F48" s="857"/>
      <c r="G48" s="857"/>
      <c r="H48" s="857"/>
      <c r="I48" s="857"/>
      <c r="J48" s="857"/>
      <c r="K48" s="857"/>
      <c r="L48" s="857"/>
      <c r="M48" s="857"/>
      <c r="N48" s="857"/>
      <c r="O48" s="857"/>
      <c r="P48" s="858"/>
      <c r="Q48" s="859"/>
      <c r="R48" s="860"/>
      <c r="S48" s="860"/>
      <c r="T48" s="860"/>
      <c r="U48" s="860"/>
      <c r="V48" s="860"/>
      <c r="W48" s="860"/>
      <c r="X48" s="860"/>
      <c r="Y48" s="860"/>
      <c r="Z48" s="860"/>
      <c r="AA48" s="860"/>
      <c r="AB48" s="860"/>
      <c r="AC48" s="860"/>
      <c r="AD48" s="860"/>
      <c r="AE48" s="861"/>
      <c r="AF48" s="862"/>
      <c r="AG48" s="863"/>
      <c r="AH48" s="863"/>
      <c r="AI48" s="863"/>
      <c r="AJ48" s="864"/>
      <c r="AK48" s="919"/>
      <c r="AL48" s="920"/>
      <c r="AM48" s="920"/>
      <c r="AN48" s="920"/>
      <c r="AO48" s="920"/>
      <c r="AP48" s="920"/>
      <c r="AQ48" s="920"/>
      <c r="AR48" s="920"/>
      <c r="AS48" s="920"/>
      <c r="AT48" s="920"/>
      <c r="AU48" s="920"/>
      <c r="AV48" s="920"/>
      <c r="AW48" s="920"/>
      <c r="AX48" s="920"/>
      <c r="AY48" s="920"/>
      <c r="AZ48" s="921"/>
      <c r="BA48" s="921"/>
      <c r="BB48" s="921"/>
      <c r="BC48" s="921"/>
      <c r="BD48" s="921"/>
      <c r="BE48" s="917"/>
      <c r="BF48" s="917"/>
      <c r="BG48" s="917"/>
      <c r="BH48" s="917"/>
      <c r="BI48" s="918"/>
      <c r="BJ48" s="254"/>
      <c r="BK48" s="254"/>
      <c r="BL48" s="254"/>
      <c r="BM48" s="254"/>
      <c r="BN48" s="254"/>
      <c r="BO48" s="267"/>
      <c r="BP48" s="267"/>
      <c r="BQ48" s="264">
        <v>42</v>
      </c>
      <c r="BR48" s="265"/>
      <c r="BS48" s="803"/>
      <c r="BT48" s="804"/>
      <c r="BU48" s="804"/>
      <c r="BV48" s="804"/>
      <c r="BW48" s="804"/>
      <c r="BX48" s="804"/>
      <c r="BY48" s="804"/>
      <c r="BZ48" s="804"/>
      <c r="CA48" s="804"/>
      <c r="CB48" s="804"/>
      <c r="CC48" s="804"/>
      <c r="CD48" s="804"/>
      <c r="CE48" s="804"/>
      <c r="CF48" s="804"/>
      <c r="CG48" s="805"/>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48"/>
    </row>
    <row r="49" spans="1:131" s="249" customFormat="1" ht="26.25" customHeight="1" x14ac:dyDescent="0.15">
      <c r="A49" s="263">
        <v>22</v>
      </c>
      <c r="B49" s="856"/>
      <c r="C49" s="857"/>
      <c r="D49" s="857"/>
      <c r="E49" s="857"/>
      <c r="F49" s="857"/>
      <c r="G49" s="857"/>
      <c r="H49" s="857"/>
      <c r="I49" s="857"/>
      <c r="J49" s="857"/>
      <c r="K49" s="857"/>
      <c r="L49" s="857"/>
      <c r="M49" s="857"/>
      <c r="N49" s="857"/>
      <c r="O49" s="857"/>
      <c r="P49" s="858"/>
      <c r="Q49" s="859"/>
      <c r="R49" s="860"/>
      <c r="S49" s="860"/>
      <c r="T49" s="860"/>
      <c r="U49" s="860"/>
      <c r="V49" s="860"/>
      <c r="W49" s="860"/>
      <c r="X49" s="860"/>
      <c r="Y49" s="860"/>
      <c r="Z49" s="860"/>
      <c r="AA49" s="860"/>
      <c r="AB49" s="860"/>
      <c r="AC49" s="860"/>
      <c r="AD49" s="860"/>
      <c r="AE49" s="861"/>
      <c r="AF49" s="862"/>
      <c r="AG49" s="863"/>
      <c r="AH49" s="863"/>
      <c r="AI49" s="863"/>
      <c r="AJ49" s="864"/>
      <c r="AK49" s="919"/>
      <c r="AL49" s="920"/>
      <c r="AM49" s="920"/>
      <c r="AN49" s="920"/>
      <c r="AO49" s="920"/>
      <c r="AP49" s="920"/>
      <c r="AQ49" s="920"/>
      <c r="AR49" s="920"/>
      <c r="AS49" s="920"/>
      <c r="AT49" s="920"/>
      <c r="AU49" s="920"/>
      <c r="AV49" s="920"/>
      <c r="AW49" s="920"/>
      <c r="AX49" s="920"/>
      <c r="AY49" s="920"/>
      <c r="AZ49" s="921"/>
      <c r="BA49" s="921"/>
      <c r="BB49" s="921"/>
      <c r="BC49" s="921"/>
      <c r="BD49" s="921"/>
      <c r="BE49" s="917"/>
      <c r="BF49" s="917"/>
      <c r="BG49" s="917"/>
      <c r="BH49" s="917"/>
      <c r="BI49" s="918"/>
      <c r="BJ49" s="254"/>
      <c r="BK49" s="254"/>
      <c r="BL49" s="254"/>
      <c r="BM49" s="254"/>
      <c r="BN49" s="254"/>
      <c r="BO49" s="267"/>
      <c r="BP49" s="267"/>
      <c r="BQ49" s="264">
        <v>43</v>
      </c>
      <c r="BR49" s="265"/>
      <c r="BS49" s="803"/>
      <c r="BT49" s="804"/>
      <c r="BU49" s="804"/>
      <c r="BV49" s="804"/>
      <c r="BW49" s="804"/>
      <c r="BX49" s="804"/>
      <c r="BY49" s="804"/>
      <c r="BZ49" s="804"/>
      <c r="CA49" s="804"/>
      <c r="CB49" s="804"/>
      <c r="CC49" s="804"/>
      <c r="CD49" s="804"/>
      <c r="CE49" s="804"/>
      <c r="CF49" s="804"/>
      <c r="CG49" s="805"/>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48"/>
    </row>
    <row r="50" spans="1:131" s="249" customFormat="1" ht="26.25" customHeight="1" x14ac:dyDescent="0.15">
      <c r="A50" s="263">
        <v>23</v>
      </c>
      <c r="B50" s="856"/>
      <c r="C50" s="857"/>
      <c r="D50" s="857"/>
      <c r="E50" s="857"/>
      <c r="F50" s="857"/>
      <c r="G50" s="857"/>
      <c r="H50" s="857"/>
      <c r="I50" s="857"/>
      <c r="J50" s="857"/>
      <c r="K50" s="857"/>
      <c r="L50" s="857"/>
      <c r="M50" s="857"/>
      <c r="N50" s="857"/>
      <c r="O50" s="857"/>
      <c r="P50" s="858"/>
      <c r="Q50" s="922"/>
      <c r="R50" s="923"/>
      <c r="S50" s="923"/>
      <c r="T50" s="923"/>
      <c r="U50" s="923"/>
      <c r="V50" s="923"/>
      <c r="W50" s="923"/>
      <c r="X50" s="923"/>
      <c r="Y50" s="923"/>
      <c r="Z50" s="923"/>
      <c r="AA50" s="923"/>
      <c r="AB50" s="923"/>
      <c r="AC50" s="923"/>
      <c r="AD50" s="923"/>
      <c r="AE50" s="924"/>
      <c r="AF50" s="862"/>
      <c r="AG50" s="863"/>
      <c r="AH50" s="863"/>
      <c r="AI50" s="863"/>
      <c r="AJ50" s="864"/>
      <c r="AK50" s="925"/>
      <c r="AL50" s="923"/>
      <c r="AM50" s="923"/>
      <c r="AN50" s="923"/>
      <c r="AO50" s="923"/>
      <c r="AP50" s="923"/>
      <c r="AQ50" s="923"/>
      <c r="AR50" s="923"/>
      <c r="AS50" s="923"/>
      <c r="AT50" s="923"/>
      <c r="AU50" s="923"/>
      <c r="AV50" s="923"/>
      <c r="AW50" s="923"/>
      <c r="AX50" s="923"/>
      <c r="AY50" s="923"/>
      <c r="AZ50" s="926"/>
      <c r="BA50" s="926"/>
      <c r="BB50" s="926"/>
      <c r="BC50" s="926"/>
      <c r="BD50" s="926"/>
      <c r="BE50" s="917"/>
      <c r="BF50" s="917"/>
      <c r="BG50" s="917"/>
      <c r="BH50" s="917"/>
      <c r="BI50" s="918"/>
      <c r="BJ50" s="254"/>
      <c r="BK50" s="254"/>
      <c r="BL50" s="254"/>
      <c r="BM50" s="254"/>
      <c r="BN50" s="254"/>
      <c r="BO50" s="267"/>
      <c r="BP50" s="267"/>
      <c r="BQ50" s="264">
        <v>44</v>
      </c>
      <c r="BR50" s="265"/>
      <c r="BS50" s="803"/>
      <c r="BT50" s="804"/>
      <c r="BU50" s="804"/>
      <c r="BV50" s="804"/>
      <c r="BW50" s="804"/>
      <c r="BX50" s="804"/>
      <c r="BY50" s="804"/>
      <c r="BZ50" s="804"/>
      <c r="CA50" s="804"/>
      <c r="CB50" s="804"/>
      <c r="CC50" s="804"/>
      <c r="CD50" s="804"/>
      <c r="CE50" s="804"/>
      <c r="CF50" s="804"/>
      <c r="CG50" s="805"/>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48"/>
    </row>
    <row r="51" spans="1:131" s="249" customFormat="1" ht="26.25" customHeight="1" x14ac:dyDescent="0.15">
      <c r="A51" s="263">
        <v>24</v>
      </c>
      <c r="B51" s="856"/>
      <c r="C51" s="857"/>
      <c r="D51" s="857"/>
      <c r="E51" s="857"/>
      <c r="F51" s="857"/>
      <c r="G51" s="857"/>
      <c r="H51" s="857"/>
      <c r="I51" s="857"/>
      <c r="J51" s="857"/>
      <c r="K51" s="857"/>
      <c r="L51" s="857"/>
      <c r="M51" s="857"/>
      <c r="N51" s="857"/>
      <c r="O51" s="857"/>
      <c r="P51" s="858"/>
      <c r="Q51" s="922"/>
      <c r="R51" s="923"/>
      <c r="S51" s="923"/>
      <c r="T51" s="923"/>
      <c r="U51" s="923"/>
      <c r="V51" s="923"/>
      <c r="W51" s="923"/>
      <c r="X51" s="923"/>
      <c r="Y51" s="923"/>
      <c r="Z51" s="923"/>
      <c r="AA51" s="923"/>
      <c r="AB51" s="923"/>
      <c r="AC51" s="923"/>
      <c r="AD51" s="923"/>
      <c r="AE51" s="924"/>
      <c r="AF51" s="862"/>
      <c r="AG51" s="863"/>
      <c r="AH51" s="863"/>
      <c r="AI51" s="863"/>
      <c r="AJ51" s="864"/>
      <c r="AK51" s="925"/>
      <c r="AL51" s="923"/>
      <c r="AM51" s="923"/>
      <c r="AN51" s="923"/>
      <c r="AO51" s="923"/>
      <c r="AP51" s="923"/>
      <c r="AQ51" s="923"/>
      <c r="AR51" s="923"/>
      <c r="AS51" s="923"/>
      <c r="AT51" s="923"/>
      <c r="AU51" s="923"/>
      <c r="AV51" s="923"/>
      <c r="AW51" s="923"/>
      <c r="AX51" s="923"/>
      <c r="AY51" s="923"/>
      <c r="AZ51" s="926"/>
      <c r="BA51" s="926"/>
      <c r="BB51" s="926"/>
      <c r="BC51" s="926"/>
      <c r="BD51" s="926"/>
      <c r="BE51" s="917"/>
      <c r="BF51" s="917"/>
      <c r="BG51" s="917"/>
      <c r="BH51" s="917"/>
      <c r="BI51" s="918"/>
      <c r="BJ51" s="254"/>
      <c r="BK51" s="254"/>
      <c r="BL51" s="254"/>
      <c r="BM51" s="254"/>
      <c r="BN51" s="254"/>
      <c r="BO51" s="267"/>
      <c r="BP51" s="267"/>
      <c r="BQ51" s="264">
        <v>45</v>
      </c>
      <c r="BR51" s="265"/>
      <c r="BS51" s="803"/>
      <c r="BT51" s="804"/>
      <c r="BU51" s="804"/>
      <c r="BV51" s="804"/>
      <c r="BW51" s="804"/>
      <c r="BX51" s="804"/>
      <c r="BY51" s="804"/>
      <c r="BZ51" s="804"/>
      <c r="CA51" s="804"/>
      <c r="CB51" s="804"/>
      <c r="CC51" s="804"/>
      <c r="CD51" s="804"/>
      <c r="CE51" s="804"/>
      <c r="CF51" s="804"/>
      <c r="CG51" s="805"/>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48"/>
    </row>
    <row r="52" spans="1:131" s="249" customFormat="1" ht="26.25" customHeight="1" x14ac:dyDescent="0.15">
      <c r="A52" s="263">
        <v>25</v>
      </c>
      <c r="B52" s="856"/>
      <c r="C52" s="857"/>
      <c r="D52" s="857"/>
      <c r="E52" s="857"/>
      <c r="F52" s="857"/>
      <c r="G52" s="857"/>
      <c r="H52" s="857"/>
      <c r="I52" s="857"/>
      <c r="J52" s="857"/>
      <c r="K52" s="857"/>
      <c r="L52" s="857"/>
      <c r="M52" s="857"/>
      <c r="N52" s="857"/>
      <c r="O52" s="857"/>
      <c r="P52" s="858"/>
      <c r="Q52" s="922"/>
      <c r="R52" s="923"/>
      <c r="S52" s="923"/>
      <c r="T52" s="923"/>
      <c r="U52" s="923"/>
      <c r="V52" s="923"/>
      <c r="W52" s="923"/>
      <c r="X52" s="923"/>
      <c r="Y52" s="923"/>
      <c r="Z52" s="923"/>
      <c r="AA52" s="923"/>
      <c r="AB52" s="923"/>
      <c r="AC52" s="923"/>
      <c r="AD52" s="923"/>
      <c r="AE52" s="924"/>
      <c r="AF52" s="862"/>
      <c r="AG52" s="863"/>
      <c r="AH52" s="863"/>
      <c r="AI52" s="863"/>
      <c r="AJ52" s="864"/>
      <c r="AK52" s="925"/>
      <c r="AL52" s="923"/>
      <c r="AM52" s="923"/>
      <c r="AN52" s="923"/>
      <c r="AO52" s="923"/>
      <c r="AP52" s="923"/>
      <c r="AQ52" s="923"/>
      <c r="AR52" s="923"/>
      <c r="AS52" s="923"/>
      <c r="AT52" s="923"/>
      <c r="AU52" s="923"/>
      <c r="AV52" s="923"/>
      <c r="AW52" s="923"/>
      <c r="AX52" s="923"/>
      <c r="AY52" s="923"/>
      <c r="AZ52" s="926"/>
      <c r="BA52" s="926"/>
      <c r="BB52" s="926"/>
      <c r="BC52" s="926"/>
      <c r="BD52" s="926"/>
      <c r="BE52" s="917"/>
      <c r="BF52" s="917"/>
      <c r="BG52" s="917"/>
      <c r="BH52" s="917"/>
      <c r="BI52" s="918"/>
      <c r="BJ52" s="254"/>
      <c r="BK52" s="254"/>
      <c r="BL52" s="254"/>
      <c r="BM52" s="254"/>
      <c r="BN52" s="254"/>
      <c r="BO52" s="267"/>
      <c r="BP52" s="267"/>
      <c r="BQ52" s="264">
        <v>46</v>
      </c>
      <c r="BR52" s="265"/>
      <c r="BS52" s="803"/>
      <c r="BT52" s="804"/>
      <c r="BU52" s="804"/>
      <c r="BV52" s="804"/>
      <c r="BW52" s="804"/>
      <c r="BX52" s="804"/>
      <c r="BY52" s="804"/>
      <c r="BZ52" s="804"/>
      <c r="CA52" s="804"/>
      <c r="CB52" s="804"/>
      <c r="CC52" s="804"/>
      <c r="CD52" s="804"/>
      <c r="CE52" s="804"/>
      <c r="CF52" s="804"/>
      <c r="CG52" s="805"/>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48"/>
    </row>
    <row r="53" spans="1:131" s="249" customFormat="1" ht="26.25" customHeight="1" x14ac:dyDescent="0.15">
      <c r="A53" s="263">
        <v>26</v>
      </c>
      <c r="B53" s="856"/>
      <c r="C53" s="857"/>
      <c r="D53" s="857"/>
      <c r="E53" s="857"/>
      <c r="F53" s="857"/>
      <c r="G53" s="857"/>
      <c r="H53" s="857"/>
      <c r="I53" s="857"/>
      <c r="J53" s="857"/>
      <c r="K53" s="857"/>
      <c r="L53" s="857"/>
      <c r="M53" s="857"/>
      <c r="N53" s="857"/>
      <c r="O53" s="857"/>
      <c r="P53" s="858"/>
      <c r="Q53" s="922"/>
      <c r="R53" s="923"/>
      <c r="S53" s="923"/>
      <c r="T53" s="923"/>
      <c r="U53" s="923"/>
      <c r="V53" s="923"/>
      <c r="W53" s="923"/>
      <c r="X53" s="923"/>
      <c r="Y53" s="923"/>
      <c r="Z53" s="923"/>
      <c r="AA53" s="923"/>
      <c r="AB53" s="923"/>
      <c r="AC53" s="923"/>
      <c r="AD53" s="923"/>
      <c r="AE53" s="924"/>
      <c r="AF53" s="862"/>
      <c r="AG53" s="863"/>
      <c r="AH53" s="863"/>
      <c r="AI53" s="863"/>
      <c r="AJ53" s="864"/>
      <c r="AK53" s="925"/>
      <c r="AL53" s="923"/>
      <c r="AM53" s="923"/>
      <c r="AN53" s="923"/>
      <c r="AO53" s="923"/>
      <c r="AP53" s="923"/>
      <c r="AQ53" s="923"/>
      <c r="AR53" s="923"/>
      <c r="AS53" s="923"/>
      <c r="AT53" s="923"/>
      <c r="AU53" s="923"/>
      <c r="AV53" s="923"/>
      <c r="AW53" s="923"/>
      <c r="AX53" s="923"/>
      <c r="AY53" s="923"/>
      <c r="AZ53" s="926"/>
      <c r="BA53" s="926"/>
      <c r="BB53" s="926"/>
      <c r="BC53" s="926"/>
      <c r="BD53" s="926"/>
      <c r="BE53" s="917"/>
      <c r="BF53" s="917"/>
      <c r="BG53" s="917"/>
      <c r="BH53" s="917"/>
      <c r="BI53" s="918"/>
      <c r="BJ53" s="254"/>
      <c r="BK53" s="254"/>
      <c r="BL53" s="254"/>
      <c r="BM53" s="254"/>
      <c r="BN53" s="254"/>
      <c r="BO53" s="267"/>
      <c r="BP53" s="267"/>
      <c r="BQ53" s="264">
        <v>47</v>
      </c>
      <c r="BR53" s="265"/>
      <c r="BS53" s="803"/>
      <c r="BT53" s="804"/>
      <c r="BU53" s="804"/>
      <c r="BV53" s="804"/>
      <c r="BW53" s="804"/>
      <c r="BX53" s="804"/>
      <c r="BY53" s="804"/>
      <c r="BZ53" s="804"/>
      <c r="CA53" s="804"/>
      <c r="CB53" s="804"/>
      <c r="CC53" s="804"/>
      <c r="CD53" s="804"/>
      <c r="CE53" s="804"/>
      <c r="CF53" s="804"/>
      <c r="CG53" s="805"/>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48"/>
    </row>
    <row r="54" spans="1:131" s="249" customFormat="1" ht="26.25" customHeight="1" x14ac:dyDescent="0.15">
      <c r="A54" s="263">
        <v>27</v>
      </c>
      <c r="B54" s="856"/>
      <c r="C54" s="857"/>
      <c r="D54" s="857"/>
      <c r="E54" s="857"/>
      <c r="F54" s="857"/>
      <c r="G54" s="857"/>
      <c r="H54" s="857"/>
      <c r="I54" s="857"/>
      <c r="J54" s="857"/>
      <c r="K54" s="857"/>
      <c r="L54" s="857"/>
      <c r="M54" s="857"/>
      <c r="N54" s="857"/>
      <c r="O54" s="857"/>
      <c r="P54" s="858"/>
      <c r="Q54" s="922"/>
      <c r="R54" s="923"/>
      <c r="S54" s="923"/>
      <c r="T54" s="923"/>
      <c r="U54" s="923"/>
      <c r="V54" s="923"/>
      <c r="W54" s="923"/>
      <c r="X54" s="923"/>
      <c r="Y54" s="923"/>
      <c r="Z54" s="923"/>
      <c r="AA54" s="923"/>
      <c r="AB54" s="923"/>
      <c r="AC54" s="923"/>
      <c r="AD54" s="923"/>
      <c r="AE54" s="924"/>
      <c r="AF54" s="862"/>
      <c r="AG54" s="863"/>
      <c r="AH54" s="863"/>
      <c r="AI54" s="863"/>
      <c r="AJ54" s="864"/>
      <c r="AK54" s="925"/>
      <c r="AL54" s="923"/>
      <c r="AM54" s="923"/>
      <c r="AN54" s="923"/>
      <c r="AO54" s="923"/>
      <c r="AP54" s="923"/>
      <c r="AQ54" s="923"/>
      <c r="AR54" s="923"/>
      <c r="AS54" s="923"/>
      <c r="AT54" s="923"/>
      <c r="AU54" s="923"/>
      <c r="AV54" s="923"/>
      <c r="AW54" s="923"/>
      <c r="AX54" s="923"/>
      <c r="AY54" s="923"/>
      <c r="AZ54" s="926"/>
      <c r="BA54" s="926"/>
      <c r="BB54" s="926"/>
      <c r="BC54" s="926"/>
      <c r="BD54" s="926"/>
      <c r="BE54" s="917"/>
      <c r="BF54" s="917"/>
      <c r="BG54" s="917"/>
      <c r="BH54" s="917"/>
      <c r="BI54" s="918"/>
      <c r="BJ54" s="254"/>
      <c r="BK54" s="254"/>
      <c r="BL54" s="254"/>
      <c r="BM54" s="254"/>
      <c r="BN54" s="254"/>
      <c r="BO54" s="267"/>
      <c r="BP54" s="267"/>
      <c r="BQ54" s="264">
        <v>48</v>
      </c>
      <c r="BR54" s="265"/>
      <c r="BS54" s="803"/>
      <c r="BT54" s="804"/>
      <c r="BU54" s="804"/>
      <c r="BV54" s="804"/>
      <c r="BW54" s="804"/>
      <c r="BX54" s="804"/>
      <c r="BY54" s="804"/>
      <c r="BZ54" s="804"/>
      <c r="CA54" s="804"/>
      <c r="CB54" s="804"/>
      <c r="CC54" s="804"/>
      <c r="CD54" s="804"/>
      <c r="CE54" s="804"/>
      <c r="CF54" s="804"/>
      <c r="CG54" s="805"/>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48"/>
    </row>
    <row r="55" spans="1:131" s="249" customFormat="1" ht="26.25" customHeight="1" x14ac:dyDescent="0.15">
      <c r="A55" s="263">
        <v>28</v>
      </c>
      <c r="B55" s="856"/>
      <c r="C55" s="857"/>
      <c r="D55" s="857"/>
      <c r="E55" s="857"/>
      <c r="F55" s="857"/>
      <c r="G55" s="857"/>
      <c r="H55" s="857"/>
      <c r="I55" s="857"/>
      <c r="J55" s="857"/>
      <c r="K55" s="857"/>
      <c r="L55" s="857"/>
      <c r="M55" s="857"/>
      <c r="N55" s="857"/>
      <c r="O55" s="857"/>
      <c r="P55" s="858"/>
      <c r="Q55" s="922"/>
      <c r="R55" s="923"/>
      <c r="S55" s="923"/>
      <c r="T55" s="923"/>
      <c r="U55" s="923"/>
      <c r="V55" s="923"/>
      <c r="W55" s="923"/>
      <c r="X55" s="923"/>
      <c r="Y55" s="923"/>
      <c r="Z55" s="923"/>
      <c r="AA55" s="923"/>
      <c r="AB55" s="923"/>
      <c r="AC55" s="923"/>
      <c r="AD55" s="923"/>
      <c r="AE55" s="924"/>
      <c r="AF55" s="862"/>
      <c r="AG55" s="863"/>
      <c r="AH55" s="863"/>
      <c r="AI55" s="863"/>
      <c r="AJ55" s="864"/>
      <c r="AK55" s="925"/>
      <c r="AL55" s="923"/>
      <c r="AM55" s="923"/>
      <c r="AN55" s="923"/>
      <c r="AO55" s="923"/>
      <c r="AP55" s="923"/>
      <c r="AQ55" s="923"/>
      <c r="AR55" s="923"/>
      <c r="AS55" s="923"/>
      <c r="AT55" s="923"/>
      <c r="AU55" s="923"/>
      <c r="AV55" s="923"/>
      <c r="AW55" s="923"/>
      <c r="AX55" s="923"/>
      <c r="AY55" s="923"/>
      <c r="AZ55" s="926"/>
      <c r="BA55" s="926"/>
      <c r="BB55" s="926"/>
      <c r="BC55" s="926"/>
      <c r="BD55" s="926"/>
      <c r="BE55" s="917"/>
      <c r="BF55" s="917"/>
      <c r="BG55" s="917"/>
      <c r="BH55" s="917"/>
      <c r="BI55" s="918"/>
      <c r="BJ55" s="254"/>
      <c r="BK55" s="254"/>
      <c r="BL55" s="254"/>
      <c r="BM55" s="254"/>
      <c r="BN55" s="254"/>
      <c r="BO55" s="267"/>
      <c r="BP55" s="267"/>
      <c r="BQ55" s="264">
        <v>49</v>
      </c>
      <c r="BR55" s="265"/>
      <c r="BS55" s="803"/>
      <c r="BT55" s="804"/>
      <c r="BU55" s="804"/>
      <c r="BV55" s="804"/>
      <c r="BW55" s="804"/>
      <c r="BX55" s="804"/>
      <c r="BY55" s="804"/>
      <c r="BZ55" s="804"/>
      <c r="CA55" s="804"/>
      <c r="CB55" s="804"/>
      <c r="CC55" s="804"/>
      <c r="CD55" s="804"/>
      <c r="CE55" s="804"/>
      <c r="CF55" s="804"/>
      <c r="CG55" s="805"/>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48"/>
    </row>
    <row r="56" spans="1:131" s="249" customFormat="1" ht="26.25" customHeight="1" x14ac:dyDescent="0.15">
      <c r="A56" s="263">
        <v>29</v>
      </c>
      <c r="B56" s="856"/>
      <c r="C56" s="857"/>
      <c r="D56" s="857"/>
      <c r="E56" s="857"/>
      <c r="F56" s="857"/>
      <c r="G56" s="857"/>
      <c r="H56" s="857"/>
      <c r="I56" s="857"/>
      <c r="J56" s="857"/>
      <c r="K56" s="857"/>
      <c r="L56" s="857"/>
      <c r="M56" s="857"/>
      <c r="N56" s="857"/>
      <c r="O56" s="857"/>
      <c r="P56" s="858"/>
      <c r="Q56" s="922"/>
      <c r="R56" s="923"/>
      <c r="S56" s="923"/>
      <c r="T56" s="923"/>
      <c r="U56" s="923"/>
      <c r="V56" s="923"/>
      <c r="W56" s="923"/>
      <c r="X56" s="923"/>
      <c r="Y56" s="923"/>
      <c r="Z56" s="923"/>
      <c r="AA56" s="923"/>
      <c r="AB56" s="923"/>
      <c r="AC56" s="923"/>
      <c r="AD56" s="923"/>
      <c r="AE56" s="924"/>
      <c r="AF56" s="862"/>
      <c r="AG56" s="863"/>
      <c r="AH56" s="863"/>
      <c r="AI56" s="863"/>
      <c r="AJ56" s="864"/>
      <c r="AK56" s="925"/>
      <c r="AL56" s="923"/>
      <c r="AM56" s="923"/>
      <c r="AN56" s="923"/>
      <c r="AO56" s="923"/>
      <c r="AP56" s="923"/>
      <c r="AQ56" s="923"/>
      <c r="AR56" s="923"/>
      <c r="AS56" s="923"/>
      <c r="AT56" s="923"/>
      <c r="AU56" s="923"/>
      <c r="AV56" s="923"/>
      <c r="AW56" s="923"/>
      <c r="AX56" s="923"/>
      <c r="AY56" s="923"/>
      <c r="AZ56" s="926"/>
      <c r="BA56" s="926"/>
      <c r="BB56" s="926"/>
      <c r="BC56" s="926"/>
      <c r="BD56" s="926"/>
      <c r="BE56" s="917"/>
      <c r="BF56" s="917"/>
      <c r="BG56" s="917"/>
      <c r="BH56" s="917"/>
      <c r="BI56" s="918"/>
      <c r="BJ56" s="254"/>
      <c r="BK56" s="254"/>
      <c r="BL56" s="254"/>
      <c r="BM56" s="254"/>
      <c r="BN56" s="254"/>
      <c r="BO56" s="267"/>
      <c r="BP56" s="267"/>
      <c r="BQ56" s="264">
        <v>50</v>
      </c>
      <c r="BR56" s="265"/>
      <c r="BS56" s="803"/>
      <c r="BT56" s="804"/>
      <c r="BU56" s="804"/>
      <c r="BV56" s="804"/>
      <c r="BW56" s="804"/>
      <c r="BX56" s="804"/>
      <c r="BY56" s="804"/>
      <c r="BZ56" s="804"/>
      <c r="CA56" s="804"/>
      <c r="CB56" s="804"/>
      <c r="CC56" s="804"/>
      <c r="CD56" s="804"/>
      <c r="CE56" s="804"/>
      <c r="CF56" s="804"/>
      <c r="CG56" s="805"/>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48"/>
    </row>
    <row r="57" spans="1:131" s="249" customFormat="1" ht="26.25" customHeight="1" x14ac:dyDescent="0.15">
      <c r="A57" s="263">
        <v>30</v>
      </c>
      <c r="B57" s="856"/>
      <c r="C57" s="857"/>
      <c r="D57" s="857"/>
      <c r="E57" s="857"/>
      <c r="F57" s="857"/>
      <c r="G57" s="857"/>
      <c r="H57" s="857"/>
      <c r="I57" s="857"/>
      <c r="J57" s="857"/>
      <c r="K57" s="857"/>
      <c r="L57" s="857"/>
      <c r="M57" s="857"/>
      <c r="N57" s="857"/>
      <c r="O57" s="857"/>
      <c r="P57" s="858"/>
      <c r="Q57" s="922"/>
      <c r="R57" s="923"/>
      <c r="S57" s="923"/>
      <c r="T57" s="923"/>
      <c r="U57" s="923"/>
      <c r="V57" s="923"/>
      <c r="W57" s="923"/>
      <c r="X57" s="923"/>
      <c r="Y57" s="923"/>
      <c r="Z57" s="923"/>
      <c r="AA57" s="923"/>
      <c r="AB57" s="923"/>
      <c r="AC57" s="923"/>
      <c r="AD57" s="923"/>
      <c r="AE57" s="924"/>
      <c r="AF57" s="862"/>
      <c r="AG57" s="863"/>
      <c r="AH57" s="863"/>
      <c r="AI57" s="863"/>
      <c r="AJ57" s="864"/>
      <c r="AK57" s="925"/>
      <c r="AL57" s="923"/>
      <c r="AM57" s="923"/>
      <c r="AN57" s="923"/>
      <c r="AO57" s="923"/>
      <c r="AP57" s="923"/>
      <c r="AQ57" s="923"/>
      <c r="AR57" s="923"/>
      <c r="AS57" s="923"/>
      <c r="AT57" s="923"/>
      <c r="AU57" s="923"/>
      <c r="AV57" s="923"/>
      <c r="AW57" s="923"/>
      <c r="AX57" s="923"/>
      <c r="AY57" s="923"/>
      <c r="AZ57" s="926"/>
      <c r="BA57" s="926"/>
      <c r="BB57" s="926"/>
      <c r="BC57" s="926"/>
      <c r="BD57" s="926"/>
      <c r="BE57" s="917"/>
      <c r="BF57" s="917"/>
      <c r="BG57" s="917"/>
      <c r="BH57" s="917"/>
      <c r="BI57" s="918"/>
      <c r="BJ57" s="254"/>
      <c r="BK57" s="254"/>
      <c r="BL57" s="254"/>
      <c r="BM57" s="254"/>
      <c r="BN57" s="254"/>
      <c r="BO57" s="267"/>
      <c r="BP57" s="267"/>
      <c r="BQ57" s="264">
        <v>51</v>
      </c>
      <c r="BR57" s="265"/>
      <c r="BS57" s="803"/>
      <c r="BT57" s="804"/>
      <c r="BU57" s="804"/>
      <c r="BV57" s="804"/>
      <c r="BW57" s="804"/>
      <c r="BX57" s="804"/>
      <c r="BY57" s="804"/>
      <c r="BZ57" s="804"/>
      <c r="CA57" s="804"/>
      <c r="CB57" s="804"/>
      <c r="CC57" s="804"/>
      <c r="CD57" s="804"/>
      <c r="CE57" s="804"/>
      <c r="CF57" s="804"/>
      <c r="CG57" s="805"/>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48"/>
    </row>
    <row r="58" spans="1:131" s="249" customFormat="1" ht="26.25" customHeight="1" x14ac:dyDescent="0.15">
      <c r="A58" s="263">
        <v>31</v>
      </c>
      <c r="B58" s="856"/>
      <c r="C58" s="857"/>
      <c r="D58" s="857"/>
      <c r="E58" s="857"/>
      <c r="F58" s="857"/>
      <c r="G58" s="857"/>
      <c r="H58" s="857"/>
      <c r="I58" s="857"/>
      <c r="J58" s="857"/>
      <c r="K58" s="857"/>
      <c r="L58" s="857"/>
      <c r="M58" s="857"/>
      <c r="N58" s="857"/>
      <c r="O58" s="857"/>
      <c r="P58" s="858"/>
      <c r="Q58" s="922"/>
      <c r="R58" s="923"/>
      <c r="S58" s="923"/>
      <c r="T58" s="923"/>
      <c r="U58" s="923"/>
      <c r="V58" s="923"/>
      <c r="W58" s="923"/>
      <c r="X58" s="923"/>
      <c r="Y58" s="923"/>
      <c r="Z58" s="923"/>
      <c r="AA58" s="923"/>
      <c r="AB58" s="923"/>
      <c r="AC58" s="923"/>
      <c r="AD58" s="923"/>
      <c r="AE58" s="924"/>
      <c r="AF58" s="862"/>
      <c r="AG58" s="863"/>
      <c r="AH58" s="863"/>
      <c r="AI58" s="863"/>
      <c r="AJ58" s="864"/>
      <c r="AK58" s="925"/>
      <c r="AL58" s="923"/>
      <c r="AM58" s="923"/>
      <c r="AN58" s="923"/>
      <c r="AO58" s="923"/>
      <c r="AP58" s="923"/>
      <c r="AQ58" s="923"/>
      <c r="AR58" s="923"/>
      <c r="AS58" s="923"/>
      <c r="AT58" s="923"/>
      <c r="AU58" s="923"/>
      <c r="AV58" s="923"/>
      <c r="AW58" s="923"/>
      <c r="AX58" s="923"/>
      <c r="AY58" s="923"/>
      <c r="AZ58" s="926"/>
      <c r="BA58" s="926"/>
      <c r="BB58" s="926"/>
      <c r="BC58" s="926"/>
      <c r="BD58" s="926"/>
      <c r="BE58" s="917"/>
      <c r="BF58" s="917"/>
      <c r="BG58" s="917"/>
      <c r="BH58" s="917"/>
      <c r="BI58" s="918"/>
      <c r="BJ58" s="254"/>
      <c r="BK58" s="254"/>
      <c r="BL58" s="254"/>
      <c r="BM58" s="254"/>
      <c r="BN58" s="254"/>
      <c r="BO58" s="267"/>
      <c r="BP58" s="267"/>
      <c r="BQ58" s="264">
        <v>52</v>
      </c>
      <c r="BR58" s="265"/>
      <c r="BS58" s="803"/>
      <c r="BT58" s="804"/>
      <c r="BU58" s="804"/>
      <c r="BV58" s="804"/>
      <c r="BW58" s="804"/>
      <c r="BX58" s="804"/>
      <c r="BY58" s="804"/>
      <c r="BZ58" s="804"/>
      <c r="CA58" s="804"/>
      <c r="CB58" s="804"/>
      <c r="CC58" s="804"/>
      <c r="CD58" s="804"/>
      <c r="CE58" s="804"/>
      <c r="CF58" s="804"/>
      <c r="CG58" s="805"/>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48"/>
    </row>
    <row r="59" spans="1:131" s="249" customFormat="1" ht="26.25" customHeight="1" x14ac:dyDescent="0.15">
      <c r="A59" s="263">
        <v>32</v>
      </c>
      <c r="B59" s="856"/>
      <c r="C59" s="857"/>
      <c r="D59" s="857"/>
      <c r="E59" s="857"/>
      <c r="F59" s="857"/>
      <c r="G59" s="857"/>
      <c r="H59" s="857"/>
      <c r="I59" s="857"/>
      <c r="J59" s="857"/>
      <c r="K59" s="857"/>
      <c r="L59" s="857"/>
      <c r="M59" s="857"/>
      <c r="N59" s="857"/>
      <c r="O59" s="857"/>
      <c r="P59" s="858"/>
      <c r="Q59" s="922"/>
      <c r="R59" s="923"/>
      <c r="S59" s="923"/>
      <c r="T59" s="923"/>
      <c r="U59" s="923"/>
      <c r="V59" s="923"/>
      <c r="W59" s="923"/>
      <c r="X59" s="923"/>
      <c r="Y59" s="923"/>
      <c r="Z59" s="923"/>
      <c r="AA59" s="923"/>
      <c r="AB59" s="923"/>
      <c r="AC59" s="923"/>
      <c r="AD59" s="923"/>
      <c r="AE59" s="924"/>
      <c r="AF59" s="862"/>
      <c r="AG59" s="863"/>
      <c r="AH59" s="863"/>
      <c r="AI59" s="863"/>
      <c r="AJ59" s="864"/>
      <c r="AK59" s="925"/>
      <c r="AL59" s="923"/>
      <c r="AM59" s="923"/>
      <c r="AN59" s="923"/>
      <c r="AO59" s="923"/>
      <c r="AP59" s="923"/>
      <c r="AQ59" s="923"/>
      <c r="AR59" s="923"/>
      <c r="AS59" s="923"/>
      <c r="AT59" s="923"/>
      <c r="AU59" s="923"/>
      <c r="AV59" s="923"/>
      <c r="AW59" s="923"/>
      <c r="AX59" s="923"/>
      <c r="AY59" s="923"/>
      <c r="AZ59" s="926"/>
      <c r="BA59" s="926"/>
      <c r="BB59" s="926"/>
      <c r="BC59" s="926"/>
      <c r="BD59" s="926"/>
      <c r="BE59" s="917"/>
      <c r="BF59" s="917"/>
      <c r="BG59" s="917"/>
      <c r="BH59" s="917"/>
      <c r="BI59" s="918"/>
      <c r="BJ59" s="254"/>
      <c r="BK59" s="254"/>
      <c r="BL59" s="254"/>
      <c r="BM59" s="254"/>
      <c r="BN59" s="254"/>
      <c r="BO59" s="267"/>
      <c r="BP59" s="267"/>
      <c r="BQ59" s="264">
        <v>53</v>
      </c>
      <c r="BR59" s="265"/>
      <c r="BS59" s="803"/>
      <c r="BT59" s="804"/>
      <c r="BU59" s="804"/>
      <c r="BV59" s="804"/>
      <c r="BW59" s="804"/>
      <c r="BX59" s="804"/>
      <c r="BY59" s="804"/>
      <c r="BZ59" s="804"/>
      <c r="CA59" s="804"/>
      <c r="CB59" s="804"/>
      <c r="CC59" s="804"/>
      <c r="CD59" s="804"/>
      <c r="CE59" s="804"/>
      <c r="CF59" s="804"/>
      <c r="CG59" s="805"/>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48"/>
    </row>
    <row r="60" spans="1:131" s="249" customFormat="1" ht="26.25" customHeight="1" x14ac:dyDescent="0.15">
      <c r="A60" s="263">
        <v>33</v>
      </c>
      <c r="B60" s="856"/>
      <c r="C60" s="857"/>
      <c r="D60" s="857"/>
      <c r="E60" s="857"/>
      <c r="F60" s="857"/>
      <c r="G60" s="857"/>
      <c r="H60" s="857"/>
      <c r="I60" s="857"/>
      <c r="J60" s="857"/>
      <c r="K60" s="857"/>
      <c r="L60" s="857"/>
      <c r="M60" s="857"/>
      <c r="N60" s="857"/>
      <c r="O60" s="857"/>
      <c r="P60" s="858"/>
      <c r="Q60" s="922"/>
      <c r="R60" s="923"/>
      <c r="S60" s="923"/>
      <c r="T60" s="923"/>
      <c r="U60" s="923"/>
      <c r="V60" s="923"/>
      <c r="W60" s="923"/>
      <c r="X60" s="923"/>
      <c r="Y60" s="923"/>
      <c r="Z60" s="923"/>
      <c r="AA60" s="923"/>
      <c r="AB60" s="923"/>
      <c r="AC60" s="923"/>
      <c r="AD60" s="923"/>
      <c r="AE60" s="924"/>
      <c r="AF60" s="862"/>
      <c r="AG60" s="863"/>
      <c r="AH60" s="863"/>
      <c r="AI60" s="863"/>
      <c r="AJ60" s="864"/>
      <c r="AK60" s="925"/>
      <c r="AL60" s="923"/>
      <c r="AM60" s="923"/>
      <c r="AN60" s="923"/>
      <c r="AO60" s="923"/>
      <c r="AP60" s="923"/>
      <c r="AQ60" s="923"/>
      <c r="AR60" s="923"/>
      <c r="AS60" s="923"/>
      <c r="AT60" s="923"/>
      <c r="AU60" s="923"/>
      <c r="AV60" s="923"/>
      <c r="AW60" s="923"/>
      <c r="AX60" s="923"/>
      <c r="AY60" s="923"/>
      <c r="AZ60" s="926"/>
      <c r="BA60" s="926"/>
      <c r="BB60" s="926"/>
      <c r="BC60" s="926"/>
      <c r="BD60" s="926"/>
      <c r="BE60" s="917"/>
      <c r="BF60" s="917"/>
      <c r="BG60" s="917"/>
      <c r="BH60" s="917"/>
      <c r="BI60" s="918"/>
      <c r="BJ60" s="254"/>
      <c r="BK60" s="254"/>
      <c r="BL60" s="254"/>
      <c r="BM60" s="254"/>
      <c r="BN60" s="254"/>
      <c r="BO60" s="267"/>
      <c r="BP60" s="267"/>
      <c r="BQ60" s="264">
        <v>54</v>
      </c>
      <c r="BR60" s="265"/>
      <c r="BS60" s="803"/>
      <c r="BT60" s="804"/>
      <c r="BU60" s="804"/>
      <c r="BV60" s="804"/>
      <c r="BW60" s="804"/>
      <c r="BX60" s="804"/>
      <c r="BY60" s="804"/>
      <c r="BZ60" s="804"/>
      <c r="CA60" s="804"/>
      <c r="CB60" s="804"/>
      <c r="CC60" s="804"/>
      <c r="CD60" s="804"/>
      <c r="CE60" s="804"/>
      <c r="CF60" s="804"/>
      <c r="CG60" s="805"/>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48"/>
    </row>
    <row r="61" spans="1:131" s="249" customFormat="1" ht="26.25" customHeight="1" thickBot="1" x14ac:dyDescent="0.2">
      <c r="A61" s="263">
        <v>34</v>
      </c>
      <c r="B61" s="856"/>
      <c r="C61" s="857"/>
      <c r="D61" s="857"/>
      <c r="E61" s="857"/>
      <c r="F61" s="857"/>
      <c r="G61" s="857"/>
      <c r="H61" s="857"/>
      <c r="I61" s="857"/>
      <c r="J61" s="857"/>
      <c r="K61" s="857"/>
      <c r="L61" s="857"/>
      <c r="M61" s="857"/>
      <c r="N61" s="857"/>
      <c r="O61" s="857"/>
      <c r="P61" s="858"/>
      <c r="Q61" s="922"/>
      <c r="R61" s="923"/>
      <c r="S61" s="923"/>
      <c r="T61" s="923"/>
      <c r="U61" s="923"/>
      <c r="V61" s="923"/>
      <c r="W61" s="923"/>
      <c r="X61" s="923"/>
      <c r="Y61" s="923"/>
      <c r="Z61" s="923"/>
      <c r="AA61" s="923"/>
      <c r="AB61" s="923"/>
      <c r="AC61" s="923"/>
      <c r="AD61" s="923"/>
      <c r="AE61" s="924"/>
      <c r="AF61" s="862"/>
      <c r="AG61" s="863"/>
      <c r="AH61" s="863"/>
      <c r="AI61" s="863"/>
      <c r="AJ61" s="864"/>
      <c r="AK61" s="925"/>
      <c r="AL61" s="923"/>
      <c r="AM61" s="923"/>
      <c r="AN61" s="923"/>
      <c r="AO61" s="923"/>
      <c r="AP61" s="923"/>
      <c r="AQ61" s="923"/>
      <c r="AR61" s="923"/>
      <c r="AS61" s="923"/>
      <c r="AT61" s="923"/>
      <c r="AU61" s="923"/>
      <c r="AV61" s="923"/>
      <c r="AW61" s="923"/>
      <c r="AX61" s="923"/>
      <c r="AY61" s="923"/>
      <c r="AZ61" s="926"/>
      <c r="BA61" s="926"/>
      <c r="BB61" s="926"/>
      <c r="BC61" s="926"/>
      <c r="BD61" s="926"/>
      <c r="BE61" s="917"/>
      <c r="BF61" s="917"/>
      <c r="BG61" s="917"/>
      <c r="BH61" s="917"/>
      <c r="BI61" s="918"/>
      <c r="BJ61" s="254"/>
      <c r="BK61" s="254"/>
      <c r="BL61" s="254"/>
      <c r="BM61" s="254"/>
      <c r="BN61" s="254"/>
      <c r="BO61" s="267"/>
      <c r="BP61" s="267"/>
      <c r="BQ61" s="264">
        <v>55</v>
      </c>
      <c r="BR61" s="265"/>
      <c r="BS61" s="803"/>
      <c r="BT61" s="804"/>
      <c r="BU61" s="804"/>
      <c r="BV61" s="804"/>
      <c r="BW61" s="804"/>
      <c r="BX61" s="804"/>
      <c r="BY61" s="804"/>
      <c r="BZ61" s="804"/>
      <c r="CA61" s="804"/>
      <c r="CB61" s="804"/>
      <c r="CC61" s="804"/>
      <c r="CD61" s="804"/>
      <c r="CE61" s="804"/>
      <c r="CF61" s="804"/>
      <c r="CG61" s="805"/>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48"/>
    </row>
    <row r="62" spans="1:131" s="249" customFormat="1" ht="26.25" customHeight="1" x14ac:dyDescent="0.15">
      <c r="A62" s="263">
        <v>35</v>
      </c>
      <c r="B62" s="856"/>
      <c r="C62" s="857"/>
      <c r="D62" s="857"/>
      <c r="E62" s="857"/>
      <c r="F62" s="857"/>
      <c r="G62" s="857"/>
      <c r="H62" s="857"/>
      <c r="I62" s="857"/>
      <c r="J62" s="857"/>
      <c r="K62" s="857"/>
      <c r="L62" s="857"/>
      <c r="M62" s="857"/>
      <c r="N62" s="857"/>
      <c r="O62" s="857"/>
      <c r="P62" s="858"/>
      <c r="Q62" s="922"/>
      <c r="R62" s="923"/>
      <c r="S62" s="923"/>
      <c r="T62" s="923"/>
      <c r="U62" s="923"/>
      <c r="V62" s="923"/>
      <c r="W62" s="923"/>
      <c r="X62" s="923"/>
      <c r="Y62" s="923"/>
      <c r="Z62" s="923"/>
      <c r="AA62" s="923"/>
      <c r="AB62" s="923"/>
      <c r="AC62" s="923"/>
      <c r="AD62" s="923"/>
      <c r="AE62" s="924"/>
      <c r="AF62" s="862"/>
      <c r="AG62" s="863"/>
      <c r="AH62" s="863"/>
      <c r="AI62" s="863"/>
      <c r="AJ62" s="864"/>
      <c r="AK62" s="925"/>
      <c r="AL62" s="923"/>
      <c r="AM62" s="923"/>
      <c r="AN62" s="923"/>
      <c r="AO62" s="923"/>
      <c r="AP62" s="923"/>
      <c r="AQ62" s="923"/>
      <c r="AR62" s="923"/>
      <c r="AS62" s="923"/>
      <c r="AT62" s="923"/>
      <c r="AU62" s="923"/>
      <c r="AV62" s="923"/>
      <c r="AW62" s="923"/>
      <c r="AX62" s="923"/>
      <c r="AY62" s="923"/>
      <c r="AZ62" s="926"/>
      <c r="BA62" s="926"/>
      <c r="BB62" s="926"/>
      <c r="BC62" s="926"/>
      <c r="BD62" s="926"/>
      <c r="BE62" s="917"/>
      <c r="BF62" s="917"/>
      <c r="BG62" s="917"/>
      <c r="BH62" s="917"/>
      <c r="BI62" s="918"/>
      <c r="BJ62" s="940" t="s">
        <v>411</v>
      </c>
      <c r="BK62" s="895"/>
      <c r="BL62" s="895"/>
      <c r="BM62" s="895"/>
      <c r="BN62" s="896"/>
      <c r="BO62" s="267"/>
      <c r="BP62" s="267"/>
      <c r="BQ62" s="264">
        <v>56</v>
      </c>
      <c r="BR62" s="265"/>
      <c r="BS62" s="803"/>
      <c r="BT62" s="804"/>
      <c r="BU62" s="804"/>
      <c r="BV62" s="804"/>
      <c r="BW62" s="804"/>
      <c r="BX62" s="804"/>
      <c r="BY62" s="804"/>
      <c r="BZ62" s="804"/>
      <c r="CA62" s="804"/>
      <c r="CB62" s="804"/>
      <c r="CC62" s="804"/>
      <c r="CD62" s="804"/>
      <c r="CE62" s="804"/>
      <c r="CF62" s="804"/>
      <c r="CG62" s="805"/>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48"/>
    </row>
    <row r="63" spans="1:131" s="249" customFormat="1" ht="26.25" customHeight="1" thickBot="1" x14ac:dyDescent="0.2">
      <c r="A63" s="266" t="s">
        <v>393</v>
      </c>
      <c r="B63" s="879" t="s">
        <v>412</v>
      </c>
      <c r="C63" s="880"/>
      <c r="D63" s="880"/>
      <c r="E63" s="880"/>
      <c r="F63" s="880"/>
      <c r="G63" s="880"/>
      <c r="H63" s="880"/>
      <c r="I63" s="880"/>
      <c r="J63" s="880"/>
      <c r="K63" s="880"/>
      <c r="L63" s="880"/>
      <c r="M63" s="880"/>
      <c r="N63" s="880"/>
      <c r="O63" s="880"/>
      <c r="P63" s="881"/>
      <c r="Q63" s="934"/>
      <c r="R63" s="935"/>
      <c r="S63" s="935"/>
      <c r="T63" s="935"/>
      <c r="U63" s="935"/>
      <c r="V63" s="935"/>
      <c r="W63" s="935"/>
      <c r="X63" s="935"/>
      <c r="Y63" s="935"/>
      <c r="Z63" s="935"/>
      <c r="AA63" s="935"/>
      <c r="AB63" s="935"/>
      <c r="AC63" s="935"/>
      <c r="AD63" s="935"/>
      <c r="AE63" s="936"/>
      <c r="AF63" s="937">
        <v>5972</v>
      </c>
      <c r="AG63" s="927"/>
      <c r="AH63" s="927"/>
      <c r="AI63" s="927"/>
      <c r="AJ63" s="938"/>
      <c r="AK63" s="939"/>
      <c r="AL63" s="935"/>
      <c r="AM63" s="935"/>
      <c r="AN63" s="935"/>
      <c r="AO63" s="935"/>
      <c r="AP63" s="927">
        <f>AP30+AP31</f>
        <v>25093</v>
      </c>
      <c r="AQ63" s="927"/>
      <c r="AR63" s="927"/>
      <c r="AS63" s="927"/>
      <c r="AT63" s="927"/>
      <c r="AU63" s="927">
        <f>AU30+AU31</f>
        <v>8683</v>
      </c>
      <c r="AV63" s="927"/>
      <c r="AW63" s="927"/>
      <c r="AX63" s="927"/>
      <c r="AY63" s="927"/>
      <c r="AZ63" s="928"/>
      <c r="BA63" s="928"/>
      <c r="BB63" s="928"/>
      <c r="BC63" s="928"/>
      <c r="BD63" s="928"/>
      <c r="BE63" s="929"/>
      <c r="BF63" s="929"/>
      <c r="BG63" s="929"/>
      <c r="BH63" s="929"/>
      <c r="BI63" s="930"/>
      <c r="BJ63" s="931" t="s">
        <v>140</v>
      </c>
      <c r="BK63" s="932"/>
      <c r="BL63" s="932"/>
      <c r="BM63" s="932"/>
      <c r="BN63" s="933"/>
      <c r="BO63" s="267"/>
      <c r="BP63" s="267"/>
      <c r="BQ63" s="264">
        <v>57</v>
      </c>
      <c r="BR63" s="265"/>
      <c r="BS63" s="803"/>
      <c r="BT63" s="804"/>
      <c r="BU63" s="804"/>
      <c r="BV63" s="804"/>
      <c r="BW63" s="804"/>
      <c r="BX63" s="804"/>
      <c r="BY63" s="804"/>
      <c r="BZ63" s="804"/>
      <c r="CA63" s="804"/>
      <c r="CB63" s="804"/>
      <c r="CC63" s="804"/>
      <c r="CD63" s="804"/>
      <c r="CE63" s="804"/>
      <c r="CF63" s="804"/>
      <c r="CG63" s="805"/>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03"/>
      <c r="BT64" s="804"/>
      <c r="BU64" s="804"/>
      <c r="BV64" s="804"/>
      <c r="BW64" s="804"/>
      <c r="BX64" s="804"/>
      <c r="BY64" s="804"/>
      <c r="BZ64" s="804"/>
      <c r="CA64" s="804"/>
      <c r="CB64" s="804"/>
      <c r="CC64" s="804"/>
      <c r="CD64" s="804"/>
      <c r="CE64" s="804"/>
      <c r="CF64" s="804"/>
      <c r="CG64" s="805"/>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03"/>
      <c r="BT65" s="804"/>
      <c r="BU65" s="804"/>
      <c r="BV65" s="804"/>
      <c r="BW65" s="804"/>
      <c r="BX65" s="804"/>
      <c r="BY65" s="804"/>
      <c r="BZ65" s="804"/>
      <c r="CA65" s="804"/>
      <c r="CB65" s="804"/>
      <c r="CC65" s="804"/>
      <c r="CD65" s="804"/>
      <c r="CE65" s="804"/>
      <c r="CF65" s="804"/>
      <c r="CG65" s="805"/>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48"/>
    </row>
    <row r="66" spans="1:131" s="249" customFormat="1" ht="26.25" customHeight="1" x14ac:dyDescent="0.15">
      <c r="A66" s="835" t="s">
        <v>414</v>
      </c>
      <c r="B66" s="836"/>
      <c r="C66" s="836"/>
      <c r="D66" s="836"/>
      <c r="E66" s="836"/>
      <c r="F66" s="836"/>
      <c r="G66" s="836"/>
      <c r="H66" s="836"/>
      <c r="I66" s="836"/>
      <c r="J66" s="836"/>
      <c r="K66" s="836"/>
      <c r="L66" s="836"/>
      <c r="M66" s="836"/>
      <c r="N66" s="836"/>
      <c r="O66" s="836"/>
      <c r="P66" s="837"/>
      <c r="Q66" s="812" t="s">
        <v>397</v>
      </c>
      <c r="R66" s="813"/>
      <c r="S66" s="813"/>
      <c r="T66" s="813"/>
      <c r="U66" s="814"/>
      <c r="V66" s="812" t="s">
        <v>398</v>
      </c>
      <c r="W66" s="813"/>
      <c r="X66" s="813"/>
      <c r="Y66" s="813"/>
      <c r="Z66" s="814"/>
      <c r="AA66" s="812" t="s">
        <v>399</v>
      </c>
      <c r="AB66" s="813"/>
      <c r="AC66" s="813"/>
      <c r="AD66" s="813"/>
      <c r="AE66" s="814"/>
      <c r="AF66" s="952" t="s">
        <v>415</v>
      </c>
      <c r="AG66" s="902"/>
      <c r="AH66" s="902"/>
      <c r="AI66" s="902"/>
      <c r="AJ66" s="953"/>
      <c r="AK66" s="812" t="s">
        <v>401</v>
      </c>
      <c r="AL66" s="836"/>
      <c r="AM66" s="836"/>
      <c r="AN66" s="836"/>
      <c r="AO66" s="837"/>
      <c r="AP66" s="812" t="s">
        <v>416</v>
      </c>
      <c r="AQ66" s="813"/>
      <c r="AR66" s="813"/>
      <c r="AS66" s="813"/>
      <c r="AT66" s="814"/>
      <c r="AU66" s="812" t="s">
        <v>417</v>
      </c>
      <c r="AV66" s="813"/>
      <c r="AW66" s="813"/>
      <c r="AX66" s="813"/>
      <c r="AY66" s="814"/>
      <c r="AZ66" s="812" t="s">
        <v>380</v>
      </c>
      <c r="BA66" s="813"/>
      <c r="BB66" s="813"/>
      <c r="BC66" s="813"/>
      <c r="BD66" s="824"/>
      <c r="BE66" s="267"/>
      <c r="BF66" s="267"/>
      <c r="BG66" s="267"/>
      <c r="BH66" s="267"/>
      <c r="BI66" s="267"/>
      <c r="BJ66" s="267"/>
      <c r="BK66" s="267"/>
      <c r="BL66" s="267"/>
      <c r="BM66" s="267"/>
      <c r="BN66" s="267"/>
      <c r="BO66" s="267"/>
      <c r="BP66" s="267"/>
      <c r="BQ66" s="264">
        <v>60</v>
      </c>
      <c r="BR66" s="269"/>
      <c r="BS66" s="944"/>
      <c r="BT66" s="945"/>
      <c r="BU66" s="945"/>
      <c r="BV66" s="945"/>
      <c r="BW66" s="945"/>
      <c r="BX66" s="945"/>
      <c r="BY66" s="945"/>
      <c r="BZ66" s="945"/>
      <c r="CA66" s="945"/>
      <c r="CB66" s="945"/>
      <c r="CC66" s="945"/>
      <c r="CD66" s="945"/>
      <c r="CE66" s="945"/>
      <c r="CF66" s="945"/>
      <c r="CG66" s="946"/>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1"/>
      <c r="DW66" s="942"/>
      <c r="DX66" s="942"/>
      <c r="DY66" s="942"/>
      <c r="DZ66" s="943"/>
      <c r="EA66" s="248"/>
    </row>
    <row r="67" spans="1:131" s="249" customFormat="1" ht="26.25" customHeight="1" thickBot="1" x14ac:dyDescent="0.2">
      <c r="A67" s="838"/>
      <c r="B67" s="839"/>
      <c r="C67" s="839"/>
      <c r="D67" s="839"/>
      <c r="E67" s="839"/>
      <c r="F67" s="839"/>
      <c r="G67" s="839"/>
      <c r="H67" s="839"/>
      <c r="I67" s="839"/>
      <c r="J67" s="839"/>
      <c r="K67" s="839"/>
      <c r="L67" s="839"/>
      <c r="M67" s="839"/>
      <c r="N67" s="839"/>
      <c r="O67" s="839"/>
      <c r="P67" s="840"/>
      <c r="Q67" s="815"/>
      <c r="R67" s="816"/>
      <c r="S67" s="816"/>
      <c r="T67" s="816"/>
      <c r="U67" s="817"/>
      <c r="V67" s="815"/>
      <c r="W67" s="816"/>
      <c r="X67" s="816"/>
      <c r="Y67" s="816"/>
      <c r="Z67" s="817"/>
      <c r="AA67" s="815"/>
      <c r="AB67" s="816"/>
      <c r="AC67" s="816"/>
      <c r="AD67" s="816"/>
      <c r="AE67" s="817"/>
      <c r="AF67" s="954"/>
      <c r="AG67" s="905"/>
      <c r="AH67" s="905"/>
      <c r="AI67" s="905"/>
      <c r="AJ67" s="955"/>
      <c r="AK67" s="956"/>
      <c r="AL67" s="839"/>
      <c r="AM67" s="839"/>
      <c r="AN67" s="839"/>
      <c r="AO67" s="840"/>
      <c r="AP67" s="815"/>
      <c r="AQ67" s="816"/>
      <c r="AR67" s="816"/>
      <c r="AS67" s="816"/>
      <c r="AT67" s="817"/>
      <c r="AU67" s="815"/>
      <c r="AV67" s="816"/>
      <c r="AW67" s="816"/>
      <c r="AX67" s="816"/>
      <c r="AY67" s="817"/>
      <c r="AZ67" s="815"/>
      <c r="BA67" s="816"/>
      <c r="BB67" s="816"/>
      <c r="BC67" s="816"/>
      <c r="BD67" s="825"/>
      <c r="BE67" s="267"/>
      <c r="BF67" s="267"/>
      <c r="BG67" s="267"/>
      <c r="BH67" s="267"/>
      <c r="BI67" s="267"/>
      <c r="BJ67" s="267"/>
      <c r="BK67" s="267"/>
      <c r="BL67" s="267"/>
      <c r="BM67" s="267"/>
      <c r="BN67" s="267"/>
      <c r="BO67" s="267"/>
      <c r="BP67" s="267"/>
      <c r="BQ67" s="264">
        <v>61</v>
      </c>
      <c r="BR67" s="269"/>
      <c r="BS67" s="944"/>
      <c r="BT67" s="945"/>
      <c r="BU67" s="945"/>
      <c r="BV67" s="945"/>
      <c r="BW67" s="945"/>
      <c r="BX67" s="945"/>
      <c r="BY67" s="945"/>
      <c r="BZ67" s="945"/>
      <c r="CA67" s="945"/>
      <c r="CB67" s="945"/>
      <c r="CC67" s="945"/>
      <c r="CD67" s="945"/>
      <c r="CE67" s="945"/>
      <c r="CF67" s="945"/>
      <c r="CG67" s="946"/>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1"/>
      <c r="DW67" s="942"/>
      <c r="DX67" s="942"/>
      <c r="DY67" s="942"/>
      <c r="DZ67" s="943"/>
      <c r="EA67" s="248"/>
    </row>
    <row r="68" spans="1:131" s="249" customFormat="1" ht="40.5" customHeight="1" thickTop="1" x14ac:dyDescent="0.15">
      <c r="A68" s="260">
        <v>1</v>
      </c>
      <c r="B68" s="809" t="s">
        <v>573</v>
      </c>
      <c r="C68" s="810"/>
      <c r="D68" s="810"/>
      <c r="E68" s="810"/>
      <c r="F68" s="810"/>
      <c r="G68" s="810"/>
      <c r="H68" s="810"/>
      <c r="I68" s="810"/>
      <c r="J68" s="810"/>
      <c r="K68" s="810"/>
      <c r="L68" s="810"/>
      <c r="M68" s="810"/>
      <c r="N68" s="810"/>
      <c r="O68" s="810"/>
      <c r="P68" s="811"/>
      <c r="Q68" s="950">
        <v>4695</v>
      </c>
      <c r="R68" s="951"/>
      <c r="S68" s="951"/>
      <c r="T68" s="951"/>
      <c r="U68" s="951"/>
      <c r="V68" s="951">
        <v>4672</v>
      </c>
      <c r="W68" s="951"/>
      <c r="X68" s="951"/>
      <c r="Y68" s="951"/>
      <c r="Z68" s="951"/>
      <c r="AA68" s="951">
        <f>Q68-V68</f>
        <v>23</v>
      </c>
      <c r="AB68" s="951"/>
      <c r="AC68" s="951"/>
      <c r="AD68" s="951"/>
      <c r="AE68" s="951"/>
      <c r="AF68" s="951">
        <v>23</v>
      </c>
      <c r="AG68" s="951"/>
      <c r="AH68" s="951"/>
      <c r="AI68" s="951"/>
      <c r="AJ68" s="951"/>
      <c r="AK68" s="951" t="s">
        <v>572</v>
      </c>
      <c r="AL68" s="951"/>
      <c r="AM68" s="951"/>
      <c r="AN68" s="951"/>
      <c r="AO68" s="951"/>
      <c r="AP68" s="951">
        <v>3085</v>
      </c>
      <c r="AQ68" s="951"/>
      <c r="AR68" s="951"/>
      <c r="AS68" s="951"/>
      <c r="AT68" s="951"/>
      <c r="AU68" s="951">
        <v>1668</v>
      </c>
      <c r="AV68" s="951"/>
      <c r="AW68" s="951"/>
      <c r="AX68" s="951"/>
      <c r="AY68" s="951"/>
      <c r="AZ68" s="959"/>
      <c r="BA68" s="959"/>
      <c r="BB68" s="959"/>
      <c r="BC68" s="959"/>
      <c r="BD68" s="960"/>
      <c r="BE68" s="267"/>
      <c r="BF68" s="267"/>
      <c r="BG68" s="267"/>
      <c r="BH68" s="267"/>
      <c r="BI68" s="267"/>
      <c r="BJ68" s="267"/>
      <c r="BK68" s="267"/>
      <c r="BL68" s="267"/>
      <c r="BM68" s="267"/>
      <c r="BN68" s="267"/>
      <c r="BO68" s="267"/>
      <c r="BP68" s="267"/>
      <c r="BQ68" s="264">
        <v>62</v>
      </c>
      <c r="BR68" s="269"/>
      <c r="BS68" s="944"/>
      <c r="BT68" s="945"/>
      <c r="BU68" s="945"/>
      <c r="BV68" s="945"/>
      <c r="BW68" s="945"/>
      <c r="BX68" s="945"/>
      <c r="BY68" s="945"/>
      <c r="BZ68" s="945"/>
      <c r="CA68" s="945"/>
      <c r="CB68" s="945"/>
      <c r="CC68" s="945"/>
      <c r="CD68" s="945"/>
      <c r="CE68" s="945"/>
      <c r="CF68" s="945"/>
      <c r="CG68" s="946"/>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1"/>
      <c r="DW68" s="942"/>
      <c r="DX68" s="942"/>
      <c r="DY68" s="942"/>
      <c r="DZ68" s="943"/>
      <c r="EA68" s="248"/>
    </row>
    <row r="69" spans="1:131" s="249" customFormat="1" ht="40.5" customHeight="1" x14ac:dyDescent="0.15">
      <c r="A69" s="263">
        <v>2</v>
      </c>
      <c r="B69" s="806" t="s">
        <v>574</v>
      </c>
      <c r="C69" s="807"/>
      <c r="D69" s="807"/>
      <c r="E69" s="807"/>
      <c r="F69" s="807"/>
      <c r="G69" s="807"/>
      <c r="H69" s="807"/>
      <c r="I69" s="807"/>
      <c r="J69" s="807"/>
      <c r="K69" s="807"/>
      <c r="L69" s="807"/>
      <c r="M69" s="807"/>
      <c r="N69" s="807"/>
      <c r="O69" s="807"/>
      <c r="P69" s="808"/>
      <c r="Q69" s="961">
        <v>87892</v>
      </c>
      <c r="R69" s="920"/>
      <c r="S69" s="920"/>
      <c r="T69" s="920"/>
      <c r="U69" s="920"/>
      <c r="V69" s="920">
        <v>81347</v>
      </c>
      <c r="W69" s="920"/>
      <c r="X69" s="920"/>
      <c r="Y69" s="920"/>
      <c r="Z69" s="920"/>
      <c r="AA69" s="962">
        <f>Q69-V69</f>
        <v>6545</v>
      </c>
      <c r="AB69" s="963"/>
      <c r="AC69" s="963"/>
      <c r="AD69" s="963"/>
      <c r="AE69" s="919"/>
      <c r="AF69" s="920">
        <v>14108</v>
      </c>
      <c r="AG69" s="920"/>
      <c r="AH69" s="920"/>
      <c r="AI69" s="920"/>
      <c r="AJ69" s="920"/>
      <c r="AK69" s="920" t="s">
        <v>572</v>
      </c>
      <c r="AL69" s="920"/>
      <c r="AM69" s="920"/>
      <c r="AN69" s="920"/>
      <c r="AO69" s="920"/>
      <c r="AP69" s="920" t="s">
        <v>572</v>
      </c>
      <c r="AQ69" s="920"/>
      <c r="AR69" s="920"/>
      <c r="AS69" s="920"/>
      <c r="AT69" s="920"/>
      <c r="AU69" s="920" t="s">
        <v>572</v>
      </c>
      <c r="AV69" s="920"/>
      <c r="AW69" s="920"/>
      <c r="AX69" s="920"/>
      <c r="AY69" s="920"/>
      <c r="AZ69" s="957"/>
      <c r="BA69" s="957"/>
      <c r="BB69" s="957"/>
      <c r="BC69" s="957"/>
      <c r="BD69" s="958"/>
      <c r="BE69" s="267"/>
      <c r="BF69" s="267"/>
      <c r="BG69" s="267"/>
      <c r="BH69" s="267"/>
      <c r="BI69" s="267"/>
      <c r="BJ69" s="267"/>
      <c r="BK69" s="267"/>
      <c r="BL69" s="267"/>
      <c r="BM69" s="267"/>
      <c r="BN69" s="267"/>
      <c r="BO69" s="267"/>
      <c r="BP69" s="267"/>
      <c r="BQ69" s="264">
        <v>63</v>
      </c>
      <c r="BR69" s="269"/>
      <c r="BS69" s="944"/>
      <c r="BT69" s="945"/>
      <c r="BU69" s="945"/>
      <c r="BV69" s="945"/>
      <c r="BW69" s="945"/>
      <c r="BX69" s="945"/>
      <c r="BY69" s="945"/>
      <c r="BZ69" s="945"/>
      <c r="CA69" s="945"/>
      <c r="CB69" s="945"/>
      <c r="CC69" s="945"/>
      <c r="CD69" s="945"/>
      <c r="CE69" s="945"/>
      <c r="CF69" s="945"/>
      <c r="CG69" s="946"/>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1"/>
      <c r="DW69" s="942"/>
      <c r="DX69" s="942"/>
      <c r="DY69" s="942"/>
      <c r="DZ69" s="943"/>
      <c r="EA69" s="248"/>
    </row>
    <row r="70" spans="1:131" s="249" customFormat="1" ht="40.5" customHeight="1" x14ac:dyDescent="0.15">
      <c r="A70" s="263">
        <v>3</v>
      </c>
      <c r="B70" s="806" t="s">
        <v>575</v>
      </c>
      <c r="C70" s="807"/>
      <c r="D70" s="807"/>
      <c r="E70" s="807"/>
      <c r="F70" s="807"/>
      <c r="G70" s="807"/>
      <c r="H70" s="807"/>
      <c r="I70" s="807"/>
      <c r="J70" s="807"/>
      <c r="K70" s="807"/>
      <c r="L70" s="807"/>
      <c r="M70" s="807"/>
      <c r="N70" s="807"/>
      <c r="O70" s="807"/>
      <c r="P70" s="808"/>
      <c r="Q70" s="961">
        <v>33474</v>
      </c>
      <c r="R70" s="920"/>
      <c r="S70" s="920"/>
      <c r="T70" s="920"/>
      <c r="U70" s="920"/>
      <c r="V70" s="920">
        <v>32592</v>
      </c>
      <c r="W70" s="920"/>
      <c r="X70" s="920"/>
      <c r="Y70" s="920"/>
      <c r="Z70" s="920"/>
      <c r="AA70" s="962">
        <f t="shared" ref="AA70:AA75" si="0">Q70-V70</f>
        <v>882</v>
      </c>
      <c r="AB70" s="963"/>
      <c r="AC70" s="963"/>
      <c r="AD70" s="963"/>
      <c r="AE70" s="919"/>
      <c r="AF70" s="920">
        <v>882</v>
      </c>
      <c r="AG70" s="920"/>
      <c r="AH70" s="920"/>
      <c r="AI70" s="920"/>
      <c r="AJ70" s="920"/>
      <c r="AK70" s="920">
        <v>76</v>
      </c>
      <c r="AL70" s="920"/>
      <c r="AM70" s="920"/>
      <c r="AN70" s="920"/>
      <c r="AO70" s="920"/>
      <c r="AP70" s="920" t="s">
        <v>572</v>
      </c>
      <c r="AQ70" s="920"/>
      <c r="AR70" s="920"/>
      <c r="AS70" s="920"/>
      <c r="AT70" s="920"/>
      <c r="AU70" s="920" t="s">
        <v>572</v>
      </c>
      <c r="AV70" s="920"/>
      <c r="AW70" s="920"/>
      <c r="AX70" s="920"/>
      <c r="AY70" s="920"/>
      <c r="AZ70" s="957"/>
      <c r="BA70" s="957"/>
      <c r="BB70" s="957"/>
      <c r="BC70" s="957"/>
      <c r="BD70" s="958"/>
      <c r="BE70" s="267"/>
      <c r="BF70" s="267"/>
      <c r="BG70" s="267"/>
      <c r="BH70" s="267"/>
      <c r="BI70" s="267"/>
      <c r="BJ70" s="267"/>
      <c r="BK70" s="267"/>
      <c r="BL70" s="267"/>
      <c r="BM70" s="267"/>
      <c r="BN70" s="267"/>
      <c r="BO70" s="267"/>
      <c r="BP70" s="267"/>
      <c r="BQ70" s="264">
        <v>64</v>
      </c>
      <c r="BR70" s="269"/>
      <c r="BS70" s="944"/>
      <c r="BT70" s="945"/>
      <c r="BU70" s="945"/>
      <c r="BV70" s="945"/>
      <c r="BW70" s="945"/>
      <c r="BX70" s="945"/>
      <c r="BY70" s="945"/>
      <c r="BZ70" s="945"/>
      <c r="CA70" s="945"/>
      <c r="CB70" s="945"/>
      <c r="CC70" s="945"/>
      <c r="CD70" s="945"/>
      <c r="CE70" s="945"/>
      <c r="CF70" s="945"/>
      <c r="CG70" s="946"/>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1"/>
      <c r="DW70" s="942"/>
      <c r="DX70" s="942"/>
      <c r="DY70" s="942"/>
      <c r="DZ70" s="943"/>
      <c r="EA70" s="248"/>
    </row>
    <row r="71" spans="1:131" s="249" customFormat="1" ht="40.5" customHeight="1" x14ac:dyDescent="0.15">
      <c r="A71" s="263">
        <v>4</v>
      </c>
      <c r="B71" s="806" t="s">
        <v>576</v>
      </c>
      <c r="C71" s="807"/>
      <c r="D71" s="807"/>
      <c r="E71" s="807"/>
      <c r="F71" s="807"/>
      <c r="G71" s="807"/>
      <c r="H71" s="807"/>
      <c r="I71" s="807"/>
      <c r="J71" s="807"/>
      <c r="K71" s="807"/>
      <c r="L71" s="807"/>
      <c r="M71" s="807"/>
      <c r="N71" s="807"/>
      <c r="O71" s="807"/>
      <c r="P71" s="808"/>
      <c r="Q71" s="961">
        <v>340</v>
      </c>
      <c r="R71" s="920"/>
      <c r="S71" s="920"/>
      <c r="T71" s="920"/>
      <c r="U71" s="920"/>
      <c r="V71" s="920">
        <v>304</v>
      </c>
      <c r="W71" s="920"/>
      <c r="X71" s="920"/>
      <c r="Y71" s="920"/>
      <c r="Z71" s="920"/>
      <c r="AA71" s="962">
        <v>35</v>
      </c>
      <c r="AB71" s="963"/>
      <c r="AC71" s="963"/>
      <c r="AD71" s="963"/>
      <c r="AE71" s="919"/>
      <c r="AF71" s="920">
        <v>35</v>
      </c>
      <c r="AG71" s="920"/>
      <c r="AH71" s="920"/>
      <c r="AI71" s="920"/>
      <c r="AJ71" s="920"/>
      <c r="AK71" s="920" t="s">
        <v>572</v>
      </c>
      <c r="AL71" s="920"/>
      <c r="AM71" s="920"/>
      <c r="AN71" s="920"/>
      <c r="AO71" s="920"/>
      <c r="AP71" s="920" t="s">
        <v>572</v>
      </c>
      <c r="AQ71" s="920"/>
      <c r="AR71" s="920"/>
      <c r="AS71" s="920"/>
      <c r="AT71" s="920"/>
      <c r="AU71" s="920" t="s">
        <v>572</v>
      </c>
      <c r="AV71" s="920"/>
      <c r="AW71" s="920"/>
      <c r="AX71" s="920"/>
      <c r="AY71" s="920"/>
      <c r="AZ71" s="957"/>
      <c r="BA71" s="957"/>
      <c r="BB71" s="957"/>
      <c r="BC71" s="957"/>
      <c r="BD71" s="958"/>
      <c r="BE71" s="267"/>
      <c r="BF71" s="267"/>
      <c r="BG71" s="267"/>
      <c r="BH71" s="267"/>
      <c r="BI71" s="267"/>
      <c r="BJ71" s="267"/>
      <c r="BK71" s="267"/>
      <c r="BL71" s="267"/>
      <c r="BM71" s="267"/>
      <c r="BN71" s="267"/>
      <c r="BO71" s="267"/>
      <c r="BP71" s="267"/>
      <c r="BQ71" s="264">
        <v>65</v>
      </c>
      <c r="BR71" s="269"/>
      <c r="BS71" s="944"/>
      <c r="BT71" s="945"/>
      <c r="BU71" s="945"/>
      <c r="BV71" s="945"/>
      <c r="BW71" s="945"/>
      <c r="BX71" s="945"/>
      <c r="BY71" s="945"/>
      <c r="BZ71" s="945"/>
      <c r="CA71" s="945"/>
      <c r="CB71" s="945"/>
      <c r="CC71" s="945"/>
      <c r="CD71" s="945"/>
      <c r="CE71" s="945"/>
      <c r="CF71" s="945"/>
      <c r="CG71" s="946"/>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1"/>
      <c r="DW71" s="942"/>
      <c r="DX71" s="942"/>
      <c r="DY71" s="942"/>
      <c r="DZ71" s="943"/>
      <c r="EA71" s="248"/>
    </row>
    <row r="72" spans="1:131" s="249" customFormat="1" ht="40.5" customHeight="1" x14ac:dyDescent="0.15">
      <c r="A72" s="263">
        <v>5</v>
      </c>
      <c r="B72" s="806" t="s">
        <v>577</v>
      </c>
      <c r="C72" s="807"/>
      <c r="D72" s="807"/>
      <c r="E72" s="807"/>
      <c r="F72" s="807"/>
      <c r="G72" s="807"/>
      <c r="H72" s="807"/>
      <c r="I72" s="807"/>
      <c r="J72" s="807"/>
      <c r="K72" s="807"/>
      <c r="L72" s="807"/>
      <c r="M72" s="807"/>
      <c r="N72" s="807"/>
      <c r="O72" s="807"/>
      <c r="P72" s="808"/>
      <c r="Q72" s="961">
        <v>482</v>
      </c>
      <c r="R72" s="920"/>
      <c r="S72" s="920"/>
      <c r="T72" s="920"/>
      <c r="U72" s="920"/>
      <c r="V72" s="920">
        <v>411</v>
      </c>
      <c r="W72" s="920"/>
      <c r="X72" s="920"/>
      <c r="Y72" s="920"/>
      <c r="Z72" s="920"/>
      <c r="AA72" s="962">
        <f t="shared" si="0"/>
        <v>71</v>
      </c>
      <c r="AB72" s="963"/>
      <c r="AC72" s="963"/>
      <c r="AD72" s="963"/>
      <c r="AE72" s="919"/>
      <c r="AF72" s="920">
        <v>71</v>
      </c>
      <c r="AG72" s="920"/>
      <c r="AH72" s="920"/>
      <c r="AI72" s="920"/>
      <c r="AJ72" s="920"/>
      <c r="AK72" s="920" t="s">
        <v>572</v>
      </c>
      <c r="AL72" s="920"/>
      <c r="AM72" s="920"/>
      <c r="AN72" s="920"/>
      <c r="AO72" s="920"/>
      <c r="AP72" s="920" t="s">
        <v>572</v>
      </c>
      <c r="AQ72" s="920"/>
      <c r="AR72" s="920"/>
      <c r="AS72" s="920"/>
      <c r="AT72" s="920"/>
      <c r="AU72" s="920" t="s">
        <v>572</v>
      </c>
      <c r="AV72" s="920"/>
      <c r="AW72" s="920"/>
      <c r="AX72" s="920"/>
      <c r="AY72" s="920"/>
      <c r="AZ72" s="957"/>
      <c r="BA72" s="957"/>
      <c r="BB72" s="957"/>
      <c r="BC72" s="957"/>
      <c r="BD72" s="958"/>
      <c r="BE72" s="267"/>
      <c r="BF72" s="267"/>
      <c r="BG72" s="267"/>
      <c r="BH72" s="267"/>
      <c r="BI72" s="267"/>
      <c r="BJ72" s="267"/>
      <c r="BK72" s="267"/>
      <c r="BL72" s="267"/>
      <c r="BM72" s="267"/>
      <c r="BN72" s="267"/>
      <c r="BO72" s="267"/>
      <c r="BP72" s="267"/>
      <c r="BQ72" s="264">
        <v>66</v>
      </c>
      <c r="BR72" s="269"/>
      <c r="BS72" s="944"/>
      <c r="BT72" s="945"/>
      <c r="BU72" s="945"/>
      <c r="BV72" s="945"/>
      <c r="BW72" s="945"/>
      <c r="BX72" s="945"/>
      <c r="BY72" s="945"/>
      <c r="BZ72" s="945"/>
      <c r="CA72" s="945"/>
      <c r="CB72" s="945"/>
      <c r="CC72" s="945"/>
      <c r="CD72" s="945"/>
      <c r="CE72" s="945"/>
      <c r="CF72" s="945"/>
      <c r="CG72" s="946"/>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1"/>
      <c r="DW72" s="942"/>
      <c r="DX72" s="942"/>
      <c r="DY72" s="942"/>
      <c r="DZ72" s="943"/>
      <c r="EA72" s="248"/>
    </row>
    <row r="73" spans="1:131" s="249" customFormat="1" ht="40.5" customHeight="1" x14ac:dyDescent="0.15">
      <c r="A73" s="263">
        <v>6</v>
      </c>
      <c r="B73" s="806" t="s">
        <v>578</v>
      </c>
      <c r="C73" s="807"/>
      <c r="D73" s="807"/>
      <c r="E73" s="807"/>
      <c r="F73" s="807"/>
      <c r="G73" s="807"/>
      <c r="H73" s="807"/>
      <c r="I73" s="807"/>
      <c r="J73" s="807"/>
      <c r="K73" s="807"/>
      <c r="L73" s="807"/>
      <c r="M73" s="807"/>
      <c r="N73" s="807"/>
      <c r="O73" s="807"/>
      <c r="P73" s="808"/>
      <c r="Q73" s="966">
        <v>198</v>
      </c>
      <c r="R73" s="963"/>
      <c r="S73" s="963"/>
      <c r="T73" s="963"/>
      <c r="U73" s="919"/>
      <c r="V73" s="962">
        <v>183</v>
      </c>
      <c r="W73" s="963"/>
      <c r="X73" s="963"/>
      <c r="Y73" s="963"/>
      <c r="Z73" s="919"/>
      <c r="AA73" s="962">
        <f t="shared" si="0"/>
        <v>15</v>
      </c>
      <c r="AB73" s="963"/>
      <c r="AC73" s="963"/>
      <c r="AD73" s="963"/>
      <c r="AE73" s="919"/>
      <c r="AF73" s="962">
        <v>15</v>
      </c>
      <c r="AG73" s="963"/>
      <c r="AH73" s="963"/>
      <c r="AI73" s="963"/>
      <c r="AJ73" s="919"/>
      <c r="AK73" s="962" t="s">
        <v>572</v>
      </c>
      <c r="AL73" s="963"/>
      <c r="AM73" s="963"/>
      <c r="AN73" s="963"/>
      <c r="AO73" s="919"/>
      <c r="AP73" s="920" t="s">
        <v>572</v>
      </c>
      <c r="AQ73" s="920"/>
      <c r="AR73" s="920"/>
      <c r="AS73" s="920"/>
      <c r="AT73" s="920"/>
      <c r="AU73" s="920" t="s">
        <v>572</v>
      </c>
      <c r="AV73" s="920"/>
      <c r="AW73" s="920"/>
      <c r="AX73" s="920"/>
      <c r="AY73" s="920"/>
      <c r="AZ73" s="957"/>
      <c r="BA73" s="957"/>
      <c r="BB73" s="957"/>
      <c r="BC73" s="957"/>
      <c r="BD73" s="958"/>
      <c r="BE73" s="267"/>
      <c r="BF73" s="267"/>
      <c r="BG73" s="267"/>
      <c r="BH73" s="267"/>
      <c r="BI73" s="267"/>
      <c r="BJ73" s="267"/>
      <c r="BK73" s="267"/>
      <c r="BL73" s="267"/>
      <c r="BM73" s="267"/>
      <c r="BN73" s="267"/>
      <c r="BO73" s="267"/>
      <c r="BP73" s="267"/>
      <c r="BQ73" s="264">
        <v>67</v>
      </c>
      <c r="BR73" s="269"/>
      <c r="BS73" s="944"/>
      <c r="BT73" s="945"/>
      <c r="BU73" s="945"/>
      <c r="BV73" s="945"/>
      <c r="BW73" s="945"/>
      <c r="BX73" s="945"/>
      <c r="BY73" s="945"/>
      <c r="BZ73" s="945"/>
      <c r="CA73" s="945"/>
      <c r="CB73" s="945"/>
      <c r="CC73" s="945"/>
      <c r="CD73" s="945"/>
      <c r="CE73" s="945"/>
      <c r="CF73" s="945"/>
      <c r="CG73" s="946"/>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1"/>
      <c r="DW73" s="942"/>
      <c r="DX73" s="942"/>
      <c r="DY73" s="942"/>
      <c r="DZ73" s="943"/>
      <c r="EA73" s="248"/>
    </row>
    <row r="74" spans="1:131" s="249" customFormat="1" ht="40.5" customHeight="1" x14ac:dyDescent="0.15">
      <c r="A74" s="263">
        <v>7</v>
      </c>
      <c r="B74" s="806" t="s">
        <v>579</v>
      </c>
      <c r="C74" s="807"/>
      <c r="D74" s="807"/>
      <c r="E74" s="807"/>
      <c r="F74" s="807"/>
      <c r="G74" s="807"/>
      <c r="H74" s="807"/>
      <c r="I74" s="807"/>
      <c r="J74" s="807"/>
      <c r="K74" s="807"/>
      <c r="L74" s="807"/>
      <c r="M74" s="807"/>
      <c r="N74" s="807"/>
      <c r="O74" s="807"/>
      <c r="P74" s="808"/>
      <c r="Q74" s="965">
        <v>1227276</v>
      </c>
      <c r="R74" s="964"/>
      <c r="S74" s="964"/>
      <c r="T74" s="964"/>
      <c r="U74" s="964"/>
      <c r="V74" s="964">
        <v>1165356</v>
      </c>
      <c r="W74" s="964"/>
      <c r="X74" s="964"/>
      <c r="Y74" s="964"/>
      <c r="Z74" s="964"/>
      <c r="AA74" s="964">
        <v>61920</v>
      </c>
      <c r="AB74" s="964"/>
      <c r="AC74" s="964"/>
      <c r="AD74" s="964"/>
      <c r="AE74" s="964"/>
      <c r="AF74" s="964">
        <v>61920</v>
      </c>
      <c r="AG74" s="964"/>
      <c r="AH74" s="964"/>
      <c r="AI74" s="964"/>
      <c r="AJ74" s="964"/>
      <c r="AK74" s="964">
        <v>8500</v>
      </c>
      <c r="AL74" s="964"/>
      <c r="AM74" s="964"/>
      <c r="AN74" s="964"/>
      <c r="AO74" s="964"/>
      <c r="AP74" s="920" t="s">
        <v>572</v>
      </c>
      <c r="AQ74" s="920"/>
      <c r="AR74" s="920"/>
      <c r="AS74" s="920"/>
      <c r="AT74" s="920"/>
      <c r="AU74" s="920" t="s">
        <v>572</v>
      </c>
      <c r="AV74" s="920"/>
      <c r="AW74" s="920"/>
      <c r="AX74" s="920"/>
      <c r="AY74" s="920"/>
      <c r="AZ74" s="957"/>
      <c r="BA74" s="957"/>
      <c r="BB74" s="957"/>
      <c r="BC74" s="957"/>
      <c r="BD74" s="958"/>
      <c r="BE74" s="267"/>
      <c r="BF74" s="267"/>
      <c r="BG74" s="267"/>
      <c r="BH74" s="267"/>
      <c r="BI74" s="267"/>
      <c r="BJ74" s="267"/>
      <c r="BK74" s="267"/>
      <c r="BL74" s="267"/>
      <c r="BM74" s="267"/>
      <c r="BN74" s="267"/>
      <c r="BO74" s="267"/>
      <c r="BP74" s="267"/>
      <c r="BQ74" s="264">
        <v>68</v>
      </c>
      <c r="BR74" s="269"/>
      <c r="BS74" s="944"/>
      <c r="BT74" s="945"/>
      <c r="BU74" s="945"/>
      <c r="BV74" s="945"/>
      <c r="BW74" s="945"/>
      <c r="BX74" s="945"/>
      <c r="BY74" s="945"/>
      <c r="BZ74" s="945"/>
      <c r="CA74" s="945"/>
      <c r="CB74" s="945"/>
      <c r="CC74" s="945"/>
      <c r="CD74" s="945"/>
      <c r="CE74" s="945"/>
      <c r="CF74" s="945"/>
      <c r="CG74" s="946"/>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1"/>
      <c r="DW74" s="942"/>
      <c r="DX74" s="942"/>
      <c r="DY74" s="942"/>
      <c r="DZ74" s="943"/>
      <c r="EA74" s="248"/>
    </row>
    <row r="75" spans="1:131" s="249" customFormat="1" ht="40.5" customHeight="1" x14ac:dyDescent="0.15">
      <c r="A75" s="263">
        <v>8</v>
      </c>
      <c r="B75" s="806" t="s">
        <v>580</v>
      </c>
      <c r="C75" s="807"/>
      <c r="D75" s="807"/>
      <c r="E75" s="807"/>
      <c r="F75" s="807"/>
      <c r="G75" s="807"/>
      <c r="H75" s="807"/>
      <c r="I75" s="807"/>
      <c r="J75" s="807"/>
      <c r="K75" s="807"/>
      <c r="L75" s="807"/>
      <c r="M75" s="807"/>
      <c r="N75" s="807"/>
      <c r="O75" s="807"/>
      <c r="P75" s="808"/>
      <c r="Q75" s="966">
        <v>215</v>
      </c>
      <c r="R75" s="963"/>
      <c r="S75" s="963"/>
      <c r="T75" s="963"/>
      <c r="U75" s="919"/>
      <c r="V75" s="962">
        <v>212</v>
      </c>
      <c r="W75" s="963"/>
      <c r="X75" s="963"/>
      <c r="Y75" s="963"/>
      <c r="Z75" s="919"/>
      <c r="AA75" s="962">
        <f t="shared" si="0"/>
        <v>3</v>
      </c>
      <c r="AB75" s="963"/>
      <c r="AC75" s="963"/>
      <c r="AD75" s="963"/>
      <c r="AE75" s="919"/>
      <c r="AF75" s="962">
        <v>3</v>
      </c>
      <c r="AG75" s="963"/>
      <c r="AH75" s="963"/>
      <c r="AI75" s="963"/>
      <c r="AJ75" s="919"/>
      <c r="AK75" s="920">
        <v>35</v>
      </c>
      <c r="AL75" s="920"/>
      <c r="AM75" s="920"/>
      <c r="AN75" s="920"/>
      <c r="AO75" s="920"/>
      <c r="AP75" s="920" t="s">
        <v>572</v>
      </c>
      <c r="AQ75" s="920"/>
      <c r="AR75" s="920"/>
      <c r="AS75" s="920"/>
      <c r="AT75" s="920"/>
      <c r="AU75" s="920" t="s">
        <v>572</v>
      </c>
      <c r="AV75" s="920"/>
      <c r="AW75" s="920"/>
      <c r="AX75" s="920"/>
      <c r="AY75" s="920"/>
      <c r="AZ75" s="957"/>
      <c r="BA75" s="957"/>
      <c r="BB75" s="957"/>
      <c r="BC75" s="957"/>
      <c r="BD75" s="958"/>
      <c r="BE75" s="267"/>
      <c r="BF75" s="267"/>
      <c r="BG75" s="267"/>
      <c r="BH75" s="267"/>
      <c r="BI75" s="267"/>
      <c r="BJ75" s="267"/>
      <c r="BK75" s="267"/>
      <c r="BL75" s="267"/>
      <c r="BM75" s="267"/>
      <c r="BN75" s="267"/>
      <c r="BO75" s="267"/>
      <c r="BP75" s="267"/>
      <c r="BQ75" s="264">
        <v>69</v>
      </c>
      <c r="BR75" s="269"/>
      <c r="BS75" s="944"/>
      <c r="BT75" s="945"/>
      <c r="BU75" s="945"/>
      <c r="BV75" s="945"/>
      <c r="BW75" s="945"/>
      <c r="BX75" s="945"/>
      <c r="BY75" s="945"/>
      <c r="BZ75" s="945"/>
      <c r="CA75" s="945"/>
      <c r="CB75" s="945"/>
      <c r="CC75" s="945"/>
      <c r="CD75" s="945"/>
      <c r="CE75" s="945"/>
      <c r="CF75" s="945"/>
      <c r="CG75" s="946"/>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1"/>
      <c r="DW75" s="942"/>
      <c r="DX75" s="942"/>
      <c r="DY75" s="942"/>
      <c r="DZ75" s="943"/>
      <c r="EA75" s="248"/>
    </row>
    <row r="76" spans="1:131" s="249" customFormat="1" ht="40.5" customHeight="1" x14ac:dyDescent="0.15">
      <c r="A76" s="263">
        <v>9</v>
      </c>
      <c r="B76" s="806" t="s">
        <v>581</v>
      </c>
      <c r="C76" s="807"/>
      <c r="D76" s="807"/>
      <c r="E76" s="807"/>
      <c r="F76" s="807"/>
      <c r="G76" s="807"/>
      <c r="H76" s="807"/>
      <c r="I76" s="807"/>
      <c r="J76" s="807"/>
      <c r="K76" s="807"/>
      <c r="L76" s="807"/>
      <c r="M76" s="807"/>
      <c r="N76" s="807"/>
      <c r="O76" s="807"/>
      <c r="P76" s="808"/>
      <c r="Q76" s="965">
        <v>39537</v>
      </c>
      <c r="R76" s="964"/>
      <c r="S76" s="964"/>
      <c r="T76" s="964"/>
      <c r="U76" s="964"/>
      <c r="V76" s="964">
        <v>35602</v>
      </c>
      <c r="W76" s="964"/>
      <c r="X76" s="964"/>
      <c r="Y76" s="964"/>
      <c r="Z76" s="964"/>
      <c r="AA76" s="964">
        <v>3935</v>
      </c>
      <c r="AB76" s="964"/>
      <c r="AC76" s="964"/>
      <c r="AD76" s="964"/>
      <c r="AE76" s="964"/>
      <c r="AF76" s="964">
        <v>20048</v>
      </c>
      <c r="AG76" s="964"/>
      <c r="AH76" s="964"/>
      <c r="AI76" s="964"/>
      <c r="AJ76" s="964"/>
      <c r="AK76" s="964" t="s">
        <v>511</v>
      </c>
      <c r="AL76" s="964"/>
      <c r="AM76" s="964"/>
      <c r="AN76" s="964"/>
      <c r="AO76" s="964"/>
      <c r="AP76" s="964">
        <v>111649</v>
      </c>
      <c r="AQ76" s="964"/>
      <c r="AR76" s="964"/>
      <c r="AS76" s="964"/>
      <c r="AT76" s="964"/>
      <c r="AU76" s="964" t="s">
        <v>511</v>
      </c>
      <c r="AV76" s="964"/>
      <c r="AW76" s="964"/>
      <c r="AX76" s="964"/>
      <c r="AY76" s="964"/>
      <c r="AZ76" s="957"/>
      <c r="BA76" s="957"/>
      <c r="BB76" s="957"/>
      <c r="BC76" s="957"/>
      <c r="BD76" s="958"/>
      <c r="BE76" s="267"/>
      <c r="BF76" s="267"/>
      <c r="BG76" s="267"/>
      <c r="BH76" s="267"/>
      <c r="BI76" s="267"/>
      <c r="BJ76" s="267"/>
      <c r="BK76" s="267"/>
      <c r="BL76" s="267"/>
      <c r="BM76" s="267"/>
      <c r="BN76" s="267"/>
      <c r="BO76" s="267"/>
      <c r="BP76" s="267"/>
      <c r="BQ76" s="264">
        <v>70</v>
      </c>
      <c r="BR76" s="269"/>
      <c r="BS76" s="944"/>
      <c r="BT76" s="945"/>
      <c r="BU76" s="945"/>
      <c r="BV76" s="945"/>
      <c r="BW76" s="945"/>
      <c r="BX76" s="945"/>
      <c r="BY76" s="945"/>
      <c r="BZ76" s="945"/>
      <c r="CA76" s="945"/>
      <c r="CB76" s="945"/>
      <c r="CC76" s="945"/>
      <c r="CD76" s="945"/>
      <c r="CE76" s="945"/>
      <c r="CF76" s="945"/>
      <c r="CG76" s="946"/>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1"/>
      <c r="DW76" s="942"/>
      <c r="DX76" s="942"/>
      <c r="DY76" s="942"/>
      <c r="DZ76" s="943"/>
      <c r="EA76" s="248"/>
    </row>
    <row r="77" spans="1:131" s="249" customFormat="1" ht="40.5" customHeight="1" x14ac:dyDescent="0.15">
      <c r="A77" s="263">
        <v>10</v>
      </c>
      <c r="B77" s="806" t="s">
        <v>582</v>
      </c>
      <c r="C77" s="807"/>
      <c r="D77" s="807"/>
      <c r="E77" s="807"/>
      <c r="F77" s="807"/>
      <c r="G77" s="807"/>
      <c r="H77" s="807"/>
      <c r="I77" s="807"/>
      <c r="J77" s="807"/>
      <c r="K77" s="807"/>
      <c r="L77" s="807"/>
      <c r="M77" s="807"/>
      <c r="N77" s="807"/>
      <c r="O77" s="807"/>
      <c r="P77" s="808"/>
      <c r="Q77" s="966">
        <v>7557</v>
      </c>
      <c r="R77" s="963"/>
      <c r="S77" s="963"/>
      <c r="T77" s="963"/>
      <c r="U77" s="919"/>
      <c r="V77" s="962">
        <v>5709</v>
      </c>
      <c r="W77" s="963"/>
      <c r="X77" s="963"/>
      <c r="Y77" s="963"/>
      <c r="Z77" s="919"/>
      <c r="AA77" s="962">
        <v>1849</v>
      </c>
      <c r="AB77" s="963"/>
      <c r="AC77" s="963"/>
      <c r="AD77" s="963"/>
      <c r="AE77" s="919"/>
      <c r="AF77" s="962">
        <v>17220</v>
      </c>
      <c r="AG77" s="963"/>
      <c r="AH77" s="963"/>
      <c r="AI77" s="963"/>
      <c r="AJ77" s="919"/>
      <c r="AK77" s="920" t="s">
        <v>572</v>
      </c>
      <c r="AL77" s="920"/>
      <c r="AM77" s="920"/>
      <c r="AN77" s="920"/>
      <c r="AO77" s="920"/>
      <c r="AP77" s="962">
        <v>16930</v>
      </c>
      <c r="AQ77" s="963"/>
      <c r="AR77" s="963"/>
      <c r="AS77" s="963"/>
      <c r="AT77" s="919"/>
      <c r="AU77" s="962" t="s">
        <v>572</v>
      </c>
      <c r="AV77" s="963"/>
      <c r="AW77" s="963"/>
      <c r="AX77" s="963"/>
      <c r="AY77" s="919"/>
      <c r="AZ77" s="957"/>
      <c r="BA77" s="957"/>
      <c r="BB77" s="957"/>
      <c r="BC77" s="957"/>
      <c r="BD77" s="958"/>
      <c r="BE77" s="267"/>
      <c r="BF77" s="267"/>
      <c r="BG77" s="267"/>
      <c r="BH77" s="267"/>
      <c r="BI77" s="267"/>
      <c r="BJ77" s="267"/>
      <c r="BK77" s="267"/>
      <c r="BL77" s="267"/>
      <c r="BM77" s="267"/>
      <c r="BN77" s="267"/>
      <c r="BO77" s="267"/>
      <c r="BP77" s="267"/>
      <c r="BQ77" s="264">
        <v>71</v>
      </c>
      <c r="BR77" s="269"/>
      <c r="BS77" s="944"/>
      <c r="BT77" s="945"/>
      <c r="BU77" s="945"/>
      <c r="BV77" s="945"/>
      <c r="BW77" s="945"/>
      <c r="BX77" s="945"/>
      <c r="BY77" s="945"/>
      <c r="BZ77" s="945"/>
      <c r="CA77" s="945"/>
      <c r="CB77" s="945"/>
      <c r="CC77" s="945"/>
      <c r="CD77" s="945"/>
      <c r="CE77" s="945"/>
      <c r="CF77" s="945"/>
      <c r="CG77" s="946"/>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1"/>
      <c r="DW77" s="942"/>
      <c r="DX77" s="942"/>
      <c r="DY77" s="942"/>
      <c r="DZ77" s="943"/>
      <c r="EA77" s="248"/>
    </row>
    <row r="78" spans="1:131" s="249" customFormat="1" ht="40.5" customHeight="1" x14ac:dyDescent="0.15">
      <c r="A78" s="263">
        <v>11</v>
      </c>
      <c r="B78" s="806" t="s">
        <v>583</v>
      </c>
      <c r="C78" s="807"/>
      <c r="D78" s="807"/>
      <c r="E78" s="807"/>
      <c r="F78" s="807"/>
      <c r="G78" s="807"/>
      <c r="H78" s="807"/>
      <c r="I78" s="807"/>
      <c r="J78" s="807"/>
      <c r="K78" s="807"/>
      <c r="L78" s="807"/>
      <c r="M78" s="807"/>
      <c r="N78" s="807"/>
      <c r="O78" s="807"/>
      <c r="P78" s="808"/>
      <c r="Q78" s="961">
        <v>16305</v>
      </c>
      <c r="R78" s="920"/>
      <c r="S78" s="920"/>
      <c r="T78" s="920"/>
      <c r="U78" s="920"/>
      <c r="V78" s="920">
        <v>16305</v>
      </c>
      <c r="W78" s="920"/>
      <c r="X78" s="920"/>
      <c r="Y78" s="920"/>
      <c r="Z78" s="920"/>
      <c r="AA78" s="920" t="s">
        <v>572</v>
      </c>
      <c r="AB78" s="920"/>
      <c r="AC78" s="920"/>
      <c r="AD78" s="920"/>
      <c r="AE78" s="920"/>
      <c r="AF78" s="920" t="s">
        <v>572</v>
      </c>
      <c r="AG78" s="920"/>
      <c r="AH78" s="920"/>
      <c r="AI78" s="920"/>
      <c r="AJ78" s="920"/>
      <c r="AK78" s="920" t="s">
        <v>572</v>
      </c>
      <c r="AL78" s="920"/>
      <c r="AM78" s="920"/>
      <c r="AN78" s="920"/>
      <c r="AO78" s="920"/>
      <c r="AP78" s="920">
        <v>16631</v>
      </c>
      <c r="AQ78" s="920"/>
      <c r="AR78" s="920"/>
      <c r="AS78" s="920"/>
      <c r="AT78" s="920"/>
      <c r="AU78" s="920" t="s">
        <v>572</v>
      </c>
      <c r="AV78" s="920"/>
      <c r="AW78" s="920"/>
      <c r="AX78" s="920"/>
      <c r="AY78" s="920"/>
      <c r="AZ78" s="957"/>
      <c r="BA78" s="957"/>
      <c r="BB78" s="957"/>
      <c r="BC78" s="957"/>
      <c r="BD78" s="958"/>
      <c r="BE78" s="267"/>
      <c r="BF78" s="267"/>
      <c r="BG78" s="267"/>
      <c r="BH78" s="267"/>
      <c r="BI78" s="267"/>
      <c r="BJ78" s="270"/>
      <c r="BK78" s="270"/>
      <c r="BL78" s="270"/>
      <c r="BM78" s="270"/>
      <c r="BN78" s="270"/>
      <c r="BO78" s="267"/>
      <c r="BP78" s="267"/>
      <c r="BQ78" s="264">
        <v>72</v>
      </c>
      <c r="BR78" s="269"/>
      <c r="BS78" s="944"/>
      <c r="BT78" s="945"/>
      <c r="BU78" s="945"/>
      <c r="BV78" s="945"/>
      <c r="BW78" s="945"/>
      <c r="BX78" s="945"/>
      <c r="BY78" s="945"/>
      <c r="BZ78" s="945"/>
      <c r="CA78" s="945"/>
      <c r="CB78" s="945"/>
      <c r="CC78" s="945"/>
      <c r="CD78" s="945"/>
      <c r="CE78" s="945"/>
      <c r="CF78" s="945"/>
      <c r="CG78" s="946"/>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1"/>
      <c r="DW78" s="942"/>
      <c r="DX78" s="942"/>
      <c r="DY78" s="942"/>
      <c r="DZ78" s="943"/>
      <c r="EA78" s="248"/>
    </row>
    <row r="79" spans="1:131" s="249" customFormat="1" ht="26.25" customHeight="1" x14ac:dyDescent="0.15">
      <c r="A79" s="263">
        <v>12</v>
      </c>
      <c r="B79" s="967"/>
      <c r="C79" s="807"/>
      <c r="D79" s="807"/>
      <c r="E79" s="807"/>
      <c r="F79" s="807"/>
      <c r="G79" s="807"/>
      <c r="H79" s="807"/>
      <c r="I79" s="807"/>
      <c r="J79" s="807"/>
      <c r="K79" s="807"/>
      <c r="L79" s="807"/>
      <c r="M79" s="807"/>
      <c r="N79" s="807"/>
      <c r="O79" s="807"/>
      <c r="P79" s="808"/>
      <c r="Q79" s="961"/>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57"/>
      <c r="BA79" s="957"/>
      <c r="BB79" s="957"/>
      <c r="BC79" s="957"/>
      <c r="BD79" s="958"/>
      <c r="BE79" s="267"/>
      <c r="BF79" s="267"/>
      <c r="BG79" s="267"/>
      <c r="BH79" s="267"/>
      <c r="BI79" s="267"/>
      <c r="BJ79" s="270"/>
      <c r="BK79" s="270"/>
      <c r="BL79" s="270"/>
      <c r="BM79" s="270"/>
      <c r="BN79" s="270"/>
      <c r="BO79" s="267"/>
      <c r="BP79" s="267"/>
      <c r="BQ79" s="264">
        <v>73</v>
      </c>
      <c r="BR79" s="269"/>
      <c r="BS79" s="944"/>
      <c r="BT79" s="945"/>
      <c r="BU79" s="945"/>
      <c r="BV79" s="945"/>
      <c r="BW79" s="945"/>
      <c r="BX79" s="945"/>
      <c r="BY79" s="945"/>
      <c r="BZ79" s="945"/>
      <c r="CA79" s="945"/>
      <c r="CB79" s="945"/>
      <c r="CC79" s="945"/>
      <c r="CD79" s="945"/>
      <c r="CE79" s="945"/>
      <c r="CF79" s="945"/>
      <c r="CG79" s="946"/>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1"/>
      <c r="DW79" s="942"/>
      <c r="DX79" s="942"/>
      <c r="DY79" s="942"/>
      <c r="DZ79" s="943"/>
      <c r="EA79" s="248"/>
    </row>
    <row r="80" spans="1:131" s="249" customFormat="1" ht="26.25" customHeight="1" x14ac:dyDescent="0.15">
      <c r="A80" s="263">
        <v>13</v>
      </c>
      <c r="B80" s="967"/>
      <c r="C80" s="807"/>
      <c r="D80" s="807"/>
      <c r="E80" s="807"/>
      <c r="F80" s="807"/>
      <c r="G80" s="807"/>
      <c r="H80" s="807"/>
      <c r="I80" s="807"/>
      <c r="J80" s="807"/>
      <c r="K80" s="807"/>
      <c r="L80" s="807"/>
      <c r="M80" s="807"/>
      <c r="N80" s="807"/>
      <c r="O80" s="807"/>
      <c r="P80" s="808"/>
      <c r="Q80" s="961"/>
      <c r="R80" s="920"/>
      <c r="S80" s="920"/>
      <c r="T80" s="920"/>
      <c r="U80" s="920"/>
      <c r="V80" s="920"/>
      <c r="W80" s="920"/>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57"/>
      <c r="BA80" s="957"/>
      <c r="BB80" s="957"/>
      <c r="BC80" s="957"/>
      <c r="BD80" s="958"/>
      <c r="BE80" s="267"/>
      <c r="BF80" s="267"/>
      <c r="BG80" s="267"/>
      <c r="BH80" s="267"/>
      <c r="BI80" s="267"/>
      <c r="BJ80" s="267"/>
      <c r="BK80" s="267"/>
      <c r="BL80" s="267"/>
      <c r="BM80" s="267"/>
      <c r="BN80" s="267"/>
      <c r="BO80" s="267"/>
      <c r="BP80" s="267"/>
      <c r="BQ80" s="264">
        <v>74</v>
      </c>
      <c r="BR80" s="269"/>
      <c r="BS80" s="944"/>
      <c r="BT80" s="945"/>
      <c r="BU80" s="945"/>
      <c r="BV80" s="945"/>
      <c r="BW80" s="945"/>
      <c r="BX80" s="945"/>
      <c r="BY80" s="945"/>
      <c r="BZ80" s="945"/>
      <c r="CA80" s="945"/>
      <c r="CB80" s="945"/>
      <c r="CC80" s="945"/>
      <c r="CD80" s="945"/>
      <c r="CE80" s="945"/>
      <c r="CF80" s="945"/>
      <c r="CG80" s="946"/>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1"/>
      <c r="DW80" s="942"/>
      <c r="DX80" s="942"/>
      <c r="DY80" s="942"/>
      <c r="DZ80" s="943"/>
      <c r="EA80" s="248"/>
    </row>
    <row r="81" spans="1:131" s="249" customFormat="1" ht="26.25" customHeight="1" x14ac:dyDescent="0.15">
      <c r="A81" s="263">
        <v>14</v>
      </c>
      <c r="B81" s="967"/>
      <c r="C81" s="807"/>
      <c r="D81" s="807"/>
      <c r="E81" s="807"/>
      <c r="F81" s="807"/>
      <c r="G81" s="807"/>
      <c r="H81" s="807"/>
      <c r="I81" s="807"/>
      <c r="J81" s="807"/>
      <c r="K81" s="807"/>
      <c r="L81" s="807"/>
      <c r="M81" s="807"/>
      <c r="N81" s="807"/>
      <c r="O81" s="807"/>
      <c r="P81" s="808"/>
      <c r="Q81" s="961"/>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57"/>
      <c r="BA81" s="957"/>
      <c r="BB81" s="957"/>
      <c r="BC81" s="957"/>
      <c r="BD81" s="958"/>
      <c r="BE81" s="267"/>
      <c r="BF81" s="267"/>
      <c r="BG81" s="267"/>
      <c r="BH81" s="267"/>
      <c r="BI81" s="267"/>
      <c r="BJ81" s="267"/>
      <c r="BK81" s="267"/>
      <c r="BL81" s="267"/>
      <c r="BM81" s="267"/>
      <c r="BN81" s="267"/>
      <c r="BO81" s="267"/>
      <c r="BP81" s="267"/>
      <c r="BQ81" s="264">
        <v>75</v>
      </c>
      <c r="BR81" s="269"/>
      <c r="BS81" s="944"/>
      <c r="BT81" s="945"/>
      <c r="BU81" s="945"/>
      <c r="BV81" s="945"/>
      <c r="BW81" s="945"/>
      <c r="BX81" s="945"/>
      <c r="BY81" s="945"/>
      <c r="BZ81" s="945"/>
      <c r="CA81" s="945"/>
      <c r="CB81" s="945"/>
      <c r="CC81" s="945"/>
      <c r="CD81" s="945"/>
      <c r="CE81" s="945"/>
      <c r="CF81" s="945"/>
      <c r="CG81" s="946"/>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1"/>
      <c r="DW81" s="942"/>
      <c r="DX81" s="942"/>
      <c r="DY81" s="942"/>
      <c r="DZ81" s="943"/>
      <c r="EA81" s="248"/>
    </row>
    <row r="82" spans="1:131" s="249" customFormat="1" ht="26.25" customHeight="1" x14ac:dyDescent="0.15">
      <c r="A82" s="263">
        <v>15</v>
      </c>
      <c r="B82" s="967"/>
      <c r="C82" s="807"/>
      <c r="D82" s="807"/>
      <c r="E82" s="807"/>
      <c r="F82" s="807"/>
      <c r="G82" s="807"/>
      <c r="H82" s="807"/>
      <c r="I82" s="807"/>
      <c r="J82" s="807"/>
      <c r="K82" s="807"/>
      <c r="L82" s="807"/>
      <c r="M82" s="807"/>
      <c r="N82" s="807"/>
      <c r="O82" s="807"/>
      <c r="P82" s="808"/>
      <c r="Q82" s="961"/>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57"/>
      <c r="BA82" s="957"/>
      <c r="BB82" s="957"/>
      <c r="BC82" s="957"/>
      <c r="BD82" s="958"/>
      <c r="BE82" s="267"/>
      <c r="BF82" s="267"/>
      <c r="BG82" s="267"/>
      <c r="BH82" s="267"/>
      <c r="BI82" s="267"/>
      <c r="BJ82" s="267"/>
      <c r="BK82" s="267"/>
      <c r="BL82" s="267"/>
      <c r="BM82" s="267"/>
      <c r="BN82" s="267"/>
      <c r="BO82" s="267"/>
      <c r="BP82" s="267"/>
      <c r="BQ82" s="264">
        <v>76</v>
      </c>
      <c r="BR82" s="269"/>
      <c r="BS82" s="944"/>
      <c r="BT82" s="945"/>
      <c r="BU82" s="945"/>
      <c r="BV82" s="945"/>
      <c r="BW82" s="945"/>
      <c r="BX82" s="945"/>
      <c r="BY82" s="945"/>
      <c r="BZ82" s="945"/>
      <c r="CA82" s="945"/>
      <c r="CB82" s="945"/>
      <c r="CC82" s="945"/>
      <c r="CD82" s="945"/>
      <c r="CE82" s="945"/>
      <c r="CF82" s="945"/>
      <c r="CG82" s="946"/>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1"/>
      <c r="DW82" s="942"/>
      <c r="DX82" s="942"/>
      <c r="DY82" s="942"/>
      <c r="DZ82" s="943"/>
      <c r="EA82" s="248"/>
    </row>
    <row r="83" spans="1:131" s="249" customFormat="1" ht="26.25" customHeight="1" x14ac:dyDescent="0.15">
      <c r="A83" s="263">
        <v>16</v>
      </c>
      <c r="B83" s="967"/>
      <c r="C83" s="807"/>
      <c r="D83" s="807"/>
      <c r="E83" s="807"/>
      <c r="F83" s="807"/>
      <c r="G83" s="807"/>
      <c r="H83" s="807"/>
      <c r="I83" s="807"/>
      <c r="J83" s="807"/>
      <c r="K83" s="807"/>
      <c r="L83" s="807"/>
      <c r="M83" s="807"/>
      <c r="N83" s="807"/>
      <c r="O83" s="807"/>
      <c r="P83" s="808"/>
      <c r="Q83" s="961"/>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57"/>
      <c r="BA83" s="957"/>
      <c r="BB83" s="957"/>
      <c r="BC83" s="957"/>
      <c r="BD83" s="958"/>
      <c r="BE83" s="267"/>
      <c r="BF83" s="267"/>
      <c r="BG83" s="267"/>
      <c r="BH83" s="267"/>
      <c r="BI83" s="267"/>
      <c r="BJ83" s="267"/>
      <c r="BK83" s="267"/>
      <c r="BL83" s="267"/>
      <c r="BM83" s="267"/>
      <c r="BN83" s="267"/>
      <c r="BO83" s="267"/>
      <c r="BP83" s="267"/>
      <c r="BQ83" s="264">
        <v>77</v>
      </c>
      <c r="BR83" s="269"/>
      <c r="BS83" s="944"/>
      <c r="BT83" s="945"/>
      <c r="BU83" s="945"/>
      <c r="BV83" s="945"/>
      <c r="BW83" s="945"/>
      <c r="BX83" s="945"/>
      <c r="BY83" s="945"/>
      <c r="BZ83" s="945"/>
      <c r="CA83" s="945"/>
      <c r="CB83" s="945"/>
      <c r="CC83" s="945"/>
      <c r="CD83" s="945"/>
      <c r="CE83" s="945"/>
      <c r="CF83" s="945"/>
      <c r="CG83" s="946"/>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1"/>
      <c r="DW83" s="942"/>
      <c r="DX83" s="942"/>
      <c r="DY83" s="942"/>
      <c r="DZ83" s="943"/>
      <c r="EA83" s="248"/>
    </row>
    <row r="84" spans="1:131" s="249" customFormat="1" ht="26.25" customHeight="1" x14ac:dyDescent="0.15">
      <c r="A84" s="263">
        <v>17</v>
      </c>
      <c r="B84" s="967"/>
      <c r="C84" s="807"/>
      <c r="D84" s="807"/>
      <c r="E84" s="807"/>
      <c r="F84" s="807"/>
      <c r="G84" s="807"/>
      <c r="H84" s="807"/>
      <c r="I84" s="807"/>
      <c r="J84" s="807"/>
      <c r="K84" s="807"/>
      <c r="L84" s="807"/>
      <c r="M84" s="807"/>
      <c r="N84" s="807"/>
      <c r="O84" s="807"/>
      <c r="P84" s="808"/>
      <c r="Q84" s="961"/>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57"/>
      <c r="BA84" s="957"/>
      <c r="BB84" s="957"/>
      <c r="BC84" s="957"/>
      <c r="BD84" s="958"/>
      <c r="BE84" s="267"/>
      <c r="BF84" s="267"/>
      <c r="BG84" s="267"/>
      <c r="BH84" s="267"/>
      <c r="BI84" s="267"/>
      <c r="BJ84" s="267"/>
      <c r="BK84" s="267"/>
      <c r="BL84" s="267"/>
      <c r="BM84" s="267"/>
      <c r="BN84" s="267"/>
      <c r="BO84" s="267"/>
      <c r="BP84" s="267"/>
      <c r="BQ84" s="264">
        <v>78</v>
      </c>
      <c r="BR84" s="269"/>
      <c r="BS84" s="944"/>
      <c r="BT84" s="945"/>
      <c r="BU84" s="945"/>
      <c r="BV84" s="945"/>
      <c r="BW84" s="945"/>
      <c r="BX84" s="945"/>
      <c r="BY84" s="945"/>
      <c r="BZ84" s="945"/>
      <c r="CA84" s="945"/>
      <c r="CB84" s="945"/>
      <c r="CC84" s="945"/>
      <c r="CD84" s="945"/>
      <c r="CE84" s="945"/>
      <c r="CF84" s="945"/>
      <c r="CG84" s="946"/>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1"/>
      <c r="DW84" s="942"/>
      <c r="DX84" s="942"/>
      <c r="DY84" s="942"/>
      <c r="DZ84" s="943"/>
      <c r="EA84" s="248"/>
    </row>
    <row r="85" spans="1:131" s="249" customFormat="1" ht="26.25" customHeight="1" x14ac:dyDescent="0.15">
      <c r="A85" s="263">
        <v>18</v>
      </c>
      <c r="B85" s="967"/>
      <c r="C85" s="807"/>
      <c r="D85" s="807"/>
      <c r="E85" s="807"/>
      <c r="F85" s="807"/>
      <c r="G85" s="807"/>
      <c r="H85" s="807"/>
      <c r="I85" s="807"/>
      <c r="J85" s="807"/>
      <c r="K85" s="807"/>
      <c r="L85" s="807"/>
      <c r="M85" s="807"/>
      <c r="N85" s="807"/>
      <c r="O85" s="807"/>
      <c r="P85" s="808"/>
      <c r="Q85" s="961"/>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57"/>
      <c r="BA85" s="957"/>
      <c r="BB85" s="957"/>
      <c r="BC85" s="957"/>
      <c r="BD85" s="958"/>
      <c r="BE85" s="267"/>
      <c r="BF85" s="267"/>
      <c r="BG85" s="267"/>
      <c r="BH85" s="267"/>
      <c r="BI85" s="267"/>
      <c r="BJ85" s="267"/>
      <c r="BK85" s="267"/>
      <c r="BL85" s="267"/>
      <c r="BM85" s="267"/>
      <c r="BN85" s="267"/>
      <c r="BO85" s="267"/>
      <c r="BP85" s="267"/>
      <c r="BQ85" s="264">
        <v>79</v>
      </c>
      <c r="BR85" s="269"/>
      <c r="BS85" s="944"/>
      <c r="BT85" s="945"/>
      <c r="BU85" s="945"/>
      <c r="BV85" s="945"/>
      <c r="BW85" s="945"/>
      <c r="BX85" s="945"/>
      <c r="BY85" s="945"/>
      <c r="BZ85" s="945"/>
      <c r="CA85" s="945"/>
      <c r="CB85" s="945"/>
      <c r="CC85" s="945"/>
      <c r="CD85" s="945"/>
      <c r="CE85" s="945"/>
      <c r="CF85" s="945"/>
      <c r="CG85" s="946"/>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1"/>
      <c r="DW85" s="942"/>
      <c r="DX85" s="942"/>
      <c r="DY85" s="942"/>
      <c r="DZ85" s="943"/>
      <c r="EA85" s="248"/>
    </row>
    <row r="86" spans="1:131" s="249" customFormat="1" ht="26.25" customHeight="1" x14ac:dyDescent="0.15">
      <c r="A86" s="263">
        <v>19</v>
      </c>
      <c r="B86" s="967"/>
      <c r="C86" s="807"/>
      <c r="D86" s="807"/>
      <c r="E86" s="807"/>
      <c r="F86" s="807"/>
      <c r="G86" s="807"/>
      <c r="H86" s="807"/>
      <c r="I86" s="807"/>
      <c r="J86" s="807"/>
      <c r="K86" s="807"/>
      <c r="L86" s="807"/>
      <c r="M86" s="807"/>
      <c r="N86" s="807"/>
      <c r="O86" s="807"/>
      <c r="P86" s="808"/>
      <c r="Q86" s="961"/>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57"/>
      <c r="BA86" s="957"/>
      <c r="BB86" s="957"/>
      <c r="BC86" s="957"/>
      <c r="BD86" s="958"/>
      <c r="BE86" s="267"/>
      <c r="BF86" s="267"/>
      <c r="BG86" s="267"/>
      <c r="BH86" s="267"/>
      <c r="BI86" s="267"/>
      <c r="BJ86" s="267"/>
      <c r="BK86" s="267"/>
      <c r="BL86" s="267"/>
      <c r="BM86" s="267"/>
      <c r="BN86" s="267"/>
      <c r="BO86" s="267"/>
      <c r="BP86" s="267"/>
      <c r="BQ86" s="264">
        <v>80</v>
      </c>
      <c r="BR86" s="269"/>
      <c r="BS86" s="944"/>
      <c r="BT86" s="945"/>
      <c r="BU86" s="945"/>
      <c r="BV86" s="945"/>
      <c r="BW86" s="945"/>
      <c r="BX86" s="945"/>
      <c r="BY86" s="945"/>
      <c r="BZ86" s="945"/>
      <c r="CA86" s="945"/>
      <c r="CB86" s="945"/>
      <c r="CC86" s="945"/>
      <c r="CD86" s="945"/>
      <c r="CE86" s="945"/>
      <c r="CF86" s="945"/>
      <c r="CG86" s="946"/>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1"/>
      <c r="DW86" s="942"/>
      <c r="DX86" s="942"/>
      <c r="DY86" s="942"/>
      <c r="DZ86" s="943"/>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4"/>
      <c r="BT87" s="945"/>
      <c r="BU87" s="945"/>
      <c r="BV87" s="945"/>
      <c r="BW87" s="945"/>
      <c r="BX87" s="945"/>
      <c r="BY87" s="945"/>
      <c r="BZ87" s="945"/>
      <c r="CA87" s="945"/>
      <c r="CB87" s="945"/>
      <c r="CC87" s="945"/>
      <c r="CD87" s="945"/>
      <c r="CE87" s="945"/>
      <c r="CF87" s="945"/>
      <c r="CG87" s="946"/>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1"/>
      <c r="DW87" s="942"/>
      <c r="DX87" s="942"/>
      <c r="DY87" s="942"/>
      <c r="DZ87" s="943"/>
      <c r="EA87" s="248"/>
    </row>
    <row r="88" spans="1:131" s="249" customFormat="1" ht="26.25" customHeight="1" thickBot="1" x14ac:dyDescent="0.2">
      <c r="A88" s="266" t="s">
        <v>393</v>
      </c>
      <c r="B88" s="879" t="s">
        <v>418</v>
      </c>
      <c r="C88" s="880"/>
      <c r="D88" s="880"/>
      <c r="E88" s="880"/>
      <c r="F88" s="880"/>
      <c r="G88" s="880"/>
      <c r="H88" s="880"/>
      <c r="I88" s="880"/>
      <c r="J88" s="880"/>
      <c r="K88" s="880"/>
      <c r="L88" s="880"/>
      <c r="M88" s="880"/>
      <c r="N88" s="880"/>
      <c r="O88" s="880"/>
      <c r="P88" s="881"/>
      <c r="Q88" s="934"/>
      <c r="R88" s="935"/>
      <c r="S88" s="935"/>
      <c r="T88" s="935"/>
      <c r="U88" s="935"/>
      <c r="V88" s="935"/>
      <c r="W88" s="935"/>
      <c r="X88" s="935"/>
      <c r="Y88" s="935"/>
      <c r="Z88" s="935"/>
      <c r="AA88" s="935"/>
      <c r="AB88" s="935"/>
      <c r="AC88" s="935"/>
      <c r="AD88" s="935"/>
      <c r="AE88" s="935"/>
      <c r="AF88" s="927">
        <f>SUM(AF68:AJ77)</f>
        <v>114325</v>
      </c>
      <c r="AG88" s="927"/>
      <c r="AH88" s="927"/>
      <c r="AI88" s="927"/>
      <c r="AJ88" s="927"/>
      <c r="AK88" s="935"/>
      <c r="AL88" s="935"/>
      <c r="AM88" s="935"/>
      <c r="AN88" s="935"/>
      <c r="AO88" s="935"/>
      <c r="AP88" s="927">
        <f>SUM(AP76:AT78,AP68)</f>
        <v>148295</v>
      </c>
      <c r="AQ88" s="927"/>
      <c r="AR88" s="927"/>
      <c r="AS88" s="927"/>
      <c r="AT88" s="927"/>
      <c r="AU88" s="927">
        <f>AU68</f>
        <v>1668</v>
      </c>
      <c r="AV88" s="927"/>
      <c r="AW88" s="927"/>
      <c r="AX88" s="927"/>
      <c r="AY88" s="927"/>
      <c r="AZ88" s="929"/>
      <c r="BA88" s="929"/>
      <c r="BB88" s="929"/>
      <c r="BC88" s="929"/>
      <c r="BD88" s="930"/>
      <c r="BE88" s="267"/>
      <c r="BF88" s="267"/>
      <c r="BG88" s="267"/>
      <c r="BH88" s="267"/>
      <c r="BI88" s="267"/>
      <c r="BJ88" s="267"/>
      <c r="BK88" s="267"/>
      <c r="BL88" s="267"/>
      <c r="BM88" s="267"/>
      <c r="BN88" s="267"/>
      <c r="BO88" s="267"/>
      <c r="BP88" s="267"/>
      <c r="BQ88" s="264">
        <v>82</v>
      </c>
      <c r="BR88" s="269"/>
      <c r="BS88" s="944"/>
      <c r="BT88" s="945"/>
      <c r="BU88" s="945"/>
      <c r="BV88" s="945"/>
      <c r="BW88" s="945"/>
      <c r="BX88" s="945"/>
      <c r="BY88" s="945"/>
      <c r="BZ88" s="945"/>
      <c r="CA88" s="945"/>
      <c r="CB88" s="945"/>
      <c r="CC88" s="945"/>
      <c r="CD88" s="945"/>
      <c r="CE88" s="945"/>
      <c r="CF88" s="945"/>
      <c r="CG88" s="946"/>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1"/>
      <c r="DW88" s="942"/>
      <c r="DX88" s="942"/>
      <c r="DY88" s="942"/>
      <c r="DZ88" s="943"/>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4"/>
      <c r="BT89" s="945"/>
      <c r="BU89" s="945"/>
      <c r="BV89" s="945"/>
      <c r="BW89" s="945"/>
      <c r="BX89" s="945"/>
      <c r="BY89" s="945"/>
      <c r="BZ89" s="945"/>
      <c r="CA89" s="945"/>
      <c r="CB89" s="945"/>
      <c r="CC89" s="945"/>
      <c r="CD89" s="945"/>
      <c r="CE89" s="945"/>
      <c r="CF89" s="945"/>
      <c r="CG89" s="946"/>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1"/>
      <c r="DW89" s="942"/>
      <c r="DX89" s="942"/>
      <c r="DY89" s="942"/>
      <c r="DZ89" s="943"/>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4"/>
      <c r="BT90" s="945"/>
      <c r="BU90" s="945"/>
      <c r="BV90" s="945"/>
      <c r="BW90" s="945"/>
      <c r="BX90" s="945"/>
      <c r="BY90" s="945"/>
      <c r="BZ90" s="945"/>
      <c r="CA90" s="945"/>
      <c r="CB90" s="945"/>
      <c r="CC90" s="945"/>
      <c r="CD90" s="945"/>
      <c r="CE90" s="945"/>
      <c r="CF90" s="945"/>
      <c r="CG90" s="946"/>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1"/>
      <c r="DW90" s="942"/>
      <c r="DX90" s="942"/>
      <c r="DY90" s="942"/>
      <c r="DZ90" s="943"/>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4"/>
      <c r="BT91" s="945"/>
      <c r="BU91" s="945"/>
      <c r="BV91" s="945"/>
      <c r="BW91" s="945"/>
      <c r="BX91" s="945"/>
      <c r="BY91" s="945"/>
      <c r="BZ91" s="945"/>
      <c r="CA91" s="945"/>
      <c r="CB91" s="945"/>
      <c r="CC91" s="945"/>
      <c r="CD91" s="945"/>
      <c r="CE91" s="945"/>
      <c r="CF91" s="945"/>
      <c r="CG91" s="946"/>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1"/>
      <c r="DW91" s="942"/>
      <c r="DX91" s="942"/>
      <c r="DY91" s="942"/>
      <c r="DZ91" s="943"/>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4"/>
      <c r="BT92" s="945"/>
      <c r="BU92" s="945"/>
      <c r="BV92" s="945"/>
      <c r="BW92" s="945"/>
      <c r="BX92" s="945"/>
      <c r="BY92" s="945"/>
      <c r="BZ92" s="945"/>
      <c r="CA92" s="945"/>
      <c r="CB92" s="945"/>
      <c r="CC92" s="945"/>
      <c r="CD92" s="945"/>
      <c r="CE92" s="945"/>
      <c r="CF92" s="945"/>
      <c r="CG92" s="946"/>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1"/>
      <c r="DW92" s="942"/>
      <c r="DX92" s="942"/>
      <c r="DY92" s="942"/>
      <c r="DZ92" s="943"/>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4"/>
      <c r="BT93" s="945"/>
      <c r="BU93" s="945"/>
      <c r="BV93" s="945"/>
      <c r="BW93" s="945"/>
      <c r="BX93" s="945"/>
      <c r="BY93" s="945"/>
      <c r="BZ93" s="945"/>
      <c r="CA93" s="945"/>
      <c r="CB93" s="945"/>
      <c r="CC93" s="945"/>
      <c r="CD93" s="945"/>
      <c r="CE93" s="945"/>
      <c r="CF93" s="945"/>
      <c r="CG93" s="946"/>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1"/>
      <c r="DW93" s="942"/>
      <c r="DX93" s="942"/>
      <c r="DY93" s="942"/>
      <c r="DZ93" s="943"/>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4"/>
      <c r="BT94" s="945"/>
      <c r="BU94" s="945"/>
      <c r="BV94" s="945"/>
      <c r="BW94" s="945"/>
      <c r="BX94" s="945"/>
      <c r="BY94" s="945"/>
      <c r="BZ94" s="945"/>
      <c r="CA94" s="945"/>
      <c r="CB94" s="945"/>
      <c r="CC94" s="945"/>
      <c r="CD94" s="945"/>
      <c r="CE94" s="945"/>
      <c r="CF94" s="945"/>
      <c r="CG94" s="946"/>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1"/>
      <c r="DW94" s="942"/>
      <c r="DX94" s="942"/>
      <c r="DY94" s="942"/>
      <c r="DZ94" s="943"/>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4"/>
      <c r="BT95" s="945"/>
      <c r="BU95" s="945"/>
      <c r="BV95" s="945"/>
      <c r="BW95" s="945"/>
      <c r="BX95" s="945"/>
      <c r="BY95" s="945"/>
      <c r="BZ95" s="945"/>
      <c r="CA95" s="945"/>
      <c r="CB95" s="945"/>
      <c r="CC95" s="945"/>
      <c r="CD95" s="945"/>
      <c r="CE95" s="945"/>
      <c r="CF95" s="945"/>
      <c r="CG95" s="946"/>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1"/>
      <c r="DW95" s="942"/>
      <c r="DX95" s="942"/>
      <c r="DY95" s="942"/>
      <c r="DZ95" s="943"/>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4"/>
      <c r="BT96" s="945"/>
      <c r="BU96" s="945"/>
      <c r="BV96" s="945"/>
      <c r="BW96" s="945"/>
      <c r="BX96" s="945"/>
      <c r="BY96" s="945"/>
      <c r="BZ96" s="945"/>
      <c r="CA96" s="945"/>
      <c r="CB96" s="945"/>
      <c r="CC96" s="945"/>
      <c r="CD96" s="945"/>
      <c r="CE96" s="945"/>
      <c r="CF96" s="945"/>
      <c r="CG96" s="946"/>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1"/>
      <c r="DW96" s="942"/>
      <c r="DX96" s="942"/>
      <c r="DY96" s="942"/>
      <c r="DZ96" s="943"/>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4"/>
      <c r="BT97" s="945"/>
      <c r="BU97" s="945"/>
      <c r="BV97" s="945"/>
      <c r="BW97" s="945"/>
      <c r="BX97" s="945"/>
      <c r="BY97" s="945"/>
      <c r="BZ97" s="945"/>
      <c r="CA97" s="945"/>
      <c r="CB97" s="945"/>
      <c r="CC97" s="945"/>
      <c r="CD97" s="945"/>
      <c r="CE97" s="945"/>
      <c r="CF97" s="945"/>
      <c r="CG97" s="946"/>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1"/>
      <c r="DW97" s="942"/>
      <c r="DX97" s="942"/>
      <c r="DY97" s="942"/>
      <c r="DZ97" s="943"/>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4"/>
      <c r="BT98" s="945"/>
      <c r="BU98" s="945"/>
      <c r="BV98" s="945"/>
      <c r="BW98" s="945"/>
      <c r="BX98" s="945"/>
      <c r="BY98" s="945"/>
      <c r="BZ98" s="945"/>
      <c r="CA98" s="945"/>
      <c r="CB98" s="945"/>
      <c r="CC98" s="945"/>
      <c r="CD98" s="945"/>
      <c r="CE98" s="945"/>
      <c r="CF98" s="945"/>
      <c r="CG98" s="946"/>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1"/>
      <c r="DW98" s="942"/>
      <c r="DX98" s="942"/>
      <c r="DY98" s="942"/>
      <c r="DZ98" s="943"/>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4"/>
      <c r="BT99" s="945"/>
      <c r="BU99" s="945"/>
      <c r="BV99" s="945"/>
      <c r="BW99" s="945"/>
      <c r="BX99" s="945"/>
      <c r="BY99" s="945"/>
      <c r="BZ99" s="945"/>
      <c r="CA99" s="945"/>
      <c r="CB99" s="945"/>
      <c r="CC99" s="945"/>
      <c r="CD99" s="945"/>
      <c r="CE99" s="945"/>
      <c r="CF99" s="945"/>
      <c r="CG99" s="946"/>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1"/>
      <c r="DW99" s="942"/>
      <c r="DX99" s="942"/>
      <c r="DY99" s="942"/>
      <c r="DZ99" s="943"/>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4"/>
      <c r="BT100" s="945"/>
      <c r="BU100" s="945"/>
      <c r="BV100" s="945"/>
      <c r="BW100" s="945"/>
      <c r="BX100" s="945"/>
      <c r="BY100" s="945"/>
      <c r="BZ100" s="945"/>
      <c r="CA100" s="945"/>
      <c r="CB100" s="945"/>
      <c r="CC100" s="945"/>
      <c r="CD100" s="945"/>
      <c r="CE100" s="945"/>
      <c r="CF100" s="945"/>
      <c r="CG100" s="946"/>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1"/>
      <c r="DW100" s="942"/>
      <c r="DX100" s="942"/>
      <c r="DY100" s="942"/>
      <c r="DZ100" s="943"/>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4"/>
      <c r="BT101" s="945"/>
      <c r="BU101" s="945"/>
      <c r="BV101" s="945"/>
      <c r="BW101" s="945"/>
      <c r="BX101" s="945"/>
      <c r="BY101" s="945"/>
      <c r="BZ101" s="945"/>
      <c r="CA101" s="945"/>
      <c r="CB101" s="945"/>
      <c r="CC101" s="945"/>
      <c r="CD101" s="945"/>
      <c r="CE101" s="945"/>
      <c r="CF101" s="945"/>
      <c r="CG101" s="946"/>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1"/>
      <c r="DW101" s="942"/>
      <c r="DX101" s="942"/>
      <c r="DY101" s="942"/>
      <c r="DZ101" s="943"/>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9" t="s">
        <v>419</v>
      </c>
      <c r="BS102" s="880"/>
      <c r="BT102" s="880"/>
      <c r="BU102" s="880"/>
      <c r="BV102" s="880"/>
      <c r="BW102" s="880"/>
      <c r="BX102" s="880"/>
      <c r="BY102" s="880"/>
      <c r="BZ102" s="880"/>
      <c r="CA102" s="880"/>
      <c r="CB102" s="880"/>
      <c r="CC102" s="880"/>
      <c r="CD102" s="880"/>
      <c r="CE102" s="880"/>
      <c r="CF102" s="880"/>
      <c r="CG102" s="881"/>
      <c r="CH102" s="975"/>
      <c r="CI102" s="976"/>
      <c r="CJ102" s="976"/>
      <c r="CK102" s="976"/>
      <c r="CL102" s="977"/>
      <c r="CM102" s="975"/>
      <c r="CN102" s="976"/>
      <c r="CO102" s="976"/>
      <c r="CP102" s="976"/>
      <c r="CQ102" s="977"/>
      <c r="CR102" s="978">
        <f>CR7</f>
        <v>32</v>
      </c>
      <c r="CS102" s="932"/>
      <c r="CT102" s="932"/>
      <c r="CU102" s="932"/>
      <c r="CV102" s="979"/>
      <c r="CW102" s="978">
        <f>CW7</f>
        <v>3</v>
      </c>
      <c r="CX102" s="932"/>
      <c r="CY102" s="932"/>
      <c r="CZ102" s="932"/>
      <c r="DA102" s="979"/>
      <c r="DB102" s="978" t="s">
        <v>585</v>
      </c>
      <c r="DC102" s="932"/>
      <c r="DD102" s="932"/>
      <c r="DE102" s="932"/>
      <c r="DF102" s="979"/>
      <c r="DG102" s="978" t="s">
        <v>585</v>
      </c>
      <c r="DH102" s="932"/>
      <c r="DI102" s="932"/>
      <c r="DJ102" s="932"/>
      <c r="DK102" s="979"/>
      <c r="DL102" s="978" t="s">
        <v>585</v>
      </c>
      <c r="DM102" s="932"/>
      <c r="DN102" s="932"/>
      <c r="DO102" s="932"/>
      <c r="DP102" s="979"/>
      <c r="DQ102" s="978" t="s">
        <v>585</v>
      </c>
      <c r="DR102" s="932"/>
      <c r="DS102" s="932"/>
      <c r="DT102" s="932"/>
      <c r="DU102" s="979"/>
      <c r="DV102" s="1002" t="s">
        <v>585</v>
      </c>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308</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308</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308</v>
      </c>
      <c r="DR109" s="981"/>
      <c r="DS109" s="981"/>
      <c r="DT109" s="981"/>
      <c r="DU109" s="982"/>
      <c r="DV109" s="980" t="s">
        <v>429</v>
      </c>
      <c r="DW109" s="981"/>
      <c r="DX109" s="981"/>
      <c r="DY109" s="981"/>
      <c r="DZ109" s="983"/>
    </row>
    <row r="110" spans="1:131" s="248" customFormat="1" ht="26.25" customHeight="1" x14ac:dyDescent="0.1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5447044</v>
      </c>
      <c r="AB110" s="988"/>
      <c r="AC110" s="988"/>
      <c r="AD110" s="988"/>
      <c r="AE110" s="989"/>
      <c r="AF110" s="990">
        <v>5474130</v>
      </c>
      <c r="AG110" s="988"/>
      <c r="AH110" s="988"/>
      <c r="AI110" s="988"/>
      <c r="AJ110" s="989"/>
      <c r="AK110" s="990">
        <v>5386702</v>
      </c>
      <c r="AL110" s="988"/>
      <c r="AM110" s="988"/>
      <c r="AN110" s="988"/>
      <c r="AO110" s="989"/>
      <c r="AP110" s="991">
        <v>18.899999999999999</v>
      </c>
      <c r="AQ110" s="992"/>
      <c r="AR110" s="992"/>
      <c r="AS110" s="992"/>
      <c r="AT110" s="993"/>
      <c r="AU110" s="994" t="s">
        <v>73</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62554320</v>
      </c>
      <c r="BR110" s="1023"/>
      <c r="BS110" s="1023"/>
      <c r="BT110" s="1023"/>
      <c r="BU110" s="1023"/>
      <c r="BV110" s="1023">
        <v>61984877</v>
      </c>
      <c r="BW110" s="1023"/>
      <c r="BX110" s="1023"/>
      <c r="BY110" s="1023"/>
      <c r="BZ110" s="1023"/>
      <c r="CA110" s="1023">
        <v>63101515</v>
      </c>
      <c r="CB110" s="1023"/>
      <c r="CC110" s="1023"/>
      <c r="CD110" s="1023"/>
      <c r="CE110" s="1023"/>
      <c r="CF110" s="1037">
        <v>221.5</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435</v>
      </c>
      <c r="DH110" s="1023"/>
      <c r="DI110" s="1023"/>
      <c r="DJ110" s="1023"/>
      <c r="DK110" s="1023"/>
      <c r="DL110" s="1023" t="s">
        <v>435</v>
      </c>
      <c r="DM110" s="1023"/>
      <c r="DN110" s="1023"/>
      <c r="DO110" s="1023"/>
      <c r="DP110" s="1023"/>
      <c r="DQ110" s="1023" t="s">
        <v>436</v>
      </c>
      <c r="DR110" s="1023"/>
      <c r="DS110" s="1023"/>
      <c r="DT110" s="1023"/>
      <c r="DU110" s="1023"/>
      <c r="DV110" s="1024" t="s">
        <v>140</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140</v>
      </c>
      <c r="AB111" s="1030"/>
      <c r="AC111" s="1030"/>
      <c r="AD111" s="1030"/>
      <c r="AE111" s="1031"/>
      <c r="AF111" s="1032" t="s">
        <v>140</v>
      </c>
      <c r="AG111" s="1030"/>
      <c r="AH111" s="1030"/>
      <c r="AI111" s="1030"/>
      <c r="AJ111" s="1031"/>
      <c r="AK111" s="1032" t="s">
        <v>140</v>
      </c>
      <c r="AL111" s="1030"/>
      <c r="AM111" s="1030"/>
      <c r="AN111" s="1030"/>
      <c r="AO111" s="1031"/>
      <c r="AP111" s="1033" t="s">
        <v>435</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t="s">
        <v>435</v>
      </c>
      <c r="BR111" s="1016"/>
      <c r="BS111" s="1016"/>
      <c r="BT111" s="1016"/>
      <c r="BU111" s="1016"/>
      <c r="BV111" s="1016" t="s">
        <v>435</v>
      </c>
      <c r="BW111" s="1016"/>
      <c r="BX111" s="1016"/>
      <c r="BY111" s="1016"/>
      <c r="BZ111" s="1016"/>
      <c r="CA111" s="1016" t="s">
        <v>140</v>
      </c>
      <c r="CB111" s="1016"/>
      <c r="CC111" s="1016"/>
      <c r="CD111" s="1016"/>
      <c r="CE111" s="1016"/>
      <c r="CF111" s="1010" t="s">
        <v>140</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140</v>
      </c>
      <c r="DH111" s="1016"/>
      <c r="DI111" s="1016"/>
      <c r="DJ111" s="1016"/>
      <c r="DK111" s="1016"/>
      <c r="DL111" s="1016" t="s">
        <v>140</v>
      </c>
      <c r="DM111" s="1016"/>
      <c r="DN111" s="1016"/>
      <c r="DO111" s="1016"/>
      <c r="DP111" s="1016"/>
      <c r="DQ111" s="1016" t="s">
        <v>435</v>
      </c>
      <c r="DR111" s="1016"/>
      <c r="DS111" s="1016"/>
      <c r="DT111" s="1016"/>
      <c r="DU111" s="1016"/>
      <c r="DV111" s="1017" t="s">
        <v>140</v>
      </c>
      <c r="DW111" s="1017"/>
      <c r="DX111" s="1017"/>
      <c r="DY111" s="1017"/>
      <c r="DZ111" s="1018"/>
    </row>
    <row r="112" spans="1:131" s="248" customFormat="1" ht="26.25" customHeight="1" x14ac:dyDescent="0.15">
      <c r="A112" s="1051" t="s">
        <v>440</v>
      </c>
      <c r="B112" s="1052"/>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7" t="s">
        <v>140</v>
      </c>
      <c r="AB112" s="1058"/>
      <c r="AC112" s="1058"/>
      <c r="AD112" s="1058"/>
      <c r="AE112" s="1059"/>
      <c r="AF112" s="1060" t="s">
        <v>140</v>
      </c>
      <c r="AG112" s="1058"/>
      <c r="AH112" s="1058"/>
      <c r="AI112" s="1058"/>
      <c r="AJ112" s="1059"/>
      <c r="AK112" s="1060" t="s">
        <v>436</v>
      </c>
      <c r="AL112" s="1058"/>
      <c r="AM112" s="1058"/>
      <c r="AN112" s="1058"/>
      <c r="AO112" s="1059"/>
      <c r="AP112" s="1048" t="s">
        <v>435</v>
      </c>
      <c r="AQ112" s="1049"/>
      <c r="AR112" s="1049"/>
      <c r="AS112" s="1049"/>
      <c r="AT112" s="105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7360974</v>
      </c>
      <c r="BR112" s="1016"/>
      <c r="BS112" s="1016"/>
      <c r="BT112" s="1016"/>
      <c r="BU112" s="1016"/>
      <c r="BV112" s="1016">
        <v>8032873</v>
      </c>
      <c r="BW112" s="1016"/>
      <c r="BX112" s="1016"/>
      <c r="BY112" s="1016"/>
      <c r="BZ112" s="1016"/>
      <c r="CA112" s="1016">
        <v>8683627</v>
      </c>
      <c r="CB112" s="1016"/>
      <c r="CC112" s="1016"/>
      <c r="CD112" s="1016"/>
      <c r="CE112" s="1016"/>
      <c r="CF112" s="1010">
        <v>30.5</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435</v>
      </c>
      <c r="DH112" s="1016"/>
      <c r="DI112" s="1016"/>
      <c r="DJ112" s="1016"/>
      <c r="DK112" s="1016"/>
      <c r="DL112" s="1016" t="s">
        <v>435</v>
      </c>
      <c r="DM112" s="1016"/>
      <c r="DN112" s="1016"/>
      <c r="DO112" s="1016"/>
      <c r="DP112" s="1016"/>
      <c r="DQ112" s="1016" t="s">
        <v>140</v>
      </c>
      <c r="DR112" s="1016"/>
      <c r="DS112" s="1016"/>
      <c r="DT112" s="1016"/>
      <c r="DU112" s="1016"/>
      <c r="DV112" s="1017" t="s">
        <v>140</v>
      </c>
      <c r="DW112" s="1017"/>
      <c r="DX112" s="1017"/>
      <c r="DY112" s="1017"/>
      <c r="DZ112" s="1018"/>
    </row>
    <row r="113" spans="1:130" s="248" customFormat="1" ht="26.25" customHeight="1" x14ac:dyDescent="0.15">
      <c r="A113" s="1053"/>
      <c r="B113" s="1054"/>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843205</v>
      </c>
      <c r="AB113" s="1030"/>
      <c r="AC113" s="1030"/>
      <c r="AD113" s="1030"/>
      <c r="AE113" s="1031"/>
      <c r="AF113" s="1032">
        <v>815878</v>
      </c>
      <c r="AG113" s="1030"/>
      <c r="AH113" s="1030"/>
      <c r="AI113" s="1030"/>
      <c r="AJ113" s="1031"/>
      <c r="AK113" s="1032">
        <v>803656</v>
      </c>
      <c r="AL113" s="1030"/>
      <c r="AM113" s="1030"/>
      <c r="AN113" s="1030"/>
      <c r="AO113" s="1031"/>
      <c r="AP113" s="1033">
        <v>2.8</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v>1110503</v>
      </c>
      <c r="BR113" s="1016"/>
      <c r="BS113" s="1016"/>
      <c r="BT113" s="1016"/>
      <c r="BU113" s="1016"/>
      <c r="BV113" s="1016">
        <v>1278689</v>
      </c>
      <c r="BW113" s="1016"/>
      <c r="BX113" s="1016"/>
      <c r="BY113" s="1016"/>
      <c r="BZ113" s="1016"/>
      <c r="CA113" s="1016">
        <v>1668195</v>
      </c>
      <c r="CB113" s="1016"/>
      <c r="CC113" s="1016"/>
      <c r="CD113" s="1016"/>
      <c r="CE113" s="1016"/>
      <c r="CF113" s="1010">
        <v>5.9</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7" t="s">
        <v>140</v>
      </c>
      <c r="DH113" s="1058"/>
      <c r="DI113" s="1058"/>
      <c r="DJ113" s="1058"/>
      <c r="DK113" s="1059"/>
      <c r="DL113" s="1060" t="s">
        <v>140</v>
      </c>
      <c r="DM113" s="1058"/>
      <c r="DN113" s="1058"/>
      <c r="DO113" s="1058"/>
      <c r="DP113" s="1059"/>
      <c r="DQ113" s="1060" t="s">
        <v>140</v>
      </c>
      <c r="DR113" s="1058"/>
      <c r="DS113" s="1058"/>
      <c r="DT113" s="1058"/>
      <c r="DU113" s="1059"/>
      <c r="DV113" s="1048" t="s">
        <v>447</v>
      </c>
      <c r="DW113" s="1049"/>
      <c r="DX113" s="1049"/>
      <c r="DY113" s="1049"/>
      <c r="DZ113" s="1050"/>
    </row>
    <row r="114" spans="1:130" s="248" customFormat="1" ht="26.25" customHeight="1" x14ac:dyDescent="0.15">
      <c r="A114" s="1053"/>
      <c r="B114" s="1054"/>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7">
        <v>111961</v>
      </c>
      <c r="AB114" s="1058"/>
      <c r="AC114" s="1058"/>
      <c r="AD114" s="1058"/>
      <c r="AE114" s="1059"/>
      <c r="AF114" s="1060">
        <v>115307</v>
      </c>
      <c r="AG114" s="1058"/>
      <c r="AH114" s="1058"/>
      <c r="AI114" s="1058"/>
      <c r="AJ114" s="1059"/>
      <c r="AK114" s="1060">
        <v>178557</v>
      </c>
      <c r="AL114" s="1058"/>
      <c r="AM114" s="1058"/>
      <c r="AN114" s="1058"/>
      <c r="AO114" s="1059"/>
      <c r="AP114" s="1048">
        <v>0.6</v>
      </c>
      <c r="AQ114" s="1049"/>
      <c r="AR114" s="1049"/>
      <c r="AS114" s="1049"/>
      <c r="AT114" s="105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4728660</v>
      </c>
      <c r="BR114" s="1016"/>
      <c r="BS114" s="1016"/>
      <c r="BT114" s="1016"/>
      <c r="BU114" s="1016"/>
      <c r="BV114" s="1016">
        <v>4247710</v>
      </c>
      <c r="BW114" s="1016"/>
      <c r="BX114" s="1016"/>
      <c r="BY114" s="1016"/>
      <c r="BZ114" s="1016"/>
      <c r="CA114" s="1016">
        <v>3913033</v>
      </c>
      <c r="CB114" s="1016"/>
      <c r="CC114" s="1016"/>
      <c r="CD114" s="1016"/>
      <c r="CE114" s="1016"/>
      <c r="CF114" s="1010">
        <v>13.7</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7" t="s">
        <v>140</v>
      </c>
      <c r="DH114" s="1058"/>
      <c r="DI114" s="1058"/>
      <c r="DJ114" s="1058"/>
      <c r="DK114" s="1059"/>
      <c r="DL114" s="1060" t="s">
        <v>140</v>
      </c>
      <c r="DM114" s="1058"/>
      <c r="DN114" s="1058"/>
      <c r="DO114" s="1058"/>
      <c r="DP114" s="1059"/>
      <c r="DQ114" s="1060" t="s">
        <v>140</v>
      </c>
      <c r="DR114" s="1058"/>
      <c r="DS114" s="1058"/>
      <c r="DT114" s="1058"/>
      <c r="DU114" s="1059"/>
      <c r="DV114" s="1048" t="s">
        <v>140</v>
      </c>
      <c r="DW114" s="1049"/>
      <c r="DX114" s="1049"/>
      <c r="DY114" s="1049"/>
      <c r="DZ114" s="1050"/>
    </row>
    <row r="115" spans="1:130" s="248" customFormat="1" ht="26.25" customHeight="1" x14ac:dyDescent="0.15">
      <c r="A115" s="1053"/>
      <c r="B115" s="1054"/>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140</v>
      </c>
      <c r="AB115" s="1030"/>
      <c r="AC115" s="1030"/>
      <c r="AD115" s="1030"/>
      <c r="AE115" s="1031"/>
      <c r="AF115" s="1032" t="s">
        <v>140</v>
      </c>
      <c r="AG115" s="1030"/>
      <c r="AH115" s="1030"/>
      <c r="AI115" s="1030"/>
      <c r="AJ115" s="1031"/>
      <c r="AK115" s="1032" t="s">
        <v>140</v>
      </c>
      <c r="AL115" s="1030"/>
      <c r="AM115" s="1030"/>
      <c r="AN115" s="1030"/>
      <c r="AO115" s="1031"/>
      <c r="AP115" s="1033" t="s">
        <v>140</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140</v>
      </c>
      <c r="BR115" s="1016"/>
      <c r="BS115" s="1016"/>
      <c r="BT115" s="1016"/>
      <c r="BU115" s="1016"/>
      <c r="BV115" s="1016" t="s">
        <v>140</v>
      </c>
      <c r="BW115" s="1016"/>
      <c r="BX115" s="1016"/>
      <c r="BY115" s="1016"/>
      <c r="BZ115" s="1016"/>
      <c r="CA115" s="1016" t="s">
        <v>140</v>
      </c>
      <c r="CB115" s="1016"/>
      <c r="CC115" s="1016"/>
      <c r="CD115" s="1016"/>
      <c r="CE115" s="1016"/>
      <c r="CF115" s="1010" t="s">
        <v>140</v>
      </c>
      <c r="CG115" s="1011"/>
      <c r="CH115" s="1011"/>
      <c r="CI115" s="1011"/>
      <c r="CJ115" s="1011"/>
      <c r="CK115" s="1041"/>
      <c r="CL115" s="1042"/>
      <c r="CM115" s="1045" t="s">
        <v>453</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7"/>
      <c r="DG115" s="1057" t="s">
        <v>436</v>
      </c>
      <c r="DH115" s="1058"/>
      <c r="DI115" s="1058"/>
      <c r="DJ115" s="1058"/>
      <c r="DK115" s="1059"/>
      <c r="DL115" s="1060" t="s">
        <v>140</v>
      </c>
      <c r="DM115" s="1058"/>
      <c r="DN115" s="1058"/>
      <c r="DO115" s="1058"/>
      <c r="DP115" s="1059"/>
      <c r="DQ115" s="1060" t="s">
        <v>140</v>
      </c>
      <c r="DR115" s="1058"/>
      <c r="DS115" s="1058"/>
      <c r="DT115" s="1058"/>
      <c r="DU115" s="1059"/>
      <c r="DV115" s="1048" t="s">
        <v>140</v>
      </c>
      <c r="DW115" s="1049"/>
      <c r="DX115" s="1049"/>
      <c r="DY115" s="1049"/>
      <c r="DZ115" s="1050"/>
    </row>
    <row r="116" spans="1:130" s="248" customFormat="1" ht="26.25" customHeight="1" x14ac:dyDescent="0.15">
      <c r="A116" s="1055"/>
      <c r="B116" s="1056"/>
      <c r="C116" s="1066" t="s">
        <v>454</v>
      </c>
      <c r="D116" s="1066"/>
      <c r="E116" s="1066"/>
      <c r="F116" s="1066"/>
      <c r="G116" s="1066"/>
      <c r="H116" s="1066"/>
      <c r="I116" s="1066"/>
      <c r="J116" s="1066"/>
      <c r="K116" s="1066"/>
      <c r="L116" s="1066"/>
      <c r="M116" s="1066"/>
      <c r="N116" s="1066"/>
      <c r="O116" s="1066"/>
      <c r="P116" s="1066"/>
      <c r="Q116" s="1066"/>
      <c r="R116" s="1066"/>
      <c r="S116" s="1066"/>
      <c r="T116" s="1066"/>
      <c r="U116" s="1066"/>
      <c r="V116" s="1066"/>
      <c r="W116" s="1066"/>
      <c r="X116" s="1066"/>
      <c r="Y116" s="1066"/>
      <c r="Z116" s="1067"/>
      <c r="AA116" s="1057" t="s">
        <v>140</v>
      </c>
      <c r="AB116" s="1058"/>
      <c r="AC116" s="1058"/>
      <c r="AD116" s="1058"/>
      <c r="AE116" s="1059"/>
      <c r="AF116" s="1060" t="s">
        <v>140</v>
      </c>
      <c r="AG116" s="1058"/>
      <c r="AH116" s="1058"/>
      <c r="AI116" s="1058"/>
      <c r="AJ116" s="1059"/>
      <c r="AK116" s="1060">
        <v>121</v>
      </c>
      <c r="AL116" s="1058"/>
      <c r="AM116" s="1058"/>
      <c r="AN116" s="1058"/>
      <c r="AO116" s="1059"/>
      <c r="AP116" s="1048">
        <v>0</v>
      </c>
      <c r="AQ116" s="1049"/>
      <c r="AR116" s="1049"/>
      <c r="AS116" s="1049"/>
      <c r="AT116" s="1050"/>
      <c r="AU116" s="996"/>
      <c r="AV116" s="997"/>
      <c r="AW116" s="997"/>
      <c r="AX116" s="997"/>
      <c r="AY116" s="997"/>
      <c r="AZ116" s="1068" t="s">
        <v>455</v>
      </c>
      <c r="BA116" s="1069"/>
      <c r="BB116" s="1069"/>
      <c r="BC116" s="1069"/>
      <c r="BD116" s="1069"/>
      <c r="BE116" s="1069"/>
      <c r="BF116" s="1069"/>
      <c r="BG116" s="1069"/>
      <c r="BH116" s="1069"/>
      <c r="BI116" s="1069"/>
      <c r="BJ116" s="1069"/>
      <c r="BK116" s="1069"/>
      <c r="BL116" s="1069"/>
      <c r="BM116" s="1069"/>
      <c r="BN116" s="1069"/>
      <c r="BO116" s="1069"/>
      <c r="BP116" s="1070"/>
      <c r="BQ116" s="1015" t="s">
        <v>435</v>
      </c>
      <c r="BR116" s="1016"/>
      <c r="BS116" s="1016"/>
      <c r="BT116" s="1016"/>
      <c r="BU116" s="1016"/>
      <c r="BV116" s="1016" t="s">
        <v>435</v>
      </c>
      <c r="BW116" s="1016"/>
      <c r="BX116" s="1016"/>
      <c r="BY116" s="1016"/>
      <c r="BZ116" s="1016"/>
      <c r="CA116" s="1016" t="s">
        <v>140</v>
      </c>
      <c r="CB116" s="1016"/>
      <c r="CC116" s="1016"/>
      <c r="CD116" s="1016"/>
      <c r="CE116" s="1016"/>
      <c r="CF116" s="1010" t="s">
        <v>140</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7" t="s">
        <v>140</v>
      </c>
      <c r="DH116" s="1058"/>
      <c r="DI116" s="1058"/>
      <c r="DJ116" s="1058"/>
      <c r="DK116" s="1059"/>
      <c r="DL116" s="1060" t="s">
        <v>447</v>
      </c>
      <c r="DM116" s="1058"/>
      <c r="DN116" s="1058"/>
      <c r="DO116" s="1058"/>
      <c r="DP116" s="1059"/>
      <c r="DQ116" s="1060" t="s">
        <v>435</v>
      </c>
      <c r="DR116" s="1058"/>
      <c r="DS116" s="1058"/>
      <c r="DT116" s="1058"/>
      <c r="DU116" s="1059"/>
      <c r="DV116" s="1048" t="s">
        <v>140</v>
      </c>
      <c r="DW116" s="1049"/>
      <c r="DX116" s="1049"/>
      <c r="DY116" s="1049"/>
      <c r="DZ116" s="105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6402210</v>
      </c>
      <c r="AB117" s="1073"/>
      <c r="AC117" s="1073"/>
      <c r="AD117" s="1073"/>
      <c r="AE117" s="1074"/>
      <c r="AF117" s="1075">
        <v>6405315</v>
      </c>
      <c r="AG117" s="1073"/>
      <c r="AH117" s="1073"/>
      <c r="AI117" s="1073"/>
      <c r="AJ117" s="1074"/>
      <c r="AK117" s="1075">
        <v>6369036</v>
      </c>
      <c r="AL117" s="1073"/>
      <c r="AM117" s="1073"/>
      <c r="AN117" s="1073"/>
      <c r="AO117" s="1074"/>
      <c r="AP117" s="1076"/>
      <c r="AQ117" s="1077"/>
      <c r="AR117" s="1077"/>
      <c r="AS117" s="1077"/>
      <c r="AT117" s="1078"/>
      <c r="AU117" s="996"/>
      <c r="AV117" s="997"/>
      <c r="AW117" s="997"/>
      <c r="AX117" s="997"/>
      <c r="AY117" s="997"/>
      <c r="AZ117" s="1068" t="s">
        <v>458</v>
      </c>
      <c r="BA117" s="1069"/>
      <c r="BB117" s="1069"/>
      <c r="BC117" s="1069"/>
      <c r="BD117" s="1069"/>
      <c r="BE117" s="1069"/>
      <c r="BF117" s="1069"/>
      <c r="BG117" s="1069"/>
      <c r="BH117" s="1069"/>
      <c r="BI117" s="1069"/>
      <c r="BJ117" s="1069"/>
      <c r="BK117" s="1069"/>
      <c r="BL117" s="1069"/>
      <c r="BM117" s="1069"/>
      <c r="BN117" s="1069"/>
      <c r="BO117" s="1069"/>
      <c r="BP117" s="1070"/>
      <c r="BQ117" s="1015" t="s">
        <v>435</v>
      </c>
      <c r="BR117" s="1016"/>
      <c r="BS117" s="1016"/>
      <c r="BT117" s="1016"/>
      <c r="BU117" s="1016"/>
      <c r="BV117" s="1016" t="s">
        <v>140</v>
      </c>
      <c r="BW117" s="1016"/>
      <c r="BX117" s="1016"/>
      <c r="BY117" s="1016"/>
      <c r="BZ117" s="1016"/>
      <c r="CA117" s="1016" t="s">
        <v>140</v>
      </c>
      <c r="CB117" s="1016"/>
      <c r="CC117" s="1016"/>
      <c r="CD117" s="1016"/>
      <c r="CE117" s="1016"/>
      <c r="CF117" s="1010" t="s">
        <v>435</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7" t="s">
        <v>140</v>
      </c>
      <c r="DH117" s="1058"/>
      <c r="DI117" s="1058"/>
      <c r="DJ117" s="1058"/>
      <c r="DK117" s="1059"/>
      <c r="DL117" s="1060" t="s">
        <v>140</v>
      </c>
      <c r="DM117" s="1058"/>
      <c r="DN117" s="1058"/>
      <c r="DO117" s="1058"/>
      <c r="DP117" s="1059"/>
      <c r="DQ117" s="1060" t="s">
        <v>140</v>
      </c>
      <c r="DR117" s="1058"/>
      <c r="DS117" s="1058"/>
      <c r="DT117" s="1058"/>
      <c r="DU117" s="1059"/>
      <c r="DV117" s="1048" t="s">
        <v>140</v>
      </c>
      <c r="DW117" s="1049"/>
      <c r="DX117" s="1049"/>
      <c r="DY117" s="1049"/>
      <c r="DZ117" s="1050"/>
    </row>
    <row r="118" spans="1:130" s="248" customFormat="1" ht="26.25" customHeight="1" x14ac:dyDescent="0.1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308</v>
      </c>
      <c r="AL118" s="981"/>
      <c r="AM118" s="981"/>
      <c r="AN118" s="981"/>
      <c r="AO118" s="982"/>
      <c r="AP118" s="1062" t="s">
        <v>429</v>
      </c>
      <c r="AQ118" s="1063"/>
      <c r="AR118" s="1063"/>
      <c r="AS118" s="1063"/>
      <c r="AT118" s="1064"/>
      <c r="AU118" s="996"/>
      <c r="AV118" s="997"/>
      <c r="AW118" s="997"/>
      <c r="AX118" s="997"/>
      <c r="AY118" s="997"/>
      <c r="AZ118" s="1065" t="s">
        <v>460</v>
      </c>
      <c r="BA118" s="1066"/>
      <c r="BB118" s="1066"/>
      <c r="BC118" s="1066"/>
      <c r="BD118" s="1066"/>
      <c r="BE118" s="1066"/>
      <c r="BF118" s="1066"/>
      <c r="BG118" s="1066"/>
      <c r="BH118" s="1066"/>
      <c r="BI118" s="1066"/>
      <c r="BJ118" s="1066"/>
      <c r="BK118" s="1066"/>
      <c r="BL118" s="1066"/>
      <c r="BM118" s="1066"/>
      <c r="BN118" s="1066"/>
      <c r="BO118" s="1066"/>
      <c r="BP118" s="1067"/>
      <c r="BQ118" s="1093" t="s">
        <v>140</v>
      </c>
      <c r="BR118" s="1094"/>
      <c r="BS118" s="1094"/>
      <c r="BT118" s="1094"/>
      <c r="BU118" s="1094"/>
      <c r="BV118" s="1094" t="s">
        <v>140</v>
      </c>
      <c r="BW118" s="1094"/>
      <c r="BX118" s="1094"/>
      <c r="BY118" s="1094"/>
      <c r="BZ118" s="1094"/>
      <c r="CA118" s="1094" t="s">
        <v>140</v>
      </c>
      <c r="CB118" s="1094"/>
      <c r="CC118" s="1094"/>
      <c r="CD118" s="1094"/>
      <c r="CE118" s="1094"/>
      <c r="CF118" s="1010" t="s">
        <v>140</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7" t="s">
        <v>140</v>
      </c>
      <c r="DH118" s="1058"/>
      <c r="DI118" s="1058"/>
      <c r="DJ118" s="1058"/>
      <c r="DK118" s="1059"/>
      <c r="DL118" s="1060" t="s">
        <v>140</v>
      </c>
      <c r="DM118" s="1058"/>
      <c r="DN118" s="1058"/>
      <c r="DO118" s="1058"/>
      <c r="DP118" s="1059"/>
      <c r="DQ118" s="1060" t="s">
        <v>140</v>
      </c>
      <c r="DR118" s="1058"/>
      <c r="DS118" s="1058"/>
      <c r="DT118" s="1058"/>
      <c r="DU118" s="1059"/>
      <c r="DV118" s="1048" t="s">
        <v>140</v>
      </c>
      <c r="DW118" s="1049"/>
      <c r="DX118" s="1049"/>
      <c r="DY118" s="1049"/>
      <c r="DZ118" s="1050"/>
    </row>
    <row r="119" spans="1:130" s="248" customFormat="1" ht="26.25" customHeight="1" x14ac:dyDescent="0.15">
      <c r="A119" s="1150"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140</v>
      </c>
      <c r="AB119" s="988"/>
      <c r="AC119" s="988"/>
      <c r="AD119" s="988"/>
      <c r="AE119" s="989"/>
      <c r="AF119" s="990" t="s">
        <v>462</v>
      </c>
      <c r="AG119" s="988"/>
      <c r="AH119" s="988"/>
      <c r="AI119" s="988"/>
      <c r="AJ119" s="989"/>
      <c r="AK119" s="990" t="s">
        <v>140</v>
      </c>
      <c r="AL119" s="988"/>
      <c r="AM119" s="988"/>
      <c r="AN119" s="988"/>
      <c r="AO119" s="989"/>
      <c r="AP119" s="991" t="s">
        <v>140</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463</v>
      </c>
      <c r="BP119" s="1102"/>
      <c r="BQ119" s="1093">
        <v>75754457</v>
      </c>
      <c r="BR119" s="1094"/>
      <c r="BS119" s="1094"/>
      <c r="BT119" s="1094"/>
      <c r="BU119" s="1094"/>
      <c r="BV119" s="1094">
        <v>75544149</v>
      </c>
      <c r="BW119" s="1094"/>
      <c r="BX119" s="1094"/>
      <c r="BY119" s="1094"/>
      <c r="BZ119" s="1094"/>
      <c r="CA119" s="1094">
        <v>77366370</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435</v>
      </c>
      <c r="DH119" s="1080"/>
      <c r="DI119" s="1080"/>
      <c r="DJ119" s="1080"/>
      <c r="DK119" s="1081"/>
      <c r="DL119" s="1079" t="s">
        <v>140</v>
      </c>
      <c r="DM119" s="1080"/>
      <c r="DN119" s="1080"/>
      <c r="DO119" s="1080"/>
      <c r="DP119" s="1081"/>
      <c r="DQ119" s="1079" t="s">
        <v>140</v>
      </c>
      <c r="DR119" s="1080"/>
      <c r="DS119" s="1080"/>
      <c r="DT119" s="1080"/>
      <c r="DU119" s="1081"/>
      <c r="DV119" s="1082" t="s">
        <v>435</v>
      </c>
      <c r="DW119" s="1083"/>
      <c r="DX119" s="1083"/>
      <c r="DY119" s="1083"/>
      <c r="DZ119" s="1084"/>
    </row>
    <row r="120" spans="1:130" s="248" customFormat="1" ht="26.25" customHeight="1" x14ac:dyDescent="0.15">
      <c r="A120" s="1151"/>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7" t="s">
        <v>140</v>
      </c>
      <c r="AB120" s="1058"/>
      <c r="AC120" s="1058"/>
      <c r="AD120" s="1058"/>
      <c r="AE120" s="1059"/>
      <c r="AF120" s="1060" t="s">
        <v>435</v>
      </c>
      <c r="AG120" s="1058"/>
      <c r="AH120" s="1058"/>
      <c r="AI120" s="1058"/>
      <c r="AJ120" s="1059"/>
      <c r="AK120" s="1060" t="s">
        <v>140</v>
      </c>
      <c r="AL120" s="1058"/>
      <c r="AM120" s="1058"/>
      <c r="AN120" s="1058"/>
      <c r="AO120" s="1059"/>
      <c r="AP120" s="1048" t="s">
        <v>140</v>
      </c>
      <c r="AQ120" s="1049"/>
      <c r="AR120" s="1049"/>
      <c r="AS120" s="1049"/>
      <c r="AT120" s="105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8094594</v>
      </c>
      <c r="BR120" s="1023"/>
      <c r="BS120" s="1023"/>
      <c r="BT120" s="1023"/>
      <c r="BU120" s="1023"/>
      <c r="BV120" s="1023">
        <v>8788737</v>
      </c>
      <c r="BW120" s="1023"/>
      <c r="BX120" s="1023"/>
      <c r="BY120" s="1023"/>
      <c r="BZ120" s="1023"/>
      <c r="CA120" s="1023">
        <v>12024022</v>
      </c>
      <c r="CB120" s="1023"/>
      <c r="CC120" s="1023"/>
      <c r="CD120" s="1023"/>
      <c r="CE120" s="1023"/>
      <c r="CF120" s="1037">
        <v>42.2</v>
      </c>
      <c r="CG120" s="1038"/>
      <c r="CH120" s="1038"/>
      <c r="CI120" s="1038"/>
      <c r="CJ120" s="1038"/>
      <c r="CK120" s="1103" t="s">
        <v>467</v>
      </c>
      <c r="CL120" s="1104"/>
      <c r="CM120" s="1104"/>
      <c r="CN120" s="1104"/>
      <c r="CO120" s="1105"/>
      <c r="CP120" s="1111" t="s">
        <v>409</v>
      </c>
      <c r="CQ120" s="1112"/>
      <c r="CR120" s="1112"/>
      <c r="CS120" s="1112"/>
      <c r="CT120" s="1112"/>
      <c r="CU120" s="1112"/>
      <c r="CV120" s="1112"/>
      <c r="CW120" s="1112"/>
      <c r="CX120" s="1112"/>
      <c r="CY120" s="1112"/>
      <c r="CZ120" s="1112"/>
      <c r="DA120" s="1112"/>
      <c r="DB120" s="1112"/>
      <c r="DC120" s="1112"/>
      <c r="DD120" s="1112"/>
      <c r="DE120" s="1112"/>
      <c r="DF120" s="1113"/>
      <c r="DG120" s="1022">
        <v>7349897</v>
      </c>
      <c r="DH120" s="1023"/>
      <c r="DI120" s="1023"/>
      <c r="DJ120" s="1023"/>
      <c r="DK120" s="1023"/>
      <c r="DL120" s="1023">
        <v>8022102</v>
      </c>
      <c r="DM120" s="1023"/>
      <c r="DN120" s="1023"/>
      <c r="DO120" s="1023"/>
      <c r="DP120" s="1023"/>
      <c r="DQ120" s="1023">
        <v>8673161</v>
      </c>
      <c r="DR120" s="1023"/>
      <c r="DS120" s="1023"/>
      <c r="DT120" s="1023"/>
      <c r="DU120" s="1023"/>
      <c r="DV120" s="1024">
        <v>30.4</v>
      </c>
      <c r="DW120" s="1024"/>
      <c r="DX120" s="1024"/>
      <c r="DY120" s="1024"/>
      <c r="DZ120" s="1025"/>
    </row>
    <row r="121" spans="1:130" s="248" customFormat="1" ht="26.25" customHeight="1" x14ac:dyDescent="0.15">
      <c r="A121" s="1151"/>
      <c r="B121" s="1042"/>
      <c r="C121" s="1068" t="s">
        <v>468</v>
      </c>
      <c r="D121" s="1069"/>
      <c r="E121" s="1069"/>
      <c r="F121" s="1069"/>
      <c r="G121" s="1069"/>
      <c r="H121" s="1069"/>
      <c r="I121" s="1069"/>
      <c r="J121" s="1069"/>
      <c r="K121" s="1069"/>
      <c r="L121" s="1069"/>
      <c r="M121" s="1069"/>
      <c r="N121" s="1069"/>
      <c r="O121" s="1069"/>
      <c r="P121" s="1069"/>
      <c r="Q121" s="1069"/>
      <c r="R121" s="1069"/>
      <c r="S121" s="1069"/>
      <c r="T121" s="1069"/>
      <c r="U121" s="1069"/>
      <c r="V121" s="1069"/>
      <c r="W121" s="1069"/>
      <c r="X121" s="1069"/>
      <c r="Y121" s="1069"/>
      <c r="Z121" s="1070"/>
      <c r="AA121" s="1057" t="s">
        <v>140</v>
      </c>
      <c r="AB121" s="1058"/>
      <c r="AC121" s="1058"/>
      <c r="AD121" s="1058"/>
      <c r="AE121" s="1059"/>
      <c r="AF121" s="1060" t="s">
        <v>140</v>
      </c>
      <c r="AG121" s="1058"/>
      <c r="AH121" s="1058"/>
      <c r="AI121" s="1058"/>
      <c r="AJ121" s="1059"/>
      <c r="AK121" s="1060" t="s">
        <v>140</v>
      </c>
      <c r="AL121" s="1058"/>
      <c r="AM121" s="1058"/>
      <c r="AN121" s="1058"/>
      <c r="AO121" s="1059"/>
      <c r="AP121" s="1048" t="s">
        <v>435</v>
      </c>
      <c r="AQ121" s="1049"/>
      <c r="AR121" s="1049"/>
      <c r="AS121" s="1049"/>
      <c r="AT121" s="1050"/>
      <c r="AU121" s="1088"/>
      <c r="AV121" s="1089"/>
      <c r="AW121" s="1089"/>
      <c r="AX121" s="1089"/>
      <c r="AY121" s="1090"/>
      <c r="AZ121" s="1045" t="s">
        <v>469</v>
      </c>
      <c r="BA121" s="1046"/>
      <c r="BB121" s="1046"/>
      <c r="BC121" s="1046"/>
      <c r="BD121" s="1046"/>
      <c r="BE121" s="1046"/>
      <c r="BF121" s="1046"/>
      <c r="BG121" s="1046"/>
      <c r="BH121" s="1046"/>
      <c r="BI121" s="1046"/>
      <c r="BJ121" s="1046"/>
      <c r="BK121" s="1046"/>
      <c r="BL121" s="1046"/>
      <c r="BM121" s="1046"/>
      <c r="BN121" s="1046"/>
      <c r="BO121" s="1046"/>
      <c r="BP121" s="1047"/>
      <c r="BQ121" s="1015">
        <v>8175592</v>
      </c>
      <c r="BR121" s="1016"/>
      <c r="BS121" s="1016"/>
      <c r="BT121" s="1016"/>
      <c r="BU121" s="1016"/>
      <c r="BV121" s="1016">
        <v>8950627</v>
      </c>
      <c r="BW121" s="1016"/>
      <c r="BX121" s="1016"/>
      <c r="BY121" s="1016"/>
      <c r="BZ121" s="1016"/>
      <c r="CA121" s="1016">
        <v>9603684</v>
      </c>
      <c r="CB121" s="1016"/>
      <c r="CC121" s="1016"/>
      <c r="CD121" s="1016"/>
      <c r="CE121" s="1016"/>
      <c r="CF121" s="1010">
        <v>33.700000000000003</v>
      </c>
      <c r="CG121" s="1011"/>
      <c r="CH121" s="1011"/>
      <c r="CI121" s="1011"/>
      <c r="CJ121" s="1011"/>
      <c r="CK121" s="1106"/>
      <c r="CL121" s="1107"/>
      <c r="CM121" s="1107"/>
      <c r="CN121" s="1107"/>
      <c r="CO121" s="1108"/>
      <c r="CP121" s="1116" t="s">
        <v>470</v>
      </c>
      <c r="CQ121" s="1117"/>
      <c r="CR121" s="1117"/>
      <c r="CS121" s="1117"/>
      <c r="CT121" s="1117"/>
      <c r="CU121" s="1117"/>
      <c r="CV121" s="1117"/>
      <c r="CW121" s="1117"/>
      <c r="CX121" s="1117"/>
      <c r="CY121" s="1117"/>
      <c r="CZ121" s="1117"/>
      <c r="DA121" s="1117"/>
      <c r="DB121" s="1117"/>
      <c r="DC121" s="1117"/>
      <c r="DD121" s="1117"/>
      <c r="DE121" s="1117"/>
      <c r="DF121" s="1118"/>
      <c r="DG121" s="1015">
        <v>11077</v>
      </c>
      <c r="DH121" s="1016"/>
      <c r="DI121" s="1016"/>
      <c r="DJ121" s="1016"/>
      <c r="DK121" s="1016"/>
      <c r="DL121" s="1016">
        <v>10771</v>
      </c>
      <c r="DM121" s="1016"/>
      <c r="DN121" s="1016"/>
      <c r="DO121" s="1016"/>
      <c r="DP121" s="1016"/>
      <c r="DQ121" s="1016">
        <v>10466</v>
      </c>
      <c r="DR121" s="1016"/>
      <c r="DS121" s="1016"/>
      <c r="DT121" s="1016"/>
      <c r="DU121" s="1016"/>
      <c r="DV121" s="1017">
        <v>0</v>
      </c>
      <c r="DW121" s="1017"/>
      <c r="DX121" s="1017"/>
      <c r="DY121" s="1017"/>
      <c r="DZ121" s="1018"/>
    </row>
    <row r="122" spans="1:130" s="248" customFormat="1" ht="26.25" customHeight="1" x14ac:dyDescent="0.15">
      <c r="A122" s="1151"/>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7" t="s">
        <v>140</v>
      </c>
      <c r="AB122" s="1058"/>
      <c r="AC122" s="1058"/>
      <c r="AD122" s="1058"/>
      <c r="AE122" s="1059"/>
      <c r="AF122" s="1060" t="s">
        <v>140</v>
      </c>
      <c r="AG122" s="1058"/>
      <c r="AH122" s="1058"/>
      <c r="AI122" s="1058"/>
      <c r="AJ122" s="1059"/>
      <c r="AK122" s="1060" t="s">
        <v>140</v>
      </c>
      <c r="AL122" s="1058"/>
      <c r="AM122" s="1058"/>
      <c r="AN122" s="1058"/>
      <c r="AO122" s="1059"/>
      <c r="AP122" s="1048" t="s">
        <v>140</v>
      </c>
      <c r="AQ122" s="1049"/>
      <c r="AR122" s="1049"/>
      <c r="AS122" s="1049"/>
      <c r="AT122" s="1050"/>
      <c r="AU122" s="1088"/>
      <c r="AV122" s="1089"/>
      <c r="AW122" s="1089"/>
      <c r="AX122" s="1089"/>
      <c r="AY122" s="1090"/>
      <c r="AZ122" s="1065" t="s">
        <v>471</v>
      </c>
      <c r="BA122" s="1066"/>
      <c r="BB122" s="1066"/>
      <c r="BC122" s="1066"/>
      <c r="BD122" s="1066"/>
      <c r="BE122" s="1066"/>
      <c r="BF122" s="1066"/>
      <c r="BG122" s="1066"/>
      <c r="BH122" s="1066"/>
      <c r="BI122" s="1066"/>
      <c r="BJ122" s="1066"/>
      <c r="BK122" s="1066"/>
      <c r="BL122" s="1066"/>
      <c r="BM122" s="1066"/>
      <c r="BN122" s="1066"/>
      <c r="BO122" s="1066"/>
      <c r="BP122" s="1067"/>
      <c r="BQ122" s="1093">
        <v>43806345</v>
      </c>
      <c r="BR122" s="1094"/>
      <c r="BS122" s="1094"/>
      <c r="BT122" s="1094"/>
      <c r="BU122" s="1094"/>
      <c r="BV122" s="1094">
        <v>43632245</v>
      </c>
      <c r="BW122" s="1094"/>
      <c r="BX122" s="1094"/>
      <c r="BY122" s="1094"/>
      <c r="BZ122" s="1094"/>
      <c r="CA122" s="1094">
        <v>44052531</v>
      </c>
      <c r="CB122" s="1094"/>
      <c r="CC122" s="1094"/>
      <c r="CD122" s="1094"/>
      <c r="CE122" s="1094"/>
      <c r="CF122" s="1114">
        <v>154.69999999999999</v>
      </c>
      <c r="CG122" s="1115"/>
      <c r="CH122" s="1115"/>
      <c r="CI122" s="1115"/>
      <c r="CJ122" s="1115"/>
      <c r="CK122" s="1106"/>
      <c r="CL122" s="1107"/>
      <c r="CM122" s="1107"/>
      <c r="CN122" s="1107"/>
      <c r="CO122" s="1108"/>
      <c r="CP122" s="1116" t="s">
        <v>406</v>
      </c>
      <c r="CQ122" s="1117"/>
      <c r="CR122" s="1117"/>
      <c r="CS122" s="1117"/>
      <c r="CT122" s="1117"/>
      <c r="CU122" s="1117"/>
      <c r="CV122" s="1117"/>
      <c r="CW122" s="1117"/>
      <c r="CX122" s="1117"/>
      <c r="CY122" s="1117"/>
      <c r="CZ122" s="1117"/>
      <c r="DA122" s="1117"/>
      <c r="DB122" s="1117"/>
      <c r="DC122" s="1117"/>
      <c r="DD122" s="1117"/>
      <c r="DE122" s="1117"/>
      <c r="DF122" s="1118"/>
      <c r="DG122" s="1015" t="s">
        <v>435</v>
      </c>
      <c r="DH122" s="1016"/>
      <c r="DI122" s="1016"/>
      <c r="DJ122" s="1016"/>
      <c r="DK122" s="1016"/>
      <c r="DL122" s="1016" t="s">
        <v>435</v>
      </c>
      <c r="DM122" s="1016"/>
      <c r="DN122" s="1016"/>
      <c r="DO122" s="1016"/>
      <c r="DP122" s="1016"/>
      <c r="DQ122" s="1016" t="s">
        <v>140</v>
      </c>
      <c r="DR122" s="1016"/>
      <c r="DS122" s="1016"/>
      <c r="DT122" s="1016"/>
      <c r="DU122" s="1016"/>
      <c r="DV122" s="1017" t="s">
        <v>140</v>
      </c>
      <c r="DW122" s="1017"/>
      <c r="DX122" s="1017"/>
      <c r="DY122" s="1017"/>
      <c r="DZ122" s="1018"/>
    </row>
    <row r="123" spans="1:130" s="248" customFormat="1" ht="26.25" customHeight="1" x14ac:dyDescent="0.15">
      <c r="A123" s="1151"/>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7" t="s">
        <v>140</v>
      </c>
      <c r="AB123" s="1058"/>
      <c r="AC123" s="1058"/>
      <c r="AD123" s="1058"/>
      <c r="AE123" s="1059"/>
      <c r="AF123" s="1060" t="s">
        <v>140</v>
      </c>
      <c r="AG123" s="1058"/>
      <c r="AH123" s="1058"/>
      <c r="AI123" s="1058"/>
      <c r="AJ123" s="1059"/>
      <c r="AK123" s="1060" t="s">
        <v>140</v>
      </c>
      <c r="AL123" s="1058"/>
      <c r="AM123" s="1058"/>
      <c r="AN123" s="1058"/>
      <c r="AO123" s="1059"/>
      <c r="AP123" s="1048" t="s">
        <v>140</v>
      </c>
      <c r="AQ123" s="1049"/>
      <c r="AR123" s="1049"/>
      <c r="AS123" s="1049"/>
      <c r="AT123" s="105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472</v>
      </c>
      <c r="BP123" s="1102"/>
      <c r="BQ123" s="1157">
        <v>60076531</v>
      </c>
      <c r="BR123" s="1158"/>
      <c r="BS123" s="1158"/>
      <c r="BT123" s="1158"/>
      <c r="BU123" s="1158"/>
      <c r="BV123" s="1158">
        <v>61371609</v>
      </c>
      <c r="BW123" s="1158"/>
      <c r="BX123" s="1158"/>
      <c r="BY123" s="1158"/>
      <c r="BZ123" s="1158"/>
      <c r="CA123" s="1158">
        <v>65680237</v>
      </c>
      <c r="CB123" s="1158"/>
      <c r="CC123" s="1158"/>
      <c r="CD123" s="1158"/>
      <c r="CE123" s="1158"/>
      <c r="CF123" s="1095"/>
      <c r="CG123" s="1096"/>
      <c r="CH123" s="1096"/>
      <c r="CI123" s="1096"/>
      <c r="CJ123" s="1097"/>
      <c r="CK123" s="1106"/>
      <c r="CL123" s="1107"/>
      <c r="CM123" s="1107"/>
      <c r="CN123" s="1107"/>
      <c r="CO123" s="1108"/>
      <c r="CP123" s="1116" t="s">
        <v>473</v>
      </c>
      <c r="CQ123" s="1117"/>
      <c r="CR123" s="1117"/>
      <c r="CS123" s="1117"/>
      <c r="CT123" s="1117"/>
      <c r="CU123" s="1117"/>
      <c r="CV123" s="1117"/>
      <c r="CW123" s="1117"/>
      <c r="CX123" s="1117"/>
      <c r="CY123" s="1117"/>
      <c r="CZ123" s="1117"/>
      <c r="DA123" s="1117"/>
      <c r="DB123" s="1117"/>
      <c r="DC123" s="1117"/>
      <c r="DD123" s="1117"/>
      <c r="DE123" s="1117"/>
      <c r="DF123" s="1118"/>
      <c r="DG123" s="1057" t="s">
        <v>435</v>
      </c>
      <c r="DH123" s="1058"/>
      <c r="DI123" s="1058"/>
      <c r="DJ123" s="1058"/>
      <c r="DK123" s="1059"/>
      <c r="DL123" s="1060" t="s">
        <v>140</v>
      </c>
      <c r="DM123" s="1058"/>
      <c r="DN123" s="1058"/>
      <c r="DO123" s="1058"/>
      <c r="DP123" s="1059"/>
      <c r="DQ123" s="1060" t="s">
        <v>140</v>
      </c>
      <c r="DR123" s="1058"/>
      <c r="DS123" s="1058"/>
      <c r="DT123" s="1058"/>
      <c r="DU123" s="1059"/>
      <c r="DV123" s="1048" t="s">
        <v>140</v>
      </c>
      <c r="DW123" s="1049"/>
      <c r="DX123" s="1049"/>
      <c r="DY123" s="1049"/>
      <c r="DZ123" s="1050"/>
    </row>
    <row r="124" spans="1:130" s="248" customFormat="1" ht="26.25" customHeight="1" thickBot="1" x14ac:dyDescent="0.2">
      <c r="A124" s="1151"/>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7" t="s">
        <v>435</v>
      </c>
      <c r="AB124" s="1058"/>
      <c r="AC124" s="1058"/>
      <c r="AD124" s="1058"/>
      <c r="AE124" s="1059"/>
      <c r="AF124" s="1060" t="s">
        <v>435</v>
      </c>
      <c r="AG124" s="1058"/>
      <c r="AH124" s="1058"/>
      <c r="AI124" s="1058"/>
      <c r="AJ124" s="1059"/>
      <c r="AK124" s="1060" t="s">
        <v>140</v>
      </c>
      <c r="AL124" s="1058"/>
      <c r="AM124" s="1058"/>
      <c r="AN124" s="1058"/>
      <c r="AO124" s="1059"/>
      <c r="AP124" s="1048" t="s">
        <v>140</v>
      </c>
      <c r="AQ124" s="1049"/>
      <c r="AR124" s="1049"/>
      <c r="AS124" s="1049"/>
      <c r="AT124" s="1050"/>
      <c r="AU124" s="1153" t="s">
        <v>474</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56.3</v>
      </c>
      <c r="BR124" s="1124"/>
      <c r="BS124" s="1124"/>
      <c r="BT124" s="1124"/>
      <c r="BU124" s="1124"/>
      <c r="BV124" s="1124">
        <v>50.9</v>
      </c>
      <c r="BW124" s="1124"/>
      <c r="BX124" s="1124"/>
      <c r="BY124" s="1124"/>
      <c r="BZ124" s="1124"/>
      <c r="CA124" s="1124">
        <v>41</v>
      </c>
      <c r="CB124" s="1124"/>
      <c r="CC124" s="1124"/>
      <c r="CD124" s="1124"/>
      <c r="CE124" s="1124"/>
      <c r="CF124" s="1125"/>
      <c r="CG124" s="1126"/>
      <c r="CH124" s="1126"/>
      <c r="CI124" s="1126"/>
      <c r="CJ124" s="1127"/>
      <c r="CK124" s="1109"/>
      <c r="CL124" s="1109"/>
      <c r="CM124" s="1109"/>
      <c r="CN124" s="1109"/>
      <c r="CO124" s="1110"/>
      <c r="CP124" s="1116" t="s">
        <v>475</v>
      </c>
      <c r="CQ124" s="1117"/>
      <c r="CR124" s="1117"/>
      <c r="CS124" s="1117"/>
      <c r="CT124" s="1117"/>
      <c r="CU124" s="1117"/>
      <c r="CV124" s="1117"/>
      <c r="CW124" s="1117"/>
      <c r="CX124" s="1117"/>
      <c r="CY124" s="1117"/>
      <c r="CZ124" s="1117"/>
      <c r="DA124" s="1117"/>
      <c r="DB124" s="1117"/>
      <c r="DC124" s="1117"/>
      <c r="DD124" s="1117"/>
      <c r="DE124" s="1117"/>
      <c r="DF124" s="1118"/>
      <c r="DG124" s="1101" t="s">
        <v>436</v>
      </c>
      <c r="DH124" s="1080"/>
      <c r="DI124" s="1080"/>
      <c r="DJ124" s="1080"/>
      <c r="DK124" s="1081"/>
      <c r="DL124" s="1079" t="s">
        <v>140</v>
      </c>
      <c r="DM124" s="1080"/>
      <c r="DN124" s="1080"/>
      <c r="DO124" s="1080"/>
      <c r="DP124" s="1081"/>
      <c r="DQ124" s="1079" t="s">
        <v>436</v>
      </c>
      <c r="DR124" s="1080"/>
      <c r="DS124" s="1080"/>
      <c r="DT124" s="1080"/>
      <c r="DU124" s="1081"/>
      <c r="DV124" s="1082" t="s">
        <v>140</v>
      </c>
      <c r="DW124" s="1083"/>
      <c r="DX124" s="1083"/>
      <c r="DY124" s="1083"/>
      <c r="DZ124" s="1084"/>
    </row>
    <row r="125" spans="1:130" s="248" customFormat="1" ht="26.25" customHeight="1" x14ac:dyDescent="0.15">
      <c r="A125" s="1151"/>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7" t="s">
        <v>140</v>
      </c>
      <c r="AB125" s="1058"/>
      <c r="AC125" s="1058"/>
      <c r="AD125" s="1058"/>
      <c r="AE125" s="1059"/>
      <c r="AF125" s="1060" t="s">
        <v>140</v>
      </c>
      <c r="AG125" s="1058"/>
      <c r="AH125" s="1058"/>
      <c r="AI125" s="1058"/>
      <c r="AJ125" s="1059"/>
      <c r="AK125" s="1060" t="s">
        <v>140</v>
      </c>
      <c r="AL125" s="1058"/>
      <c r="AM125" s="1058"/>
      <c r="AN125" s="1058"/>
      <c r="AO125" s="1059"/>
      <c r="AP125" s="1048" t="s">
        <v>436</v>
      </c>
      <c r="AQ125" s="1049"/>
      <c r="AR125" s="1049"/>
      <c r="AS125" s="1049"/>
      <c r="AT125" s="105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436</v>
      </c>
      <c r="DH125" s="1023"/>
      <c r="DI125" s="1023"/>
      <c r="DJ125" s="1023"/>
      <c r="DK125" s="1023"/>
      <c r="DL125" s="1023" t="s">
        <v>140</v>
      </c>
      <c r="DM125" s="1023"/>
      <c r="DN125" s="1023"/>
      <c r="DO125" s="1023"/>
      <c r="DP125" s="1023"/>
      <c r="DQ125" s="1023" t="s">
        <v>436</v>
      </c>
      <c r="DR125" s="1023"/>
      <c r="DS125" s="1023"/>
      <c r="DT125" s="1023"/>
      <c r="DU125" s="1023"/>
      <c r="DV125" s="1024" t="s">
        <v>140</v>
      </c>
      <c r="DW125" s="1024"/>
      <c r="DX125" s="1024"/>
      <c r="DY125" s="1024"/>
      <c r="DZ125" s="1025"/>
    </row>
    <row r="126" spans="1:130" s="248" customFormat="1" ht="26.25" customHeight="1" thickBot="1" x14ac:dyDescent="0.2">
      <c r="A126" s="1151"/>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7" t="s">
        <v>436</v>
      </c>
      <c r="AB126" s="1058"/>
      <c r="AC126" s="1058"/>
      <c r="AD126" s="1058"/>
      <c r="AE126" s="1059"/>
      <c r="AF126" s="1060" t="s">
        <v>436</v>
      </c>
      <c r="AG126" s="1058"/>
      <c r="AH126" s="1058"/>
      <c r="AI126" s="1058"/>
      <c r="AJ126" s="1059"/>
      <c r="AK126" s="1060" t="s">
        <v>436</v>
      </c>
      <c r="AL126" s="1058"/>
      <c r="AM126" s="1058"/>
      <c r="AN126" s="1058"/>
      <c r="AO126" s="1059"/>
      <c r="AP126" s="1048" t="s">
        <v>436</v>
      </c>
      <c r="AQ126" s="1049"/>
      <c r="AR126" s="1049"/>
      <c r="AS126" s="1049"/>
      <c r="AT126" s="105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436</v>
      </c>
      <c r="DH126" s="1016"/>
      <c r="DI126" s="1016"/>
      <c r="DJ126" s="1016"/>
      <c r="DK126" s="1016"/>
      <c r="DL126" s="1016" t="s">
        <v>436</v>
      </c>
      <c r="DM126" s="1016"/>
      <c r="DN126" s="1016"/>
      <c r="DO126" s="1016"/>
      <c r="DP126" s="1016"/>
      <c r="DQ126" s="1016" t="s">
        <v>140</v>
      </c>
      <c r="DR126" s="1016"/>
      <c r="DS126" s="1016"/>
      <c r="DT126" s="1016"/>
      <c r="DU126" s="1016"/>
      <c r="DV126" s="1017" t="s">
        <v>436</v>
      </c>
      <c r="DW126" s="1017"/>
      <c r="DX126" s="1017"/>
      <c r="DY126" s="1017"/>
      <c r="DZ126" s="1018"/>
    </row>
    <row r="127" spans="1:130" s="248" customFormat="1" ht="26.25" customHeight="1" x14ac:dyDescent="0.15">
      <c r="A127" s="1152"/>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7" t="s">
        <v>436</v>
      </c>
      <c r="AB127" s="1058"/>
      <c r="AC127" s="1058"/>
      <c r="AD127" s="1058"/>
      <c r="AE127" s="1059"/>
      <c r="AF127" s="1060" t="s">
        <v>436</v>
      </c>
      <c r="AG127" s="1058"/>
      <c r="AH127" s="1058"/>
      <c r="AI127" s="1058"/>
      <c r="AJ127" s="1059"/>
      <c r="AK127" s="1060" t="s">
        <v>436</v>
      </c>
      <c r="AL127" s="1058"/>
      <c r="AM127" s="1058"/>
      <c r="AN127" s="1058"/>
      <c r="AO127" s="1059"/>
      <c r="AP127" s="1048" t="s">
        <v>436</v>
      </c>
      <c r="AQ127" s="1049"/>
      <c r="AR127" s="1049"/>
      <c r="AS127" s="1049"/>
      <c r="AT127" s="1050"/>
      <c r="AU127" s="284"/>
      <c r="AV127" s="284"/>
      <c r="AW127" s="284"/>
      <c r="AX127" s="1128" t="s">
        <v>480</v>
      </c>
      <c r="AY127" s="1129"/>
      <c r="AZ127" s="1129"/>
      <c r="BA127" s="1129"/>
      <c r="BB127" s="1129"/>
      <c r="BC127" s="1129"/>
      <c r="BD127" s="1129"/>
      <c r="BE127" s="1130"/>
      <c r="BF127" s="1131" t="s">
        <v>481</v>
      </c>
      <c r="BG127" s="1129"/>
      <c r="BH127" s="1129"/>
      <c r="BI127" s="1129"/>
      <c r="BJ127" s="1129"/>
      <c r="BK127" s="1129"/>
      <c r="BL127" s="1130"/>
      <c r="BM127" s="1131" t="s">
        <v>482</v>
      </c>
      <c r="BN127" s="1129"/>
      <c r="BO127" s="1129"/>
      <c r="BP127" s="1129"/>
      <c r="BQ127" s="1129"/>
      <c r="BR127" s="1129"/>
      <c r="BS127" s="1130"/>
      <c r="BT127" s="1131" t="s">
        <v>483</v>
      </c>
      <c r="BU127" s="1129"/>
      <c r="BV127" s="1129"/>
      <c r="BW127" s="1129"/>
      <c r="BX127" s="1129"/>
      <c r="BY127" s="1129"/>
      <c r="BZ127" s="1149"/>
      <c r="CA127" s="284"/>
      <c r="CB127" s="284"/>
      <c r="CC127" s="284"/>
      <c r="CD127" s="285"/>
      <c r="CE127" s="285"/>
      <c r="CF127" s="285"/>
      <c r="CG127" s="282"/>
      <c r="CH127" s="282"/>
      <c r="CI127" s="282"/>
      <c r="CJ127" s="283"/>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436</v>
      </c>
      <c r="DH127" s="1016"/>
      <c r="DI127" s="1016"/>
      <c r="DJ127" s="1016"/>
      <c r="DK127" s="1016"/>
      <c r="DL127" s="1016" t="s">
        <v>436</v>
      </c>
      <c r="DM127" s="1016"/>
      <c r="DN127" s="1016"/>
      <c r="DO127" s="1016"/>
      <c r="DP127" s="1016"/>
      <c r="DQ127" s="1016" t="s">
        <v>436</v>
      </c>
      <c r="DR127" s="1016"/>
      <c r="DS127" s="1016"/>
      <c r="DT127" s="1016"/>
      <c r="DU127" s="1016"/>
      <c r="DV127" s="1017" t="s">
        <v>436</v>
      </c>
      <c r="DW127" s="1017"/>
      <c r="DX127" s="1017"/>
      <c r="DY127" s="1017"/>
      <c r="DZ127" s="1018"/>
    </row>
    <row r="128" spans="1:130" s="248" customFormat="1" ht="26.25" customHeight="1" thickBot="1" x14ac:dyDescent="0.2">
      <c r="A128" s="1135" t="s">
        <v>485</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486</v>
      </c>
      <c r="X128" s="1137"/>
      <c r="Y128" s="1137"/>
      <c r="Z128" s="1138"/>
      <c r="AA128" s="1139">
        <v>1047259</v>
      </c>
      <c r="AB128" s="1140"/>
      <c r="AC128" s="1140"/>
      <c r="AD128" s="1140"/>
      <c r="AE128" s="1141"/>
      <c r="AF128" s="1142">
        <v>1012272</v>
      </c>
      <c r="AG128" s="1140"/>
      <c r="AH128" s="1140"/>
      <c r="AI128" s="1140"/>
      <c r="AJ128" s="1141"/>
      <c r="AK128" s="1142">
        <v>969489</v>
      </c>
      <c r="AL128" s="1140"/>
      <c r="AM128" s="1140"/>
      <c r="AN128" s="1140"/>
      <c r="AO128" s="1141"/>
      <c r="AP128" s="1143"/>
      <c r="AQ128" s="1144"/>
      <c r="AR128" s="1144"/>
      <c r="AS128" s="1144"/>
      <c r="AT128" s="1145"/>
      <c r="AU128" s="284"/>
      <c r="AV128" s="284"/>
      <c r="AW128" s="284"/>
      <c r="AX128" s="984" t="s">
        <v>487</v>
      </c>
      <c r="AY128" s="985"/>
      <c r="AZ128" s="985"/>
      <c r="BA128" s="985"/>
      <c r="BB128" s="985"/>
      <c r="BC128" s="985"/>
      <c r="BD128" s="985"/>
      <c r="BE128" s="986"/>
      <c r="BF128" s="1146" t="s">
        <v>140</v>
      </c>
      <c r="BG128" s="1147"/>
      <c r="BH128" s="1147"/>
      <c r="BI128" s="1147"/>
      <c r="BJ128" s="1147"/>
      <c r="BK128" s="1147"/>
      <c r="BL128" s="1148"/>
      <c r="BM128" s="1146">
        <v>11.72</v>
      </c>
      <c r="BN128" s="1147"/>
      <c r="BO128" s="1147"/>
      <c r="BP128" s="1147"/>
      <c r="BQ128" s="1147"/>
      <c r="BR128" s="1147"/>
      <c r="BS128" s="1148"/>
      <c r="BT128" s="1146">
        <v>20</v>
      </c>
      <c r="BU128" s="1147"/>
      <c r="BV128" s="1147"/>
      <c r="BW128" s="1147"/>
      <c r="BX128" s="1147"/>
      <c r="BY128" s="1147"/>
      <c r="BZ128" s="1168"/>
      <c r="CA128" s="285"/>
      <c r="CB128" s="285"/>
      <c r="CC128" s="285"/>
      <c r="CD128" s="285"/>
      <c r="CE128" s="285"/>
      <c r="CF128" s="285"/>
      <c r="CG128" s="282"/>
      <c r="CH128" s="282"/>
      <c r="CI128" s="282"/>
      <c r="CJ128" s="283"/>
      <c r="CK128" s="1121"/>
      <c r="CL128" s="1122"/>
      <c r="CM128" s="1122"/>
      <c r="CN128" s="1122"/>
      <c r="CO128" s="1123"/>
      <c r="CP128" s="1169" t="s">
        <v>488</v>
      </c>
      <c r="CQ128" s="1170"/>
      <c r="CR128" s="1170"/>
      <c r="CS128" s="1170"/>
      <c r="CT128" s="1170"/>
      <c r="CU128" s="1170"/>
      <c r="CV128" s="1170"/>
      <c r="CW128" s="1170"/>
      <c r="CX128" s="1170"/>
      <c r="CY128" s="1170"/>
      <c r="CZ128" s="1170"/>
      <c r="DA128" s="1170"/>
      <c r="DB128" s="1170"/>
      <c r="DC128" s="1170"/>
      <c r="DD128" s="1170"/>
      <c r="DE128" s="1170"/>
      <c r="DF128" s="1171"/>
      <c r="DG128" s="1172" t="s">
        <v>140</v>
      </c>
      <c r="DH128" s="1132"/>
      <c r="DI128" s="1132"/>
      <c r="DJ128" s="1132"/>
      <c r="DK128" s="1132"/>
      <c r="DL128" s="1132" t="s">
        <v>140</v>
      </c>
      <c r="DM128" s="1132"/>
      <c r="DN128" s="1132"/>
      <c r="DO128" s="1132"/>
      <c r="DP128" s="1132"/>
      <c r="DQ128" s="1132" t="s">
        <v>140</v>
      </c>
      <c r="DR128" s="1132"/>
      <c r="DS128" s="1132"/>
      <c r="DT128" s="1132"/>
      <c r="DU128" s="1132"/>
      <c r="DV128" s="1133" t="s">
        <v>140</v>
      </c>
      <c r="DW128" s="1133"/>
      <c r="DX128" s="1133"/>
      <c r="DY128" s="1133"/>
      <c r="DZ128" s="1134"/>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2" t="s">
        <v>489</v>
      </c>
      <c r="X129" s="1163"/>
      <c r="Y129" s="1163"/>
      <c r="Z129" s="1164"/>
      <c r="AA129" s="1057">
        <v>31272672</v>
      </c>
      <c r="AB129" s="1058"/>
      <c r="AC129" s="1058"/>
      <c r="AD129" s="1058"/>
      <c r="AE129" s="1059"/>
      <c r="AF129" s="1060">
        <v>31310805</v>
      </c>
      <c r="AG129" s="1058"/>
      <c r="AH129" s="1058"/>
      <c r="AI129" s="1058"/>
      <c r="AJ129" s="1059"/>
      <c r="AK129" s="1060">
        <v>32011239</v>
      </c>
      <c r="AL129" s="1058"/>
      <c r="AM129" s="1058"/>
      <c r="AN129" s="1058"/>
      <c r="AO129" s="1059"/>
      <c r="AP129" s="1165"/>
      <c r="AQ129" s="1166"/>
      <c r="AR129" s="1166"/>
      <c r="AS129" s="1166"/>
      <c r="AT129" s="1167"/>
      <c r="AU129" s="286"/>
      <c r="AV129" s="286"/>
      <c r="AW129" s="286"/>
      <c r="AX129" s="1187" t="s">
        <v>490</v>
      </c>
      <c r="AY129" s="1046"/>
      <c r="AZ129" s="1046"/>
      <c r="BA129" s="1046"/>
      <c r="BB129" s="1046"/>
      <c r="BC129" s="1046"/>
      <c r="BD129" s="1046"/>
      <c r="BE129" s="1047"/>
      <c r="BF129" s="1159" t="s">
        <v>140</v>
      </c>
      <c r="BG129" s="1211"/>
      <c r="BH129" s="1211"/>
      <c r="BI129" s="1211"/>
      <c r="BJ129" s="1211"/>
      <c r="BK129" s="1211"/>
      <c r="BL129" s="1212"/>
      <c r="BM129" s="1159">
        <v>16.72</v>
      </c>
      <c r="BN129" s="1211"/>
      <c r="BO129" s="1211"/>
      <c r="BP129" s="1211"/>
      <c r="BQ129" s="1211"/>
      <c r="BR129" s="1211"/>
      <c r="BS129" s="1212"/>
      <c r="BT129" s="1159">
        <v>30</v>
      </c>
      <c r="BU129" s="1160"/>
      <c r="BV129" s="1160"/>
      <c r="BW129" s="1160"/>
      <c r="BX129" s="1160"/>
      <c r="BY129" s="1160"/>
      <c r="BZ129" s="116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2" t="s">
        <v>492</v>
      </c>
      <c r="X130" s="1163"/>
      <c r="Y130" s="1163"/>
      <c r="Z130" s="1164"/>
      <c r="AA130" s="1057">
        <v>3458375</v>
      </c>
      <c r="AB130" s="1058"/>
      <c r="AC130" s="1058"/>
      <c r="AD130" s="1058"/>
      <c r="AE130" s="1059"/>
      <c r="AF130" s="1060">
        <v>3475659</v>
      </c>
      <c r="AG130" s="1058"/>
      <c r="AH130" s="1058"/>
      <c r="AI130" s="1058"/>
      <c r="AJ130" s="1059"/>
      <c r="AK130" s="1060">
        <v>3527612</v>
      </c>
      <c r="AL130" s="1058"/>
      <c r="AM130" s="1058"/>
      <c r="AN130" s="1058"/>
      <c r="AO130" s="1059"/>
      <c r="AP130" s="1165"/>
      <c r="AQ130" s="1166"/>
      <c r="AR130" s="1166"/>
      <c r="AS130" s="1166"/>
      <c r="AT130" s="1167"/>
      <c r="AU130" s="286"/>
      <c r="AV130" s="286"/>
      <c r="AW130" s="286"/>
      <c r="AX130" s="1187" t="s">
        <v>493</v>
      </c>
      <c r="AY130" s="1046"/>
      <c r="AZ130" s="1046"/>
      <c r="BA130" s="1046"/>
      <c r="BB130" s="1046"/>
      <c r="BC130" s="1046"/>
      <c r="BD130" s="1046"/>
      <c r="BE130" s="1047"/>
      <c r="BF130" s="1188">
        <v>6.7</v>
      </c>
      <c r="BG130" s="1189"/>
      <c r="BH130" s="1189"/>
      <c r="BI130" s="1189"/>
      <c r="BJ130" s="1189"/>
      <c r="BK130" s="1189"/>
      <c r="BL130" s="1190"/>
      <c r="BM130" s="1188">
        <v>25</v>
      </c>
      <c r="BN130" s="1189"/>
      <c r="BO130" s="1189"/>
      <c r="BP130" s="1189"/>
      <c r="BQ130" s="1189"/>
      <c r="BR130" s="1189"/>
      <c r="BS130" s="1190"/>
      <c r="BT130" s="1188">
        <v>35</v>
      </c>
      <c r="BU130" s="1191"/>
      <c r="BV130" s="1191"/>
      <c r="BW130" s="1191"/>
      <c r="BX130" s="1191"/>
      <c r="BY130" s="1191"/>
      <c r="BZ130" s="119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93"/>
      <c r="B131" s="1194"/>
      <c r="C131" s="1194"/>
      <c r="D131" s="1194"/>
      <c r="E131" s="1194"/>
      <c r="F131" s="1194"/>
      <c r="G131" s="1194"/>
      <c r="H131" s="1194"/>
      <c r="I131" s="1194"/>
      <c r="J131" s="1194"/>
      <c r="K131" s="1194"/>
      <c r="L131" s="1194"/>
      <c r="M131" s="1194"/>
      <c r="N131" s="1194"/>
      <c r="O131" s="1194"/>
      <c r="P131" s="1194"/>
      <c r="Q131" s="1194"/>
      <c r="R131" s="1194"/>
      <c r="S131" s="1194"/>
      <c r="T131" s="1194"/>
      <c r="U131" s="1194"/>
      <c r="V131" s="1194"/>
      <c r="W131" s="1195" t="s">
        <v>494</v>
      </c>
      <c r="X131" s="1196"/>
      <c r="Y131" s="1196"/>
      <c r="Z131" s="1197"/>
      <c r="AA131" s="1101">
        <v>27814297</v>
      </c>
      <c r="AB131" s="1080"/>
      <c r="AC131" s="1080"/>
      <c r="AD131" s="1080"/>
      <c r="AE131" s="1081"/>
      <c r="AF131" s="1079">
        <v>27835146</v>
      </c>
      <c r="AG131" s="1080"/>
      <c r="AH131" s="1080"/>
      <c r="AI131" s="1080"/>
      <c r="AJ131" s="1081"/>
      <c r="AK131" s="1079">
        <v>28483627</v>
      </c>
      <c r="AL131" s="1080"/>
      <c r="AM131" s="1080"/>
      <c r="AN131" s="1080"/>
      <c r="AO131" s="1081"/>
      <c r="AP131" s="1198"/>
      <c r="AQ131" s="1199"/>
      <c r="AR131" s="1199"/>
      <c r="AS131" s="1199"/>
      <c r="AT131" s="1200"/>
      <c r="AU131" s="286"/>
      <c r="AV131" s="286"/>
      <c r="AW131" s="286"/>
      <c r="AX131" s="1207" t="s">
        <v>495</v>
      </c>
      <c r="AY131" s="1170"/>
      <c r="AZ131" s="1170"/>
      <c r="BA131" s="1170"/>
      <c r="BB131" s="1170"/>
      <c r="BC131" s="1170"/>
      <c r="BD131" s="1170"/>
      <c r="BE131" s="1171"/>
      <c r="BF131" s="1208">
        <v>41</v>
      </c>
      <c r="BG131" s="1209"/>
      <c r="BH131" s="1209"/>
      <c r="BI131" s="1209"/>
      <c r="BJ131" s="1209"/>
      <c r="BK131" s="1209"/>
      <c r="BL131" s="1210"/>
      <c r="BM131" s="1208">
        <v>350</v>
      </c>
      <c r="BN131" s="1209"/>
      <c r="BO131" s="1209"/>
      <c r="BP131" s="1209"/>
      <c r="BQ131" s="1209"/>
      <c r="BR131" s="1209"/>
      <c r="BS131" s="1210"/>
      <c r="BT131" s="1173"/>
      <c r="BU131" s="1174"/>
      <c r="BV131" s="1174"/>
      <c r="BW131" s="1174"/>
      <c r="BX131" s="1174"/>
      <c r="BY131" s="1174"/>
      <c r="BZ131" s="1175"/>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76" t="s">
        <v>496</v>
      </c>
      <c r="B132" s="1177"/>
      <c r="C132" s="1177"/>
      <c r="D132" s="1177"/>
      <c r="E132" s="1177"/>
      <c r="F132" s="1177"/>
      <c r="G132" s="1177"/>
      <c r="H132" s="1177"/>
      <c r="I132" s="1177"/>
      <c r="J132" s="1177"/>
      <c r="K132" s="1177"/>
      <c r="L132" s="1177"/>
      <c r="M132" s="1177"/>
      <c r="N132" s="1177"/>
      <c r="O132" s="1177"/>
      <c r="P132" s="1177"/>
      <c r="Q132" s="1177"/>
      <c r="R132" s="1177"/>
      <c r="S132" s="1177"/>
      <c r="T132" s="1177"/>
      <c r="U132" s="1177"/>
      <c r="V132" s="1180" t="s">
        <v>497</v>
      </c>
      <c r="W132" s="1180"/>
      <c r="X132" s="1180"/>
      <c r="Y132" s="1180"/>
      <c r="Z132" s="1181"/>
      <c r="AA132" s="1182">
        <v>6.8187090980000002</v>
      </c>
      <c r="AB132" s="1183"/>
      <c r="AC132" s="1183"/>
      <c r="AD132" s="1183"/>
      <c r="AE132" s="1184"/>
      <c r="AF132" s="1185">
        <v>6.8883561809999998</v>
      </c>
      <c r="AG132" s="1183"/>
      <c r="AH132" s="1183"/>
      <c r="AI132" s="1183"/>
      <c r="AJ132" s="1184"/>
      <c r="AK132" s="1185">
        <v>6.5719698290000004</v>
      </c>
      <c r="AL132" s="1183"/>
      <c r="AM132" s="1183"/>
      <c r="AN132" s="1183"/>
      <c r="AO132" s="1184"/>
      <c r="AP132" s="1095"/>
      <c r="AQ132" s="1096"/>
      <c r="AR132" s="1096"/>
      <c r="AS132" s="1096"/>
      <c r="AT132" s="1186"/>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78"/>
      <c r="B133" s="1179"/>
      <c r="C133" s="1179"/>
      <c r="D133" s="1179"/>
      <c r="E133" s="1179"/>
      <c r="F133" s="1179"/>
      <c r="G133" s="1179"/>
      <c r="H133" s="1179"/>
      <c r="I133" s="1179"/>
      <c r="J133" s="1179"/>
      <c r="K133" s="1179"/>
      <c r="L133" s="1179"/>
      <c r="M133" s="1179"/>
      <c r="N133" s="1179"/>
      <c r="O133" s="1179"/>
      <c r="P133" s="1179"/>
      <c r="Q133" s="1179"/>
      <c r="R133" s="1179"/>
      <c r="S133" s="1179"/>
      <c r="T133" s="1179"/>
      <c r="U133" s="1179"/>
      <c r="V133" s="1201" t="s">
        <v>498</v>
      </c>
      <c r="W133" s="1201"/>
      <c r="X133" s="1201"/>
      <c r="Y133" s="1201"/>
      <c r="Z133" s="1202"/>
      <c r="AA133" s="1203">
        <v>7.2</v>
      </c>
      <c r="AB133" s="1204"/>
      <c r="AC133" s="1204"/>
      <c r="AD133" s="1204"/>
      <c r="AE133" s="1205"/>
      <c r="AF133" s="1203">
        <v>6.8</v>
      </c>
      <c r="AG133" s="1204"/>
      <c r="AH133" s="1204"/>
      <c r="AI133" s="1204"/>
      <c r="AJ133" s="1205"/>
      <c r="AK133" s="1203">
        <v>6.7</v>
      </c>
      <c r="AL133" s="1204"/>
      <c r="AM133" s="1204"/>
      <c r="AN133" s="1204"/>
      <c r="AO133" s="1205"/>
      <c r="AP133" s="1125"/>
      <c r="AQ133" s="1126"/>
      <c r="AR133" s="1126"/>
      <c r="AS133" s="1126"/>
      <c r="AT133" s="120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NP+brIwUzePIRO0YIYdW2WQ1PWlt1vURsCFowcPMJ8xWxt2WgyJZw1Q5T8uSnHBJqhCwkC8XW/SINKgLjHd+Q==" saltValue="FpCJg83djnZMH4u+uPgTpQ==" spinCount="100000" sheet="1" objects="1" scenarios="1" formatRows="0"/>
  <mergeCells count="2033">
    <mergeCell ref="Q73:U73"/>
    <mergeCell ref="V73:Z73"/>
    <mergeCell ref="AA73:AE73"/>
    <mergeCell ref="AF73:AJ73"/>
    <mergeCell ref="AK73:AO73"/>
    <mergeCell ref="Q74:U74"/>
    <mergeCell ref="V74:Z74"/>
    <mergeCell ref="AA74:AE74"/>
    <mergeCell ref="AF74:AJ74"/>
    <mergeCell ref="AK74:AO74"/>
    <mergeCell ref="V133:Z133"/>
    <mergeCell ref="AA133:AE133"/>
    <mergeCell ref="AF133:AJ133"/>
    <mergeCell ref="AK133:AO133"/>
    <mergeCell ref="AP133:AT133"/>
    <mergeCell ref="AX131:BE131"/>
    <mergeCell ref="AX129:BE129"/>
    <mergeCell ref="C116:Z116"/>
    <mergeCell ref="AA116:AE116"/>
    <mergeCell ref="AF116:AJ116"/>
    <mergeCell ref="AK116:AO116"/>
    <mergeCell ref="AP116:AT116"/>
    <mergeCell ref="AZ116:BP116"/>
    <mergeCell ref="AA114:AE114"/>
    <mergeCell ref="AF114:AJ114"/>
    <mergeCell ref="AP88:AT88"/>
    <mergeCell ref="AU88:AY88"/>
    <mergeCell ref="AZ88:BD88"/>
    <mergeCell ref="BF131:BL131"/>
    <mergeCell ref="BM131:BS131"/>
    <mergeCell ref="BF129:BL129"/>
    <mergeCell ref="BM129:BS129"/>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CM80:CQ80"/>
    <mergeCell ref="B80:P80"/>
    <mergeCell ref="Q80:U80"/>
    <mergeCell ref="V80:Z80"/>
    <mergeCell ref="AA80:AE80"/>
    <mergeCell ref="AF80:AJ80"/>
    <mergeCell ref="AK80:AO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B79:P79"/>
    <mergeCell ref="Q79:U79"/>
    <mergeCell ref="V79:Z79"/>
    <mergeCell ref="AA79:AE79"/>
    <mergeCell ref="AF79:AJ79"/>
    <mergeCell ref="AK79:AO79"/>
    <mergeCell ref="AP79:AT79"/>
    <mergeCell ref="AU79:AY79"/>
    <mergeCell ref="AZ79:BD79"/>
    <mergeCell ref="B78:P78"/>
    <mergeCell ref="DG77:DK77"/>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DV78:DZ78"/>
    <mergeCell ref="BS79:CG79"/>
    <mergeCell ref="CH79:CL79"/>
    <mergeCell ref="CM79:CQ79"/>
    <mergeCell ref="CR79:CV79"/>
    <mergeCell ref="CW79:DA79"/>
    <mergeCell ref="DB79:DF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76:AT76"/>
    <mergeCell ref="AU76:AY76"/>
    <mergeCell ref="DL77:DP77"/>
    <mergeCell ref="DQ77:DU77"/>
    <mergeCell ref="DV77:DZ77"/>
    <mergeCell ref="Q76:U76"/>
    <mergeCell ref="V76:Z76"/>
    <mergeCell ref="AA76:AE76"/>
    <mergeCell ref="Q75:U75"/>
    <mergeCell ref="V75:Z75"/>
    <mergeCell ref="AA75:AE75"/>
    <mergeCell ref="AF75:AJ75"/>
    <mergeCell ref="AK75:AO75"/>
    <mergeCell ref="AP75:AT75"/>
    <mergeCell ref="AU75:AY75"/>
    <mergeCell ref="AZ75:BD75"/>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F76:AJ76"/>
    <mergeCell ref="AK76:AO76"/>
    <mergeCell ref="AZ76:BD76"/>
    <mergeCell ref="BS76:CG76"/>
    <mergeCell ref="CH76:CL76"/>
    <mergeCell ref="CM76:CQ76"/>
    <mergeCell ref="DV73:DZ73"/>
    <mergeCell ref="BS73:CG73"/>
    <mergeCell ref="CH73:CL73"/>
    <mergeCell ref="CM73:CQ73"/>
    <mergeCell ref="CR73:CV73"/>
    <mergeCell ref="CW73:DA73"/>
    <mergeCell ref="DB73:DF73"/>
    <mergeCell ref="DG75:DK75"/>
    <mergeCell ref="DL75:DP75"/>
    <mergeCell ref="DQ75:DU75"/>
    <mergeCell ref="DV75:DZ75"/>
    <mergeCell ref="BS75:CG75"/>
    <mergeCell ref="CH75:CL75"/>
    <mergeCell ref="CM75:CQ75"/>
    <mergeCell ref="CR75:CV75"/>
    <mergeCell ref="CW75:DA75"/>
    <mergeCell ref="DB75:DF75"/>
    <mergeCell ref="DV72:DZ72"/>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BS7:CG7"/>
    <mergeCell ref="B77:P7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L8SSmQTqNEpBMmIF0ZzNotvzj3qjY7VgcaTxWqPf0vRlYC3Swk/hDCx5TC1oGz1nu9sWk/KitZ7s20VM7asIQ==" saltValue="eudlS8XiG5IdSel+Qt5h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EuJpTOuXQizfeIURwfD2lMUbM0Qakwe0/KbrjNxzP98CoZ767mPB/seHc2ROvFOizjnAvPqu3CrJVY35Negjw==" saltValue="SrgIbMPffdms8PHLraSZl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507</v>
      </c>
      <c r="AL9" s="1216"/>
      <c r="AM9" s="1216"/>
      <c r="AN9" s="1217"/>
      <c r="AO9" s="314">
        <v>6038600</v>
      </c>
      <c r="AP9" s="314">
        <v>42070</v>
      </c>
      <c r="AQ9" s="315">
        <v>61284</v>
      </c>
      <c r="AR9" s="316">
        <v>-31.4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508</v>
      </c>
      <c r="AL10" s="1216"/>
      <c r="AM10" s="1216"/>
      <c r="AN10" s="1217"/>
      <c r="AO10" s="317">
        <v>1818421</v>
      </c>
      <c r="AP10" s="317">
        <v>12669</v>
      </c>
      <c r="AQ10" s="318">
        <v>4056</v>
      </c>
      <c r="AR10" s="319">
        <v>212.4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509</v>
      </c>
      <c r="AL11" s="1216"/>
      <c r="AM11" s="1216"/>
      <c r="AN11" s="1217"/>
      <c r="AO11" s="317">
        <v>51155</v>
      </c>
      <c r="AP11" s="317">
        <v>356</v>
      </c>
      <c r="AQ11" s="318">
        <v>604</v>
      </c>
      <c r="AR11" s="319">
        <v>-41.1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510</v>
      </c>
      <c r="AL12" s="1216"/>
      <c r="AM12" s="1216"/>
      <c r="AN12" s="1217"/>
      <c r="AO12" s="317" t="s">
        <v>511</v>
      </c>
      <c r="AP12" s="317" t="s">
        <v>511</v>
      </c>
      <c r="AQ12" s="318">
        <v>21</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512</v>
      </c>
      <c r="AL13" s="1216"/>
      <c r="AM13" s="1216"/>
      <c r="AN13" s="1217"/>
      <c r="AO13" s="317">
        <v>276957</v>
      </c>
      <c r="AP13" s="317">
        <v>1930</v>
      </c>
      <c r="AQ13" s="318">
        <v>2509</v>
      </c>
      <c r="AR13" s="319">
        <v>-23.1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513</v>
      </c>
      <c r="AL14" s="1216"/>
      <c r="AM14" s="1216"/>
      <c r="AN14" s="1217"/>
      <c r="AO14" s="317">
        <v>192507</v>
      </c>
      <c r="AP14" s="317">
        <v>1341</v>
      </c>
      <c r="AQ14" s="318">
        <v>1157</v>
      </c>
      <c r="AR14" s="319">
        <v>15.9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514</v>
      </c>
      <c r="AL15" s="1222"/>
      <c r="AM15" s="1222"/>
      <c r="AN15" s="1223"/>
      <c r="AO15" s="317">
        <v>-635966</v>
      </c>
      <c r="AP15" s="317">
        <v>-4431</v>
      </c>
      <c r="AQ15" s="318">
        <v>-4228</v>
      </c>
      <c r="AR15" s="319">
        <v>4.8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7741674</v>
      </c>
      <c r="AP16" s="317">
        <v>53935</v>
      </c>
      <c r="AQ16" s="318">
        <v>65402</v>
      </c>
      <c r="AR16" s="319">
        <v>-17.5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519</v>
      </c>
      <c r="AL21" s="1225"/>
      <c r="AM21" s="1225"/>
      <c r="AN21" s="1226"/>
      <c r="AO21" s="330">
        <v>4.07</v>
      </c>
      <c r="AP21" s="331">
        <v>6.06</v>
      </c>
      <c r="AQ21" s="332">
        <v>-1.99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520</v>
      </c>
      <c r="AL22" s="1225"/>
      <c r="AM22" s="1225"/>
      <c r="AN22" s="1226"/>
      <c r="AO22" s="335">
        <v>99.4</v>
      </c>
      <c r="AP22" s="336">
        <v>99.2</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524</v>
      </c>
      <c r="AL32" s="1219"/>
      <c r="AM32" s="1219"/>
      <c r="AN32" s="1220"/>
      <c r="AO32" s="345">
        <v>5386702</v>
      </c>
      <c r="AP32" s="345">
        <v>37529</v>
      </c>
      <c r="AQ32" s="346">
        <v>32044</v>
      </c>
      <c r="AR32" s="347">
        <v>17.100000000000001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525</v>
      </c>
      <c r="AL33" s="1219"/>
      <c r="AM33" s="1219"/>
      <c r="AN33" s="1220"/>
      <c r="AO33" s="345" t="s">
        <v>511</v>
      </c>
      <c r="AP33" s="345" t="s">
        <v>511</v>
      </c>
      <c r="AQ33" s="346">
        <v>6</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526</v>
      </c>
      <c r="AL34" s="1219"/>
      <c r="AM34" s="1219"/>
      <c r="AN34" s="1220"/>
      <c r="AO34" s="345" t="s">
        <v>511</v>
      </c>
      <c r="AP34" s="345" t="s">
        <v>511</v>
      </c>
      <c r="AQ34" s="346">
        <v>29</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527</v>
      </c>
      <c r="AL35" s="1219"/>
      <c r="AM35" s="1219"/>
      <c r="AN35" s="1220"/>
      <c r="AO35" s="345">
        <v>803656</v>
      </c>
      <c r="AP35" s="345">
        <v>5599</v>
      </c>
      <c r="AQ35" s="346">
        <v>6008</v>
      </c>
      <c r="AR35" s="347">
        <v>-6.8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528</v>
      </c>
      <c r="AL36" s="1219"/>
      <c r="AM36" s="1219"/>
      <c r="AN36" s="1220"/>
      <c r="AO36" s="345">
        <v>178557</v>
      </c>
      <c r="AP36" s="345">
        <v>1244</v>
      </c>
      <c r="AQ36" s="346">
        <v>1138</v>
      </c>
      <c r="AR36" s="347">
        <v>9.3000000000000007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529</v>
      </c>
      <c r="AL37" s="1219"/>
      <c r="AM37" s="1219"/>
      <c r="AN37" s="1220"/>
      <c r="AO37" s="345" t="s">
        <v>511</v>
      </c>
      <c r="AP37" s="345" t="s">
        <v>511</v>
      </c>
      <c r="AQ37" s="346">
        <v>852</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530</v>
      </c>
      <c r="AL38" s="1228"/>
      <c r="AM38" s="1228"/>
      <c r="AN38" s="1229"/>
      <c r="AO38" s="348">
        <v>121</v>
      </c>
      <c r="AP38" s="348">
        <v>1</v>
      </c>
      <c r="AQ38" s="349">
        <v>2</v>
      </c>
      <c r="AR38" s="337">
        <v>-50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531</v>
      </c>
      <c r="AL39" s="1228"/>
      <c r="AM39" s="1228"/>
      <c r="AN39" s="1229"/>
      <c r="AO39" s="345">
        <v>-969489</v>
      </c>
      <c r="AP39" s="345">
        <v>-6754</v>
      </c>
      <c r="AQ39" s="346">
        <v>-6316</v>
      </c>
      <c r="AR39" s="347">
        <v>6.9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532</v>
      </c>
      <c r="AL40" s="1219"/>
      <c r="AM40" s="1219"/>
      <c r="AN40" s="1220"/>
      <c r="AO40" s="345">
        <v>-3527612</v>
      </c>
      <c r="AP40" s="345">
        <v>-24576</v>
      </c>
      <c r="AQ40" s="346">
        <v>-26078</v>
      </c>
      <c r="AR40" s="347">
        <v>-5.8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1871935</v>
      </c>
      <c r="AP41" s="345">
        <v>13042</v>
      </c>
      <c r="AQ41" s="346">
        <v>7686</v>
      </c>
      <c r="AR41" s="347">
        <v>69.7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502</v>
      </c>
      <c r="AN49" s="1235" t="s">
        <v>536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5428800</v>
      </c>
      <c r="AN51" s="367">
        <v>37704</v>
      </c>
      <c r="AO51" s="368">
        <v>-21.6</v>
      </c>
      <c r="AP51" s="369">
        <v>40879</v>
      </c>
      <c r="AQ51" s="370">
        <v>-29.6</v>
      </c>
      <c r="AR51" s="371">
        <v>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3067154</v>
      </c>
      <c r="AN52" s="375">
        <v>21302</v>
      </c>
      <c r="AO52" s="376">
        <v>-3.9</v>
      </c>
      <c r="AP52" s="377">
        <v>24087</v>
      </c>
      <c r="AQ52" s="378">
        <v>-25.1</v>
      </c>
      <c r="AR52" s="379">
        <v>21.2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9899356</v>
      </c>
      <c r="AN53" s="367">
        <v>68697</v>
      </c>
      <c r="AO53" s="368">
        <v>82.2</v>
      </c>
      <c r="AP53" s="369">
        <v>42651</v>
      </c>
      <c r="AQ53" s="370">
        <v>4.3</v>
      </c>
      <c r="AR53" s="371">
        <v>77.900000000000006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5236744</v>
      </c>
      <c r="AN54" s="375">
        <v>36341</v>
      </c>
      <c r="AO54" s="376">
        <v>70.599999999999994</v>
      </c>
      <c r="AP54" s="377">
        <v>22675</v>
      </c>
      <c r="AQ54" s="378">
        <v>-5.9</v>
      </c>
      <c r="AR54" s="379">
        <v>76.5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3881007</v>
      </c>
      <c r="AN55" s="367">
        <v>27053</v>
      </c>
      <c r="AO55" s="368">
        <v>-60.6</v>
      </c>
      <c r="AP55" s="369">
        <v>43226</v>
      </c>
      <c r="AQ55" s="370">
        <v>1.3</v>
      </c>
      <c r="AR55" s="371">
        <v>-61.9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1357252</v>
      </c>
      <c r="AN56" s="375">
        <v>9461</v>
      </c>
      <c r="AO56" s="376">
        <v>-74</v>
      </c>
      <c r="AP56" s="377">
        <v>22622</v>
      </c>
      <c r="AQ56" s="378">
        <v>-0.2</v>
      </c>
      <c r="AR56" s="379">
        <v>-73.8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3833258</v>
      </c>
      <c r="AN57" s="367">
        <v>26641</v>
      </c>
      <c r="AO57" s="368">
        <v>-1.5</v>
      </c>
      <c r="AP57" s="369">
        <v>42836</v>
      </c>
      <c r="AQ57" s="370">
        <v>-0.9</v>
      </c>
      <c r="AR57" s="371">
        <v>-0.6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1553021</v>
      </c>
      <c r="AN58" s="375">
        <v>10794</v>
      </c>
      <c r="AO58" s="376">
        <v>14.1</v>
      </c>
      <c r="AP58" s="377">
        <v>22936</v>
      </c>
      <c r="AQ58" s="378">
        <v>1.4</v>
      </c>
      <c r="AR58" s="379">
        <v>12.7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6627824</v>
      </c>
      <c r="AN59" s="367">
        <v>46175</v>
      </c>
      <c r="AO59" s="368">
        <v>73.3</v>
      </c>
      <c r="AP59" s="369">
        <v>44161</v>
      </c>
      <c r="AQ59" s="370">
        <v>3.1</v>
      </c>
      <c r="AR59" s="371">
        <v>70.2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3512274</v>
      </c>
      <c r="AN60" s="375">
        <v>24470</v>
      </c>
      <c r="AO60" s="376">
        <v>126.7</v>
      </c>
      <c r="AP60" s="377">
        <v>23644</v>
      </c>
      <c r="AQ60" s="378">
        <v>3.1</v>
      </c>
      <c r="AR60" s="379">
        <v>123.6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5934049</v>
      </c>
      <c r="AN61" s="382">
        <v>41254</v>
      </c>
      <c r="AO61" s="383">
        <v>14.4</v>
      </c>
      <c r="AP61" s="384">
        <v>42751</v>
      </c>
      <c r="AQ61" s="385">
        <v>-4.4000000000000004</v>
      </c>
      <c r="AR61" s="371">
        <v>18.8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2945289</v>
      </c>
      <c r="AN62" s="375">
        <v>20474</v>
      </c>
      <c r="AO62" s="376">
        <v>26.7</v>
      </c>
      <c r="AP62" s="377">
        <v>23193</v>
      </c>
      <c r="AQ62" s="378">
        <v>-5.3</v>
      </c>
      <c r="AR62" s="379">
        <v>32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fcYkz+k5d0Xy+J9VL63HWjLhQh0tyA45jbhGCAzi8cf0nPAyO6QTnFfcZHCNCEQKR0aCI0s7/aRnkfwZX3A4g==" saltValue="vcdGsxu/eogR51pnNnbxj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S+n5TjV9dkBDOJkJdhTLYup0h6B9VLvLkSkVap9TJ8WNIqns1q3CD77PDKlrV9hT9ibkpx9blH8o420hnDJV4A==" saltValue="bsBVnzlwJvUCGpAmlgk8Q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bC8cqw47V9KZGogn0nPxz3FbkpjZuYzpi6eMI8Ge/V7/6TNGsNsJUbUXbXmYzY9kPNhh7CHpOhoF7qsy+4M2mA==" saltValue="Ie81vF/QEvhy/JIRTo9GT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6.7</v>
      </c>
      <c r="G47" s="12">
        <v>6.66</v>
      </c>
      <c r="H47" s="12">
        <v>8.36</v>
      </c>
      <c r="I47" s="12">
        <v>9.36</v>
      </c>
      <c r="J47" s="13">
        <v>12.39</v>
      </c>
    </row>
    <row r="48" spans="2:10" ht="57.75" customHeight="1" x14ac:dyDescent="0.15">
      <c r="B48" s="14"/>
      <c r="C48" s="1240" t="s">
        <v>4</v>
      </c>
      <c r="D48" s="1240"/>
      <c r="E48" s="1241"/>
      <c r="F48" s="15">
        <v>1.24</v>
      </c>
      <c r="G48" s="16">
        <v>2.72</v>
      </c>
      <c r="H48" s="16">
        <v>2.95</v>
      </c>
      <c r="I48" s="16">
        <v>5.73</v>
      </c>
      <c r="J48" s="17">
        <v>5.93</v>
      </c>
    </row>
    <row r="49" spans="2:10" ht="57.75" customHeight="1" thickBot="1" x14ac:dyDescent="0.2">
      <c r="B49" s="18"/>
      <c r="C49" s="1242" t="s">
        <v>5</v>
      </c>
      <c r="D49" s="1242"/>
      <c r="E49" s="1243"/>
      <c r="F49" s="19" t="s">
        <v>557</v>
      </c>
      <c r="G49" s="20">
        <v>1.53</v>
      </c>
      <c r="H49" s="20">
        <v>1.71</v>
      </c>
      <c r="I49" s="20">
        <v>2.84</v>
      </c>
      <c r="J49" s="21">
        <v>0.44</v>
      </c>
    </row>
    <row r="50" spans="2:10" ht="13.5" customHeight="1" x14ac:dyDescent="0.15"/>
  </sheetData>
  <sheetProtection algorithmName="SHA-512" hashValue="KkBcczol45Z+RoQWHKbHdFxGUBldO5A3V/K1yVTONv3UgHYadA9dLdLPBXELOsk2pYVuLDT2pgxMk2G2PFK0Gw==" saltValue="VZUte5Pzo3fwUMMymRZv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2022-10-04T04:03:40Z</cp:lastPrinted>
  <dcterms:created xsi:type="dcterms:W3CDTF">2022-02-02T05:50:59Z</dcterms:created>
  <dcterms:modified xsi:type="dcterms:W3CDTF">2022-10-04T04:03:45Z</dcterms:modified>
  <cp:category/>
</cp:coreProperties>
</file>