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U34" i="10" l="1"/>
  <c r="U35" i="10" s="1"/>
  <c r="U36"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CO34" i="10" l="1"/>
</calcChain>
</file>

<file path=xl/sharedStrings.xml><?xml version="1.0" encoding="utf-8"?>
<sst xmlns="http://schemas.openxmlformats.org/spreadsheetml/2006/main" count="1123" uniqueCount="617">
  <si>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</si>
  <si>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</si>
  <si>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</si>
  <si>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</si>
  <si>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</si>
  <si>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</si>
  <si>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</si>
  <si>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</si>
  <si>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</si>
  <si>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</si>
  <si>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</si>
  <si>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</si>
  <si>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</si>
  <si>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</si>
  <si>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</si>
  <si>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</si>
  <si>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</si>
  <si>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</si>
  <si>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</si>
  <si>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</si>
  <si>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</si>
  <si>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</si>
  <si>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</si>
  <si>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</si>
  <si>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</si>
  <si>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</si>
  <si>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</si>
  <si>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</si>
  <si>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</si>
  <si>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</si>
  <si>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</si>
  <si>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</si>
  <si>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</si>
  <si>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</si>
  <si>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</si>
  <si>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</si>
  <si>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</si>
  <si>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</si>
  <si>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</si>
  <si>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</si>
  <si>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</si>
  <si>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</si>
  <si>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</si>
  <si>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</si>
  <si>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</si>
  <si>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</si>
  <si>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</si>
  <si>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</si>
  <si>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</si>
  <si>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</si>
  <si>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</si>
  <si>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</si>
  <si>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</si>
  <si>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</si>
  <si>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</si>
  <si>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</si>
  <si>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</si>
  <si>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</si>
  <si>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</si>
  <si>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</si>
  <si>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</si>
  <si>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</si>
  <si>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</si>
  <si>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</si>
  <si>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</si>
  <si>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</si>
  <si>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</si>
  <si>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</si>
  <si>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</si>
  <si>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</si>
  <si>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</si>
  <si>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</si>
  <si>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</si>
  <si>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</si>
  <si>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</si>
  <si>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</si>
  <si>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</si>
  <si>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</si>
  <si>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</si>
  <si>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</si>
  <si>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</si>
  <si>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</si>
  <si>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</si>
  <si>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</si>
  <si>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</si>
  <si>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</si>
  <si>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</si>
  <si>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</si>
  <si>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</si>
  <si>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</si>
  <si>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</si>
  <si>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</si>
  <si>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</si>
  <si>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</si>
  <si>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</si>
  <si>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</si>
  <si>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</si>
  <si>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</si>
  <si>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</si>
  <si>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</si>
  <si>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</si>
  <si>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</si>
  <si>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</si>
  <si>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</si>
  <si>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</si>
  <si>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</si>
  <si>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</si>
  <si>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</si>
  <si>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</si>
  <si>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</si>
  <si>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</si>
  <si>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</si>
  <si>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</si>
  <si>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</si>
  <si>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</si>
  <si>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</si>
  <si>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</si>
  <si>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</si>
  <si>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</si>
  <si>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</si>
  <si>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</si>
  <si>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</si>
  <si>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</si>
  <si>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</si>
  <si>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</si>
  <si>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</si>
  <si>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</si>
  <si>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</si>
  <si>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</si>
  <si>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</si>
  <si>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</si>
  <si>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</si>
  <si>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</si>
  <si>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</si>
  <si>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</si>
  <si>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</si>
  <si>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</si>
  <si>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</si>
  <si>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</si>
  <si>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</si>
  <si>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</si>
  <si>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</si>
  <si>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</si>
  <si>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</si>
  <si>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</si>
  <si>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</si>
  <si>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</si>
  <si>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</si>
  <si>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</si>
  <si>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</si>
  <si>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</si>
  <si>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</si>
  <si>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</si>
  <si>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</si>
  <si>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</si>
  <si>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</si>
  <si>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</si>
  <si>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</si>
  <si>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</si>
  <si>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</si>
  <si>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</si>
  <si>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</si>
  <si>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</si>
  <si>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</si>
  <si>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</si>
  <si>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</si>
  <si>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</si>
  <si>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</si>
  <si>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</si>
  <si>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</si>
  <si>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</si>
  <si>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</si>
  <si>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</si>
  <si>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</si>
  <si>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</si>
  <si>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</si>
  <si>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</si>
  <si>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</si>
  <si>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</si>
  <si>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</si>
  <si>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</si>
  <si>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</si>
  <si>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</si>
  <si>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</si>
  <si>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</si>
  <si>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</si>
  <si>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</si>
  <si>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</si>
  <si>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</si>
  <si>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</si>
  <si>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</si>
  <si>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</si>
  <si>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</si>
  <si>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</si>
  <si>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</si>
  <si>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</si>
  <si>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</si>
  <si>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</si>
  <si>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</si>
  <si>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</si>
  <si>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</si>
  <si>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</si>
  <si>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</si>
  <si>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</si>
  <si>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</si>
  <si>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</si>
  <si>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</si>
  <si>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</si>
  <si>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</si>
  <si>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</si>
  <si>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</si>
  <si>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大阪府交野市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</si>
  <si>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</si>
  <si>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</si>
  <si>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</si>
  <si>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</si>
  <si>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</si>
  <si>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</si>
  <si>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</si>
  <si>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</si>
  <si>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</si>
  <si>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</si>
  <si>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</si>
  <si>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</si>
  <si>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</si>
  <si>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</si>
  <si>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</si>
  <si>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</si>
  <si>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</si>
  <si>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</si>
  <si>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</si>
  <si>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</si>
  <si>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</si>
  <si>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</si>
  <si>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</si>
  <si>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</si>
  <si>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</si>
  <si>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</si>
  <si>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</si>
  <si>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</si>
  <si>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</si>
  <si>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</si>
  <si>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</si>
  <si>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</si>
  <si>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</si>
  <si>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</si>
  <si>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</si>
  <si>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</si>
  <si>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</si>
  <si>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</si>
  <si>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</si>
  <si>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</si>
  <si>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</si>
  <si>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</si>
  <si>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</si>
  <si>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</si>
  <si>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</si>
  <si>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</si>
  <si>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</si>
  <si>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</si>
  <si>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</si>
  <si>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</si>
  <si>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</si>
  <si>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</si>
  <si>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</si>
  <si>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</si>
  <si>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</si>
  <si>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</si>
  <si>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</si>
  <si>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</si>
  <si>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</si>
  <si>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</si>
  <si>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</si>
  <si>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</si>
  <si>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</si>
  <si>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</si>
  <si>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</si>
  <si>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</si>
  <si>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</si>
  <si>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</si>
  <si>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</si>
  <si>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</si>
  <si>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</si>
  <si>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</si>
  <si>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</si>
  <si>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</si>
  <si>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</si>
  <si>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</si>
  <si>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</si>
  <si>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</si>
  <si>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</si>
  <si>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</si>
  <si>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</si>
  <si>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</si>
  <si>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</si>
  <si>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</si>
  <si>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</si>
  <si>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</si>
  <si>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</si>
  <si>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</si>
  <si>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</si>
  <si>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</si>
  <si>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</si>
  <si>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</si>
  <si>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</si>
  <si>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</si>
  <si>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</si>
  <si>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</si>
  <si>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</si>
  <si>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</si>
  <si>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</si>
  <si>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</si>
  <si>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</si>
  <si>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</si>
  <si>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</si>
  <si>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</si>
  <si>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</si>
  <si>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</si>
  <si>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</si>
  <si>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</si>
  <si>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</si>
  <si>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</si>
  <si>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</si>
  <si>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</si>
  <si>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</si>
  <si>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</si>
  <si>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</si>
  <si>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</si>
  <si>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</si>
  <si>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</si>
  <si>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</si>
  <si>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</si>
  <si>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</si>
  <si>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</si>
  <si>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</si>
  <si>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</si>
  <si>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</si>
  <si>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</si>
  <si>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</si>
  <si>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</si>
  <si>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</si>
  <si>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</si>
  <si>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</si>
  <si>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</si>
  <si>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</si>
  <si>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</si>
  <si>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</si>
  <si>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</si>
  <si>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</si>
  <si>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</si>
  <si>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</si>
  <si>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</si>
  <si>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</si>
  <si>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</si>
  <si>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</si>
  <si>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</si>
  <si>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</si>
  <si>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</si>
  <si>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</si>
  <si>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</si>
  <si>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</si>
  <si>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</si>
  <si>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</si>
  <si>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</si>
  <si>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</si>
  <si>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大阪府交野市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</si>
  <si>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</si>
  <si>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</si>
  <si>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</si>
  <si>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</si>
  <si>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</si>
  <si>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</si>
  <si>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</si>
  <si>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</si>
  <si>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</si>
  <si>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</si>
  <si>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</si>
  <si>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</si>
  <si>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</si>
  <si>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</si>
  <si>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</si>
  <si>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</si>
  <si>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</si>
  <si>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</si>
  <si>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</si>
  <si>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</si>
  <si>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</si>
  <si>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</si>
  <si>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</si>
  <si>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</si>
  <si>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</si>
  <si>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</si>
  <si>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</si>
  <si>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</si>
  <si>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</si>
  <si>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</si>
  <si>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</si>
  <si>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</si>
  <si>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</si>
  <si>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</si>
  <si>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</si>
  <si>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</si>
  <si>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</si>
  <si>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</si>
  <si>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</si>
  <si>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</si>
  <si>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</si>
  <si>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</si>
  <si>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</si>
  <si>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</si>
  <si>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</si>
  <si>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</si>
  <si>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</si>
  <si>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</si>
  <si>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</si>
  <si>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</si>
  <si>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</si>
  <si>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</si>
  <si>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</si>
  <si>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</si>
  <si>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</si>
  <si>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</si>
  <si>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</si>
  <si>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</si>
  <si>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</si>
  <si>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</si>
  <si>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</si>
  <si>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</si>
  <si>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</si>
  <si>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</si>
  <si>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</si>
  <si>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</si>
  <si>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</si>
  <si>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</si>
  <si>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</si>
  <si>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</si>
  <si>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</si>
  <si>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</si>
  <si>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</si>
  <si>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</si>
  <si>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</si>
  <si>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</si>
  <si>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</si>
  <si>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</si>
  <si>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</si>
  <si>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</si>
  <si>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</si>
  <si>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</si>
  <si>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</si>
  <si>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</si>
  <si>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</si>
  <si>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</si>
  <si>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</si>
  <si>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</si>
  <si>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</si>
  <si>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</si>
  <si>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</si>
  <si>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</si>
  <si>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</si>
  <si>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</si>
  <si>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</si>
  <si>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</si>
  <si>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</si>
  <si>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</si>
  <si>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</si>
  <si>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</si>
  <si>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</si>
  <si>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</si>
  <si>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</si>
  <si>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</si>
  <si>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</si>
  <si>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</si>
  <si>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</si>
  <si>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</si>
  <si>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</si>
  <si>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</si>
  <si>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</si>
  <si>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</si>
  <si>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</si>
  <si>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</si>
  <si>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</si>
  <si>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</si>
  <si>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</si>
  <si>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</si>
  <si>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</si>
  <si>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</si>
  <si>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</si>
  <si>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</si>
  <si>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</si>
  <si>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</si>
  <si>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</si>
  <si>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</si>
  <si>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</si>
  <si>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</si>
  <si>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</si>
  <si>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</si>
  <si>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</si>
  <si>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</si>
  <si>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</si>
  <si>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</si>
  <si>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</si>
  <si>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</si>
  <si>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</si>
  <si>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</si>
  <si>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</si>
  <si>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</si>
  <si>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</si>
  <si>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</si>
  <si>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</si>
  <si>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</si>
  <si>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</si>
  <si>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</si>
  <si>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</si>
  <si>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</si>
  <si>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</si>
  <si>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</si>
  <si>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</si>
  <si>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</si>
  <si>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</si>
  <si>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</si>
  <si>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</si>
  <si>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</si>
  <si>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</si>
  <si>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</si>
  <si>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</si>
  <si>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</si>
  <si>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</si>
  <si>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</si>
  <si>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</si>
  <si>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</si>
  <si>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</si>
  <si>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</si>
  <si>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</si>
  <si>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</si>
  <si>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</si>
  <si>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</si>
  <si>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</si>
  <si>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</si>
  <si>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</si>
  <si>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</si>
  <si>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</si>
  <si>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</si>
  <si>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</si>
  <si>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</si>
  <si>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</si>
  <si>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</si>
  <si>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</si>
  <si>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</si>
  <si>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</si>
  <si>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</si>
  <si>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</si>
  <si>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</si>
  <si>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</si>
  <si>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</si>
  <si>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</si>
  <si>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</si>
  <si>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</si>
  <si>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</si>
  <si>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</si>
  <si>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</si>
  <si>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</si>
  <si>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</si>
  <si>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</si>
  <si>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</si>
  <si>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</si>
  <si>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</si>
  <si>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</si>
  <si>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</si>
  <si>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0.13</t>
  </si>
  <si>
    <t>水道事業会計</t>
  </si>
  <si>
    <t>国民健康保険特別会計</t>
  </si>
  <si>
    <t>一般会計</t>
  </si>
  <si>
    <t>下水道事業会計</t>
  </si>
  <si>
    <t>介護保険特別会計</t>
  </si>
  <si>
    <t>後期高齢者医療特別会計</t>
  </si>
  <si>
    <t>公共用地先行取得事業特別会計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</si>
  <si>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</si>
  <si>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</si>
  <si>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</si>
  <si>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</si>
  <si>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</si>
  <si>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</si>
  <si>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</si>
  <si>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</si>
  <si>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四條畷市交野市清掃施設組合</t>
    <rPh sb="0" eb="3">
      <t>シジョウナワテ</t>
    </rPh>
    <rPh sb="3" eb="4">
      <t>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</si>
  <si>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</si>
  <si>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</si>
  <si>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</si>
  <si>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ミズ</t>
    </rPh>
    <rPh sb="20" eb="22">
      <t>キョウキュウ</t>
    </rPh>
    <rPh sb="22" eb="24">
      <t>ジギョウ</t>
    </rPh>
    <phoneticPr fontId="2"/>
  </si>
  <si>
    <t>大阪広域水道企業団水道事業会計（工業用水道事業会計）</t>
    <rPh sb="16" eb="19">
      <t>コウギョウヨウ</t>
    </rPh>
    <rPh sb="19" eb="21">
      <t>スイドウ</t>
    </rPh>
    <rPh sb="21" eb="23">
      <t>ジギョウ</t>
    </rPh>
    <rPh sb="23" eb="25">
      <t>カイケイ</t>
    </rPh>
    <phoneticPr fontId="2"/>
  </si>
  <si>
    <t>-</t>
    <phoneticPr fontId="2"/>
  </si>
  <si>
    <t>-</t>
    <phoneticPr fontId="2"/>
  </si>
  <si>
    <t>-</t>
    <phoneticPr fontId="2"/>
  </si>
  <si>
    <t>-</t>
    <phoneticPr fontId="2"/>
  </si>
  <si>
    <t>〇</t>
    <phoneticPr fontId="2"/>
  </si>
  <si>
    <t>交野市土地開発公社</t>
    <rPh sb="0" eb="3">
      <t>カタノシ</t>
    </rPh>
    <rPh sb="3" eb="5">
      <t>トチ</t>
    </rPh>
    <rPh sb="5" eb="7">
      <t>カイハツ</t>
    </rPh>
    <rPh sb="7" eb="9">
      <t>コウシャ</t>
    </rPh>
    <phoneticPr fontId="2"/>
  </si>
  <si>
    <t>-</t>
    <phoneticPr fontId="2"/>
  </si>
  <si>
    <t>-</t>
    <phoneticPr fontId="2"/>
  </si>
  <si>
    <t>-</t>
    <phoneticPr fontId="2"/>
  </si>
  <si>
    <t>地域保全整備基金</t>
    <rPh sb="0" eb="2">
      <t>チイキ</t>
    </rPh>
    <rPh sb="2" eb="4">
      <t>ホゼン</t>
    </rPh>
    <rPh sb="4" eb="6">
      <t>セイビ</t>
    </rPh>
    <rPh sb="6" eb="8">
      <t>キキン</t>
    </rPh>
    <phoneticPr fontId="19"/>
  </si>
  <si>
    <t>都市の緑基金</t>
    <rPh sb="0" eb="2">
      <t>トシ</t>
    </rPh>
    <rPh sb="3" eb="4">
      <t>ミドリ</t>
    </rPh>
    <rPh sb="4" eb="6">
      <t>キキン</t>
    </rPh>
    <phoneticPr fontId="19"/>
  </si>
  <si>
    <t>社会福祉事業基金</t>
    <rPh sb="0" eb="2">
      <t>シャカイ</t>
    </rPh>
    <rPh sb="2" eb="4">
      <t>フクシ</t>
    </rPh>
    <rPh sb="4" eb="6">
      <t>ジギョウ</t>
    </rPh>
    <rPh sb="6" eb="8">
      <t>キキン</t>
    </rPh>
    <phoneticPr fontId="19"/>
  </si>
  <si>
    <t>第二京阪道路環境監視基金</t>
    <rPh sb="0" eb="2">
      <t>ダイニ</t>
    </rPh>
    <rPh sb="2" eb="4">
      <t>ケイハン</t>
    </rPh>
    <rPh sb="4" eb="6">
      <t>ドウロ</t>
    </rPh>
    <rPh sb="6" eb="8">
      <t>カンキョウ</t>
    </rPh>
    <rPh sb="8" eb="10">
      <t>カンシ</t>
    </rPh>
    <rPh sb="10" eb="12">
      <t>キキン</t>
    </rPh>
    <phoneticPr fontId="19"/>
  </si>
  <si>
    <t>公共施設等整備基金</t>
    <rPh sb="0" eb="5">
      <t>コウキョウシセツトウ</t>
    </rPh>
    <rPh sb="5" eb="7">
      <t>セイビ</t>
    </rPh>
    <rPh sb="7" eb="9">
      <t>キキン</t>
    </rPh>
    <phoneticPr fontId="19"/>
  </si>
  <si>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</si>
  <si>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</si>
  <si>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</si>
  <si>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</si>
  <si>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平成初頭の土地開発公社による多額の用地取得の影響により、類似団体内平均値に比べ高い数値となっているが、財政健全化への取組により減少傾向となっている。一方、有形固定資産減価償却率も高い数値となっており、財政健全化への取組のために、施設の老朽化対策等が後回しになっていることが表れ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</si>
  <si>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</si>
  <si>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</si>
  <si>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</si>
  <si>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</si>
  <si>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</si>
  <si>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</si>
  <si>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土地開発公社による市の規模に見合わない多額の用地取得が過去に行われた影響などから、将来負担比率、実質公債費比率ともに類似団体内平均値に比べて高い数値となっているが、近年は公社用地について計画的に買戻しが進んでいることや、平成の初頭に行った都市基盤の整備にかかる市債の償還が終了してきたことなどから減少傾向となっている。しかしながら今後も起債による公社用地の買戻しや、新給食センター及び新ごみ処理場に係る地方債の償還に加え、公共施設の更新、長寿命化を進めていく必要があることから実質公債費比率については、今後大きな減少は見込めない見通しとなっている。
　引き続き、市長戦略に掲げる公社用地の計画的な買戻しや、市債の発行の抑制に取り組むことで、実質公債費比率及び将来負担比率の過度な上昇を抑制していく。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</si>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</sst>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5A22-4411-9266-2D6EB0C7C6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49922</c:v>
                </c:pt>
                <c:pt idx="1">
                  <c:v>24158</c:v>
                </c:pt>
                <c:pt idx="2">
                  <c:v>23773</c:v>
                </c:pt>
                <c:pt idx="3">
                  <c:v>21402</c:v>
                </c:pt>
                <c:pt idx="4">
                  <c:v>30948</c:v>
                </c:pt>
              </c:numCache>
            </c:numRef>
          </c:val>
          <c:smooth val="0"/>
          <c:extLst>
            <c:ext xmlns:c16="http://schemas.microsoft.com/office/drawing/2014/chart" uri="{C3380CC4-5D6E-409C-BE32-E72D297353CC}">
              <c16:uniqueId val="{00000001-5A22-4411-9266-2D6EB0C7C6FC}"/>
            </c:ext>
          </c:extLst>
        </c:ser>
        <c:dLbls>
          <c:showLegendKey val="0"/>
          <c:showVal val="0"/>
          <c:showCatName val="0"/>
          <c:showSerName val="0"/>
          <c:showPercent val="0"/>
          <c:showBubbleSize val="0"/>
        </c:dLbls>
        <c:marker val="1"/>
        <c:smooth val="0"/>
        <c:axId val="469598024"/>
        <c:axId val="469598408"/>
      </c:lineChart>
      <c:catAx>
        <c:axId val="469598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598408"/>
        <c:crosses val="autoZero"/>
        <c:auto val="1"/>
        <c:lblAlgn val="ctr"/>
        <c:lblOffset val="100"/>
        <c:tickLblSkip val="1"/>
        <c:tickMarkSkip val="1"/>
        <c:noMultiLvlLbl val="0"/>
      </c:catAx>
      <c:valAx>
        <c:axId val="4695984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598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2.5099999999999998</c:v>
                </c:pt>
                <c:pt idx="1">
                  <c:v>2.96</c:v>
                </c:pt>
                <c:pt idx="2">
                  <c:v>2.27</c:v>
                </c:pt>
                <c:pt idx="3">
                  <c:v>2.83</c:v>
                </c:pt>
                <c:pt idx="4">
                  <c:v>1.25</c:v>
                </c:pt>
              </c:numCache>
            </c:numRef>
          </c:val>
          <c:extLst>
            <c:ext xmlns:c16="http://schemas.microsoft.com/office/drawing/2014/chart" uri="{C3380CC4-5D6E-409C-BE32-E72D297353CC}">
              <c16:uniqueId val="{00000000-2B3E-4DA8-9489-3F4DBCDC8F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21.06</c:v>
                </c:pt>
                <c:pt idx="1">
                  <c:v>22.11</c:v>
                </c:pt>
                <c:pt idx="2">
                  <c:v>23.9</c:v>
                </c:pt>
                <c:pt idx="3">
                  <c:v>24.76</c:v>
                </c:pt>
                <c:pt idx="4">
                  <c:v>26.29</c:v>
                </c:pt>
              </c:numCache>
            </c:numRef>
          </c:val>
          <c:extLst>
            <c:ext xmlns:c16="http://schemas.microsoft.com/office/drawing/2014/chart" uri="{C3380CC4-5D6E-409C-BE32-E72D297353CC}">
              <c16:uniqueId val="{00000001-2B3E-4DA8-9489-3F4DBCDC8F06}"/>
            </c:ext>
          </c:extLst>
        </c:ser>
        <c:dLbls>
          <c:showLegendKey val="0"/>
          <c:showVal val="0"/>
          <c:showCatName val="0"/>
          <c:showSerName val="0"/>
          <c:showPercent val="0"/>
          <c:showBubbleSize val="0"/>
        </c:dLbls>
        <c:gapWidth val="250"/>
        <c:overlap val="100"/>
        <c:axId val="355826448"/>
        <c:axId val="472603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3.35</c:v>
                </c:pt>
                <c:pt idx="1">
                  <c:v>1.94</c:v>
                </c:pt>
                <c:pt idx="2">
                  <c:v>1.1299999999999999</c:v>
                </c:pt>
                <c:pt idx="3">
                  <c:v>1.82</c:v>
                </c:pt>
                <c:pt idx="4">
                  <c:v>-0.13</c:v>
                </c:pt>
              </c:numCache>
            </c:numRef>
          </c:val>
          <c:smooth val="0"/>
          <c:extLst>
            <c:ext xmlns:c16="http://schemas.microsoft.com/office/drawing/2014/chart" uri="{C3380CC4-5D6E-409C-BE32-E72D297353CC}">
              <c16:uniqueId val="{00000002-2B3E-4DA8-9489-3F4DBCDC8F06}"/>
            </c:ext>
          </c:extLst>
        </c:ser>
        <c:dLbls>
          <c:showLegendKey val="0"/>
          <c:showVal val="0"/>
          <c:showCatName val="0"/>
          <c:showSerName val="0"/>
          <c:showPercent val="0"/>
          <c:showBubbleSize val="0"/>
        </c:dLbls>
        <c:marker val="1"/>
        <c:smooth val="0"/>
        <c:axId val="355826448"/>
        <c:axId val="472603936"/>
      </c:lineChart>
      <c:catAx>
        <c:axId val="35582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603936"/>
        <c:crosses val="autoZero"/>
        <c:auto val="1"/>
        <c:lblAlgn val="ctr"/>
        <c:lblOffset val="100"/>
        <c:tickLblSkip val="1"/>
        <c:tickMarkSkip val="1"/>
        <c:noMultiLvlLbl val="0"/>
      </c:catAx>
      <c:valAx>
        <c:axId val="472603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82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0.26</c:v>
                </c:pt>
                <c:pt idx="2">
                  <c:v>#N/A</c:v>
                </c:pt>
                <c:pt idx="3">
                  <c:v>0.27</c:v>
                </c:pt>
                <c:pt idx="4">
                  <c:v>#N/A</c:v>
                </c:pt>
                <c:pt idx="5">
                  <c:v>0.61</c:v>
                </c:pt>
                <c:pt idx="6">
                  <c:v>#N/A</c:v>
                </c:pt>
                <c:pt idx="7">
                  <c:v>0.39</c:v>
                </c:pt>
                <c:pt idx="8">
                  <c:v>0</c:v>
                </c:pt>
                <c:pt idx="9">
                  <c:v>0</c:v>
                </c:pt>
              </c:numCache>
            </c:numRef>
          </c:val>
          <c:extLst>
            <c:ext xmlns:c16="http://schemas.microsoft.com/office/drawing/2014/chart" uri="{C3380CC4-5D6E-409C-BE32-E72D297353CC}">
              <c16:uniqueId val="{00000000-89A7-41B1-95B8-21759AFAFC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9A7-41B1-95B8-21759AFAFCC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9A7-41B1-95B8-21759AFAFCC2}"/>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9A7-41B1-95B8-21759AFAFCC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0.28999999999999998</c:v>
                </c:pt>
                <c:pt idx="4">
                  <c:v>#N/A</c:v>
                </c:pt>
                <c:pt idx="5">
                  <c:v>0.28000000000000003</c:v>
                </c:pt>
                <c:pt idx="6">
                  <c:v>#N/A</c:v>
                </c:pt>
                <c:pt idx="7">
                  <c:v>0.43</c:v>
                </c:pt>
                <c:pt idx="8">
                  <c:v>#N/A</c:v>
                </c:pt>
                <c:pt idx="9">
                  <c:v>0.25</c:v>
                </c:pt>
              </c:numCache>
            </c:numRef>
          </c:val>
          <c:extLst>
            <c:ext xmlns:c16="http://schemas.microsoft.com/office/drawing/2014/chart" uri="{C3380CC4-5D6E-409C-BE32-E72D297353CC}">
              <c16:uniqueId val="{00000004-89A7-41B1-95B8-21759AFAFCC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1.1000000000000001</c:v>
                </c:pt>
                <c:pt idx="2">
                  <c:v>#N/A</c:v>
                </c:pt>
                <c:pt idx="3">
                  <c:v>1.27</c:v>
                </c:pt>
                <c:pt idx="4">
                  <c:v>#N/A</c:v>
                </c:pt>
                <c:pt idx="5">
                  <c:v>1.61</c:v>
                </c:pt>
                <c:pt idx="6">
                  <c:v>#N/A</c:v>
                </c:pt>
                <c:pt idx="7">
                  <c:v>1.04</c:v>
                </c:pt>
                <c:pt idx="8">
                  <c:v>#N/A</c:v>
                </c:pt>
                <c:pt idx="9">
                  <c:v>1.1100000000000001</c:v>
                </c:pt>
              </c:numCache>
            </c:numRef>
          </c:val>
          <c:extLst>
            <c:ext xmlns:c16="http://schemas.microsoft.com/office/drawing/2014/chart" uri="{C3380CC4-5D6E-409C-BE32-E72D297353CC}">
              <c16:uniqueId val="{00000005-89A7-41B1-95B8-21759AFAFCC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1.1200000000000001</c:v>
                </c:pt>
              </c:numCache>
            </c:numRef>
          </c:val>
          <c:extLst>
            <c:ext xmlns:c16="http://schemas.microsoft.com/office/drawing/2014/chart" uri="{C3380CC4-5D6E-409C-BE32-E72D297353CC}">
              <c16:uniqueId val="{00000006-89A7-41B1-95B8-21759AFAFCC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c:v>
                </c:pt>
                <c:pt idx="2">
                  <c:v>#N/A</c:v>
                </c:pt>
                <c:pt idx="3">
                  <c:v>2.96</c:v>
                </c:pt>
                <c:pt idx="4">
                  <c:v>#N/A</c:v>
                </c:pt>
                <c:pt idx="5">
                  <c:v>2.2599999999999998</c:v>
                </c:pt>
                <c:pt idx="6">
                  <c:v>#N/A</c:v>
                </c:pt>
                <c:pt idx="7">
                  <c:v>2.83</c:v>
                </c:pt>
                <c:pt idx="8">
                  <c:v>#N/A</c:v>
                </c:pt>
                <c:pt idx="9">
                  <c:v>1.25</c:v>
                </c:pt>
              </c:numCache>
            </c:numRef>
          </c:val>
          <c:extLst>
            <c:ext xmlns:c16="http://schemas.microsoft.com/office/drawing/2014/chart" uri="{C3380CC4-5D6E-409C-BE32-E72D297353CC}">
              <c16:uniqueId val="{00000007-89A7-41B1-95B8-21759AFAFCC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0.56000000000000005</c:v>
                </c:pt>
                <c:pt idx="2">
                  <c:v>#N/A</c:v>
                </c:pt>
                <c:pt idx="3">
                  <c:v>2.2599999999999998</c:v>
                </c:pt>
                <c:pt idx="4">
                  <c:v>#N/A</c:v>
                </c:pt>
                <c:pt idx="5">
                  <c:v>3.31</c:v>
                </c:pt>
                <c:pt idx="6">
                  <c:v>#N/A</c:v>
                </c:pt>
                <c:pt idx="7">
                  <c:v>2.0099999999999998</c:v>
                </c:pt>
                <c:pt idx="8">
                  <c:v>#N/A</c:v>
                </c:pt>
                <c:pt idx="9">
                  <c:v>1.5</c:v>
                </c:pt>
              </c:numCache>
            </c:numRef>
          </c:val>
          <c:extLst>
            <c:ext xmlns:c16="http://schemas.microsoft.com/office/drawing/2014/chart" uri="{C3380CC4-5D6E-409C-BE32-E72D297353CC}">
              <c16:uniqueId val="{00000008-89A7-41B1-95B8-21759AFAFC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20.37</c:v>
                </c:pt>
                <c:pt idx="2">
                  <c:v>#N/A</c:v>
                </c:pt>
                <c:pt idx="3">
                  <c:v>21.76</c:v>
                </c:pt>
                <c:pt idx="4">
                  <c:v>#N/A</c:v>
                </c:pt>
                <c:pt idx="5">
                  <c:v>19.93</c:v>
                </c:pt>
                <c:pt idx="6">
                  <c:v>#N/A</c:v>
                </c:pt>
                <c:pt idx="7">
                  <c:v>18.899999999999999</c:v>
                </c:pt>
                <c:pt idx="8">
                  <c:v>#N/A</c:v>
                </c:pt>
                <c:pt idx="9">
                  <c:v>18.55</c:v>
                </c:pt>
              </c:numCache>
            </c:numRef>
          </c:val>
          <c:extLst>
            <c:ext xmlns:c16="http://schemas.microsoft.com/office/drawing/2014/chart" uri="{C3380CC4-5D6E-409C-BE32-E72D297353CC}">
              <c16:uniqueId val="{00000009-89A7-41B1-95B8-21759AFAFCC2}"/>
            </c:ext>
          </c:extLst>
        </c:ser>
        <c:dLbls>
          <c:showLegendKey val="0"/>
          <c:showVal val="0"/>
          <c:showCatName val="0"/>
          <c:showSerName val="0"/>
          <c:showPercent val="0"/>
          <c:showBubbleSize val="0"/>
        </c:dLbls>
        <c:gapWidth val="150"/>
        <c:overlap val="100"/>
        <c:axId val="472609424"/>
        <c:axId val="472604720"/>
      </c:barChart>
      <c:catAx>
        <c:axId val="47260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604720"/>
        <c:crosses val="autoZero"/>
        <c:auto val="1"/>
        <c:lblAlgn val="ctr"/>
        <c:lblOffset val="100"/>
        <c:tickLblSkip val="1"/>
        <c:tickMarkSkip val="1"/>
        <c:noMultiLvlLbl val="0"/>
      </c:catAx>
      <c:valAx>
        <c:axId val="47260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0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1829</c:v>
                </c:pt>
                <c:pt idx="5">
                  <c:v>1867</c:v>
                </c:pt>
                <c:pt idx="8">
                  <c:v>1844</c:v>
                </c:pt>
                <c:pt idx="11">
                  <c:v>1944</c:v>
                </c:pt>
                <c:pt idx="14">
                  <c:v>2096</c:v>
                </c:pt>
              </c:numCache>
            </c:numRef>
          </c:val>
          <c:extLst>
            <c:ext xmlns:c16="http://schemas.microsoft.com/office/drawing/2014/chart" uri="{C3380CC4-5D6E-409C-BE32-E72D297353CC}">
              <c16:uniqueId val="{00000000-7C3E-4C72-A147-5C9B9CD6DA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3E-4C72-A147-5C9B9CD6DA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C3E-4C72-A147-5C9B9CD6DA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32</c:v>
                </c:pt>
                <c:pt idx="6">
                  <c:v>25</c:v>
                </c:pt>
                <c:pt idx="9">
                  <c:v>172</c:v>
                </c:pt>
                <c:pt idx="12">
                  <c:v>389</c:v>
                </c:pt>
              </c:numCache>
            </c:numRef>
          </c:val>
          <c:extLst>
            <c:ext xmlns:c16="http://schemas.microsoft.com/office/drawing/2014/chart" uri="{C3380CC4-5D6E-409C-BE32-E72D297353CC}">
              <c16:uniqueId val="{00000003-7C3E-4C72-A147-5C9B9CD6DA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136</c:v>
                </c:pt>
                <c:pt idx="3">
                  <c:v>129</c:v>
                </c:pt>
                <c:pt idx="6">
                  <c:v>116</c:v>
                </c:pt>
                <c:pt idx="9">
                  <c:v>109</c:v>
                </c:pt>
                <c:pt idx="12">
                  <c:v>69</c:v>
                </c:pt>
              </c:numCache>
            </c:numRef>
          </c:val>
          <c:extLst>
            <c:ext xmlns:c16="http://schemas.microsoft.com/office/drawing/2014/chart" uri="{C3380CC4-5D6E-409C-BE32-E72D297353CC}">
              <c16:uniqueId val="{00000004-7C3E-4C72-A147-5C9B9CD6DA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3E-4C72-A147-5C9B9CD6DA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3E-4C72-A147-5C9B9CD6DA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3457</c:v>
                </c:pt>
                <c:pt idx="3">
                  <c:v>3293</c:v>
                </c:pt>
                <c:pt idx="6">
                  <c:v>2955</c:v>
                </c:pt>
                <c:pt idx="9">
                  <c:v>2822</c:v>
                </c:pt>
                <c:pt idx="12">
                  <c:v>2921</c:v>
                </c:pt>
              </c:numCache>
            </c:numRef>
          </c:val>
          <c:extLst>
            <c:ext xmlns:c16="http://schemas.microsoft.com/office/drawing/2014/chart" uri="{C3380CC4-5D6E-409C-BE32-E72D297353CC}">
              <c16:uniqueId val="{00000007-7C3E-4C72-A147-5C9B9CD6DA50}"/>
            </c:ext>
          </c:extLst>
        </c:ser>
        <c:dLbls>
          <c:showLegendKey val="0"/>
          <c:showVal val="0"/>
          <c:showCatName val="0"/>
          <c:showSerName val="0"/>
          <c:showPercent val="0"/>
          <c:showBubbleSize val="0"/>
        </c:dLbls>
        <c:gapWidth val="100"/>
        <c:overlap val="100"/>
        <c:axId val="472603152"/>
        <c:axId val="472604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1795</c:v>
                </c:pt>
                <c:pt idx="2">
                  <c:v>#N/A</c:v>
                </c:pt>
                <c:pt idx="3">
                  <c:v>#N/A</c:v>
                </c:pt>
                <c:pt idx="4">
                  <c:v>1587</c:v>
                </c:pt>
                <c:pt idx="5">
                  <c:v>#N/A</c:v>
                </c:pt>
                <c:pt idx="6">
                  <c:v>#N/A</c:v>
                </c:pt>
                <c:pt idx="7">
                  <c:v>1252</c:v>
                </c:pt>
                <c:pt idx="8">
                  <c:v>#N/A</c:v>
                </c:pt>
                <c:pt idx="9">
                  <c:v>#N/A</c:v>
                </c:pt>
                <c:pt idx="10">
                  <c:v>1159</c:v>
                </c:pt>
                <c:pt idx="11">
                  <c:v>#N/A</c:v>
                </c:pt>
                <c:pt idx="12">
                  <c:v>#N/A</c:v>
                </c:pt>
                <c:pt idx="13">
                  <c:v>1283</c:v>
                </c:pt>
                <c:pt idx="14">
                  <c:v>#N/A</c:v>
                </c:pt>
              </c:numCache>
            </c:numRef>
          </c:val>
          <c:smooth val="0"/>
          <c:extLst>
            <c:ext xmlns:c16="http://schemas.microsoft.com/office/drawing/2014/chart" uri="{C3380CC4-5D6E-409C-BE32-E72D297353CC}">
              <c16:uniqueId val="{00000008-7C3E-4C72-A147-5C9B9CD6DA50}"/>
            </c:ext>
          </c:extLst>
        </c:ser>
        <c:dLbls>
          <c:showLegendKey val="0"/>
          <c:showVal val="0"/>
          <c:showCatName val="0"/>
          <c:showSerName val="0"/>
          <c:showPercent val="0"/>
          <c:showBubbleSize val="0"/>
        </c:dLbls>
        <c:marker val="1"/>
        <c:smooth val="0"/>
        <c:axId val="472603152"/>
        <c:axId val="472604328"/>
      </c:lineChart>
      <c:catAx>
        <c:axId val="47260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604328"/>
        <c:crosses val="autoZero"/>
        <c:auto val="1"/>
        <c:lblAlgn val="ctr"/>
        <c:lblOffset val="100"/>
        <c:tickLblSkip val="1"/>
        <c:tickMarkSkip val="1"/>
        <c:noMultiLvlLbl val="0"/>
      </c:catAx>
      <c:valAx>
        <c:axId val="472604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0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17627</c:v>
                </c:pt>
                <c:pt idx="5">
                  <c:v>17828</c:v>
                </c:pt>
                <c:pt idx="8">
                  <c:v>19125</c:v>
                </c:pt>
                <c:pt idx="11">
                  <c:v>19093</c:v>
                </c:pt>
                <c:pt idx="14">
                  <c:v>19147</c:v>
                </c:pt>
              </c:numCache>
            </c:numRef>
          </c:val>
          <c:extLst>
            <c:ext xmlns:c16="http://schemas.microsoft.com/office/drawing/2014/chart" uri="{C3380CC4-5D6E-409C-BE32-E72D297353CC}">
              <c16:uniqueId val="{00000000-2C77-4EB3-8B39-337D846249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4503</c:v>
                </c:pt>
                <c:pt idx="5">
                  <c:v>5207</c:v>
                </c:pt>
                <c:pt idx="8">
                  <c:v>6988</c:v>
                </c:pt>
                <c:pt idx="11">
                  <c:v>7241</c:v>
                </c:pt>
                <c:pt idx="14">
                  <c:v>7442</c:v>
                </c:pt>
              </c:numCache>
            </c:numRef>
          </c:val>
          <c:extLst>
            <c:ext xmlns:c16="http://schemas.microsoft.com/office/drawing/2014/chart" uri="{C3380CC4-5D6E-409C-BE32-E72D297353CC}">
              <c16:uniqueId val="{00000001-2C77-4EB3-8B39-337D846249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5430</c:v>
                </c:pt>
                <c:pt idx="5">
                  <c:v>5690</c:v>
                </c:pt>
                <c:pt idx="8">
                  <c:v>5978</c:v>
                </c:pt>
                <c:pt idx="11">
                  <c:v>6647</c:v>
                </c:pt>
                <c:pt idx="14">
                  <c:v>7112</c:v>
                </c:pt>
              </c:numCache>
            </c:numRef>
          </c:val>
          <c:extLst>
            <c:ext xmlns:c16="http://schemas.microsoft.com/office/drawing/2014/chart" uri="{C3380CC4-5D6E-409C-BE32-E72D297353CC}">
              <c16:uniqueId val="{00000002-2C77-4EB3-8B39-337D846249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77-4EB3-8B39-337D846249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77-4EB3-8B39-337D846249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77-4EB3-8B39-337D846249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3271</c:v>
                </c:pt>
                <c:pt idx="3">
                  <c:v>3446</c:v>
                </c:pt>
                <c:pt idx="6">
                  <c:v>3443</c:v>
                </c:pt>
                <c:pt idx="9">
                  <c:v>3491</c:v>
                </c:pt>
                <c:pt idx="12">
                  <c:v>3563</c:v>
                </c:pt>
              </c:numCache>
            </c:numRef>
          </c:val>
          <c:extLst>
            <c:ext xmlns:c16="http://schemas.microsoft.com/office/drawing/2014/chart" uri="{C3380CC4-5D6E-409C-BE32-E72D297353CC}">
              <c16:uniqueId val="{00000006-2C77-4EB3-8B39-337D846249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1827</c:v>
                </c:pt>
                <c:pt idx="3">
                  <c:v>2253</c:v>
                </c:pt>
                <c:pt idx="6">
                  <c:v>5251</c:v>
                </c:pt>
                <c:pt idx="9">
                  <c:v>5121</c:v>
                </c:pt>
                <c:pt idx="12">
                  <c:v>4742</c:v>
                </c:pt>
              </c:numCache>
            </c:numRef>
          </c:val>
          <c:extLst>
            <c:ext xmlns:c16="http://schemas.microsoft.com/office/drawing/2014/chart" uri="{C3380CC4-5D6E-409C-BE32-E72D297353CC}">
              <c16:uniqueId val="{00000007-2C77-4EB3-8B39-337D846249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1243</c:v>
                </c:pt>
                <c:pt idx="3">
                  <c:v>1192</c:v>
                </c:pt>
                <c:pt idx="6">
                  <c:v>1076</c:v>
                </c:pt>
                <c:pt idx="9">
                  <c:v>1004</c:v>
                </c:pt>
                <c:pt idx="12">
                  <c:v>798</c:v>
                </c:pt>
              </c:numCache>
            </c:numRef>
          </c:val>
          <c:extLst>
            <c:ext xmlns:c16="http://schemas.microsoft.com/office/drawing/2014/chart" uri="{C3380CC4-5D6E-409C-BE32-E72D297353CC}">
              <c16:uniqueId val="{00000008-2C77-4EB3-8B39-337D846249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12035</c:v>
                </c:pt>
                <c:pt idx="3">
                  <c:v>10396</c:v>
                </c:pt>
                <c:pt idx="6">
                  <c:v>9042</c:v>
                </c:pt>
                <c:pt idx="9">
                  <c:v>8243</c:v>
                </c:pt>
                <c:pt idx="12">
                  <c:v>7599</c:v>
                </c:pt>
              </c:numCache>
            </c:numRef>
          </c:val>
          <c:extLst>
            <c:ext xmlns:c16="http://schemas.microsoft.com/office/drawing/2014/chart" uri="{C3380CC4-5D6E-409C-BE32-E72D297353CC}">
              <c16:uniqueId val="{00000009-2C77-4EB3-8B39-337D846249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30984</c:v>
                </c:pt>
                <c:pt idx="3">
                  <c:v>29882</c:v>
                </c:pt>
                <c:pt idx="6">
                  <c:v>28997</c:v>
                </c:pt>
                <c:pt idx="9">
                  <c:v>28629</c:v>
                </c:pt>
                <c:pt idx="12">
                  <c:v>28302</c:v>
                </c:pt>
              </c:numCache>
            </c:numRef>
          </c:val>
          <c:extLst>
            <c:ext xmlns:c16="http://schemas.microsoft.com/office/drawing/2014/chart" uri="{C3380CC4-5D6E-409C-BE32-E72D297353CC}">
              <c16:uniqueId val="{0000000A-2C77-4EB3-8B39-337D8462490C}"/>
            </c:ext>
          </c:extLst>
        </c:ser>
        <c:dLbls>
          <c:showLegendKey val="0"/>
          <c:showVal val="0"/>
          <c:showCatName val="0"/>
          <c:showSerName val="0"/>
          <c:showPercent val="0"/>
          <c:showBubbleSize val="0"/>
        </c:dLbls>
        <c:gapWidth val="100"/>
        <c:overlap val="100"/>
        <c:axId val="472606288"/>
        <c:axId val="472609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21800</c:v>
                </c:pt>
                <c:pt idx="2">
                  <c:v>#N/A</c:v>
                </c:pt>
                <c:pt idx="3">
                  <c:v>#N/A</c:v>
                </c:pt>
                <c:pt idx="4">
                  <c:v>18445</c:v>
                </c:pt>
                <c:pt idx="5">
                  <c:v>#N/A</c:v>
                </c:pt>
                <c:pt idx="6">
                  <c:v>#N/A</c:v>
                </c:pt>
                <c:pt idx="7">
                  <c:v>15719</c:v>
                </c:pt>
                <c:pt idx="8">
                  <c:v>#N/A</c:v>
                </c:pt>
                <c:pt idx="9">
                  <c:v>#N/A</c:v>
                </c:pt>
                <c:pt idx="10">
                  <c:v>13506</c:v>
                </c:pt>
                <c:pt idx="11">
                  <c:v>#N/A</c:v>
                </c:pt>
                <c:pt idx="12">
                  <c:v>#N/A</c:v>
                </c:pt>
                <c:pt idx="13">
                  <c:v>11304</c:v>
                </c:pt>
                <c:pt idx="14">
                  <c:v>#N/A</c:v>
                </c:pt>
              </c:numCache>
            </c:numRef>
          </c:val>
          <c:smooth val="0"/>
          <c:extLst>
            <c:ext xmlns:c16="http://schemas.microsoft.com/office/drawing/2014/chart" uri="{C3380CC4-5D6E-409C-BE32-E72D297353CC}">
              <c16:uniqueId val="{0000000B-2C77-4EB3-8B39-337D8462490C}"/>
            </c:ext>
          </c:extLst>
        </c:ser>
        <c:dLbls>
          <c:showLegendKey val="0"/>
          <c:showVal val="0"/>
          <c:showCatName val="0"/>
          <c:showSerName val="0"/>
          <c:showPercent val="0"/>
          <c:showBubbleSize val="0"/>
        </c:dLbls>
        <c:marker val="1"/>
        <c:smooth val="0"/>
        <c:axId val="472606288"/>
        <c:axId val="472609816"/>
      </c:lineChart>
      <c:catAx>
        <c:axId val="47260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609816"/>
        <c:crosses val="autoZero"/>
        <c:auto val="1"/>
        <c:lblAlgn val="ctr"/>
        <c:lblOffset val="100"/>
        <c:tickLblSkip val="1"/>
        <c:tickMarkSkip val="1"/>
        <c:noMultiLvlLbl val="0"/>
      </c:catAx>
      <c:valAx>
        <c:axId val="472609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0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3446</c:v>
                </c:pt>
                <c:pt idx="1">
                  <c:v>3617</c:v>
                </c:pt>
                <c:pt idx="2">
                  <c:v>3826</c:v>
                </c:pt>
              </c:numCache>
            </c:numRef>
          </c:val>
          <c:extLst>
            <c:ext xmlns:c16="http://schemas.microsoft.com/office/drawing/2014/chart" uri="{C3380CC4-5D6E-409C-BE32-E72D297353CC}">
              <c16:uniqueId val="{00000000-1B3F-4B9C-B30A-4034F2C7C1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652</c:v>
                </c:pt>
                <c:pt idx="1">
                  <c:v>653</c:v>
                </c:pt>
                <c:pt idx="2">
                  <c:v>654</c:v>
                </c:pt>
              </c:numCache>
            </c:numRef>
          </c:val>
          <c:extLst>
            <c:ext xmlns:c16="http://schemas.microsoft.com/office/drawing/2014/chart" uri="{C3380CC4-5D6E-409C-BE32-E72D297353CC}">
              <c16:uniqueId val="{00000001-1B3F-4B9C-B30A-4034F2C7C1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1865</c:v>
                </c:pt>
                <c:pt idx="1">
                  <c:v>1957</c:v>
                </c:pt>
                <c:pt idx="2">
                  <c:v>2071</c:v>
                </c:pt>
              </c:numCache>
            </c:numRef>
          </c:val>
          <c:extLst>
            <c:ext xmlns:c16="http://schemas.microsoft.com/office/drawing/2014/chart" uri="{C3380CC4-5D6E-409C-BE32-E72D297353CC}">
              <c16:uniqueId val="{00000002-1B3F-4B9C-B30A-4034F2C7C156}"/>
            </c:ext>
          </c:extLst>
        </c:ser>
        <c:dLbls>
          <c:showLegendKey val="0"/>
          <c:showVal val="0"/>
          <c:showCatName val="0"/>
          <c:showSerName val="0"/>
          <c:showPercent val="0"/>
          <c:showBubbleSize val="0"/>
        </c:dLbls>
        <c:gapWidth val="120"/>
        <c:overlap val="100"/>
        <c:axId val="472607072"/>
        <c:axId val="472607464"/>
      </c:barChart>
      <c:catAx>
        <c:axId val="47260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2607464"/>
        <c:crosses val="autoZero"/>
        <c:auto val="1"/>
        <c:lblAlgn val="ctr"/>
        <c:lblOffset val="100"/>
        <c:tickLblSkip val="1"/>
        <c:tickMarkSkip val="1"/>
        <c:noMultiLvlLbl val="0"/>
      </c:catAx>
      <c:valAx>
        <c:axId val="4726074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260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{F1B798F7-94C7-483C-9811-CE4C29A2623C}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9CE-4563-AACE-27C00FB2AE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{20937784-A0E5-4DF7-BDE4-B1BDE3839BC5}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CE-4563-AACE-27C00FB2AE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{0F440EFA-6A2A-45BC-A167-A88FED5187DE}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CE-4563-AACE-27C00FB2AE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{657562BB-BED8-4E0E-9E63-B2CABC9B1388}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CE-4563-AACE-27C00FB2AE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{17AD785C-6A7D-4104-B23E-970DD90969BD}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CE-4563-AACE-27C00FB2AE6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{B7443F6E-3AA7-419E-8BC2-A96939FBB589}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9CE-4563-AACE-27C00FB2AE6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{20370783-F510-447E-A8A9-F82C6C1CA466}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9CE-4563-AACE-27C00FB2AE6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{5107AD38-3528-436D-97AC-8EC82A7A9EE5}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9CE-4563-AACE-27C00FB2AE6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{A8B70134-A0D8-4DC4-B227-7E1B7F9EB9EC}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9CE-4563-AACE-27C00FB2AE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67.400000000000006</c:v>
                </c:pt>
                <c:pt idx="8">
                  <c:v>79</c:v>
                </c:pt>
                <c:pt idx="16">
                  <c:v>80.5</c:v>
                </c:pt>
                <c:pt idx="24">
                  <c:v>78.3</c:v>
                </c:pt>
                <c:pt idx="32">
                  <c:v>80.2</c:v>
                </c:pt>
              </c:numCache>
            </c:numRef>
          </c:xVal>
          <c:yVal>
            <c:numRef>
              <c:f>公会計指標分析・財政指標組合せ分析表!$BP$51:$DC$51</c:f>
              <c:numCache>
                <c:formatCode>#,##0.0;"▲ "#,##0.0</c:formatCode>
                <c:ptCount val="40"/>
                <c:pt idx="0">
                  <c:v>169.9</c:v>
                </c:pt>
                <c:pt idx="8">
                  <c:v>142.30000000000001</c:v>
                </c:pt>
                <c:pt idx="16">
                  <c:v>121.6</c:v>
                </c:pt>
                <c:pt idx="24">
                  <c:v>103.3</c:v>
                </c:pt>
                <c:pt idx="32">
                  <c:v>86.7</c:v>
                </c:pt>
              </c:numCache>
            </c:numRef>
          </c:yVal>
          <c:smooth val="0"/>
          <c:extLst>
            <c:ext xmlns:c16="http://schemas.microsoft.com/office/drawing/2014/chart" uri="{C3380CC4-5D6E-409C-BE32-E72D297353CC}">
              <c16:uniqueId val="{00000009-F9CE-4563-AACE-27C00FB2AE6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{7A94CEB8-EB60-4DAB-A4E0-A9A324222B38}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9CE-4563-AACE-27C00FB2AE6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{BA517B0B-AACC-4B6C-829D-7ADCD9F7D988}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CE-4563-AACE-27C00FB2AE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{F7C4821C-E99F-4947-AD1B-4997EEDACFBF}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CE-4563-AACE-27C00FB2AE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{01C90D81-BB8F-4324-B4B1-C1EB36D06B3B}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CE-4563-AACE-27C00FB2AE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{DB5353A6-0063-4E89-AB94-4422B5EF4A8A}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CE-4563-AACE-27C00FB2AE6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{FBE1EE64-BB5E-4982-85A8-CB74E808A632}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9CE-4563-AACE-27C00FB2AE64}"/>
                </c:ext>
              </c:extLst>
            </c:dLbl>
            <c:dLbl>
              <c:idx val="16"/>
              <c:layout>
                <c:manualLayout>
                  <c:x val="-3.6607287689919228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{70460163-117B-4B6F-91FA-D75A40ECB175}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9CE-4563-AACE-27C00FB2AE64}"/>
                </c:ext>
              </c:extLst>
            </c:dLbl>
            <c:dLbl>
              <c:idx val="24"/>
              <c:layout>
                <c:manualLayout>
                  <c:x val="-2.768311324922544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{231E78D6-91EE-4E75-A6E5-00E302F34751}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9CE-4563-AACE-27C00FB2AE6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{E91F0FC6-B3F2-48B8-B7E7-AC4EB3BFEB9F}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9CE-4563-AACE-27C00FB2AE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F9CE-4563-AACE-27C00FB2AE64}"/>
            </c:ext>
          </c:extLst>
        </c:ser>
        <c:dLbls>
          <c:showLegendKey val="0"/>
          <c:showVal val="1"/>
          <c:showCatName val="0"/>
          <c:showSerName val="0"/>
          <c:showPercent val="0"/>
          <c:showBubbleSize val="0"/>
        </c:dLbls>
        <c:axId val="361480904"/>
        <c:axId val="174879328"/>
      </c:scatterChart>
      <c:valAx>
        <c:axId val="361480904"/>
        <c:scaling>
          <c:orientation val="minMax"/>
          <c:max val="83"/>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4879328"/>
        <c:crosses val="autoZero"/>
        <c:crossBetween val="midCat"/>
      </c:valAx>
      <c:valAx>
        <c:axId val="174879328"/>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480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{E9D8579B-703A-485F-A191-4B5C4797E248}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D77-4AE9-BB7A-54CFB2353B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{F03597BB-96D0-4B51-B8A5-736BE332579B}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77-4AE9-BB7A-54CFB2353B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{77E4F94E-0834-4700-8648-21693D92FDE6}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77-4AE9-BB7A-54CFB2353B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{BBE8FE73-BF66-4DFD-80C9-38AA0ADD45F6}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77-4AE9-BB7A-54CFB2353B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{3112F509-C3E3-4A3A-9DE0-972F1C7C0A33}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77-4AE9-BB7A-54CFB2353BD4}"/>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{263B74A4-1A1E-447E-9035-085C39C86E12}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D77-4AE9-BB7A-54CFB2353BD4}"/>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{3344AE6F-10FD-46C8-927D-49902D006162}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D77-4AE9-BB7A-54CFB2353BD4}"/>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{10502751-4E55-4D4A-AF28-61447343424B}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D77-4AE9-BB7A-54CFB2353BD4}"/>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{C96473EA-06FC-4A6D-8EAD-7A1A9DE0B2E0}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D77-4AE9-BB7A-54CFB2353B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13.1</c:v>
                </c:pt>
                <c:pt idx="16">
                  <c:v>11.9</c:v>
                </c:pt>
                <c:pt idx="24">
                  <c:v>10.199999999999999</c:v>
                </c:pt>
                <c:pt idx="32">
                  <c:v>9.4</c:v>
                </c:pt>
              </c:numCache>
            </c:numRef>
          </c:xVal>
          <c:yVal>
            <c:numRef>
              <c:f>公会計指標分析・財政指標組合せ分析表!$BP$73:$DC$73</c:f>
              <c:numCache>
                <c:formatCode>#,##0.0;"▲ "#,##0.0</c:formatCode>
                <c:ptCount val="40"/>
                <c:pt idx="0">
                  <c:v>169.9</c:v>
                </c:pt>
                <c:pt idx="8">
                  <c:v>142.30000000000001</c:v>
                </c:pt>
                <c:pt idx="16">
                  <c:v>121.6</c:v>
                </c:pt>
                <c:pt idx="24">
                  <c:v>103.3</c:v>
                </c:pt>
                <c:pt idx="32">
                  <c:v>86.7</c:v>
                </c:pt>
              </c:numCache>
            </c:numRef>
          </c:yVal>
          <c:smooth val="0"/>
          <c:extLst>
            <c:ext xmlns:c16="http://schemas.microsoft.com/office/drawing/2014/chart" uri="{C3380CC4-5D6E-409C-BE32-E72D297353CC}">
              <c16:uniqueId val="{00000009-CD77-4AE9-BB7A-54CFB2353B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3668531575368305E-2"/>
                  <c:y val="-4.680726238041198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{669B22C9-D1C3-4C12-B03F-62E8D75FC1F1}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D77-4AE9-BB7A-54CFB2353B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{A7848929-4D2C-423F-8207-7EC9D53C4260}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77-4AE9-BB7A-54CFB2353B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{00AC120E-293D-4F70-BC18-525786C7B2F7}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77-4AE9-BB7A-54CFB2353B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{1FD35435-F3A4-471D-8B71-51AA540FB770}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77-4AE9-BB7A-54CFB2353B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{85AD8F7D-5D66-4E10-B1F5-CD351E10FDBF}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77-4AE9-BB7A-54CFB2353BD4}"/>
                </c:ext>
              </c:extLst>
            </c:dLbl>
            <c:dLbl>
              <c:idx val="8"/>
              <c:layout>
                <c:manualLayout>
                  <c:x val="-3.9727451662852992E-2"/>
                  <c:y val="-8.5604082999807526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{C5512792-DFC3-4630-A445-0C8F3B96788D}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D77-4AE9-BB7A-54CFB2353BD4}"/>
                </c:ext>
              </c:extLst>
            </c:dLbl>
            <c:dLbl>
              <c:idx val="16"/>
              <c:layout>
                <c:manualLayout>
                  <c:x val="-3.1697991619110633E-2"/>
                  <c:y val="-7.1507637130310359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{17A1982A-C1FF-43E2-A613-6623258129D2}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D77-4AE9-BB7A-54CFB2353BD4}"/>
                </c:ext>
              </c:extLst>
            </c:dLbl>
            <c:dLbl>
              <c:idx val="24"/>
              <c:layout>
                <c:manualLayout>
                  <c:x val="-3.1697991619110633E-2"/>
                  <c:y val="-6.891260881686299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{CF0CAF03-DA40-4BA1-845E-4873CA429F6D}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D77-4AE9-BB7A-54CFB2353BD4}"/>
                </c:ext>
              </c:extLst>
            </c:dLbl>
            <c:dLbl>
              <c:idx val="32"/>
              <c:layout>
                <c:manualLayout>
                  <c:x val="-3.1570342725075584E-2"/>
                  <c:y val="-3.925215784293117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{F2F82C7D-4744-4580-A31D-1CEE8EC55F9F}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D77-4AE9-BB7A-54CFB2353B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CD77-4AE9-BB7A-54CFB2353BD4}"/>
            </c:ext>
          </c:extLst>
        </c:ser>
        <c:dLbls>
          <c:showLegendKey val="0"/>
          <c:showVal val="1"/>
          <c:showCatName val="0"/>
          <c:showSerName val="0"/>
          <c:showPercent val="0"/>
          <c:showBubbleSize val="0"/>
        </c:dLbls>
        <c:axId val="361575432"/>
        <c:axId val="361687648"/>
      </c:scatterChart>
      <c:valAx>
        <c:axId val="361575432"/>
        <c:scaling>
          <c:orientation val="minMax"/>
          <c:max val="13.7"/>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687648"/>
        <c:crosses val="autoZero"/>
        <c:crossBetween val="midCat"/>
      </c:valAx>
      <c:valAx>
        <c:axId val="361687648"/>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5754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令和元年度における実質公債費比率は</a:t>
          </a:r>
          <a:r>
            <a:rPr kumimoji="1" lang="en-US" altLang="ja-JP" sz="1200">
              <a:solidFill>
                <a:srgbClr val="000000"/>
              </a:solidFill>
              <a:latin typeface="ＭＳ ゴシック" pitchFamily="49" charset="-128"/>
              <a:ea typeface="ＭＳ ゴシック" pitchFamily="49" charset="-128"/>
            </a:rPr>
            <a:t>9.4</a:t>
          </a:r>
          <a:r>
            <a:rPr kumimoji="1" lang="ja-JP" altLang="en-US" sz="1200">
              <a:solidFill>
                <a:srgbClr val="000000"/>
              </a:solidFill>
              <a:latin typeface="ＭＳ ゴシック" pitchFamily="49" charset="-128"/>
              <a:ea typeface="ＭＳ ゴシック" pitchFamily="49" charset="-128"/>
            </a:rPr>
            <a:t>％となっており、平成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年度の</a:t>
          </a:r>
          <a:r>
            <a:rPr kumimoji="1" lang="en-US" altLang="ja-JP" sz="1200">
              <a:solidFill>
                <a:srgbClr val="000000"/>
              </a:solidFill>
              <a:latin typeface="ＭＳ ゴシック" pitchFamily="49" charset="-128"/>
              <a:ea typeface="ＭＳ ゴシック" pitchFamily="49" charset="-128"/>
            </a:rPr>
            <a:t>10.2</a:t>
          </a:r>
          <a:r>
            <a:rPr kumimoji="1" lang="ja-JP" altLang="en-US" sz="1200">
              <a:solidFill>
                <a:srgbClr val="000000"/>
              </a:solidFill>
              <a:latin typeface="ＭＳ ゴシック" pitchFamily="49" charset="-128"/>
              <a:ea typeface="ＭＳ ゴシック" pitchFamily="49" charset="-128"/>
            </a:rPr>
            <a:t>％と比較し</a:t>
          </a:r>
          <a:r>
            <a:rPr kumimoji="1" lang="en-US" altLang="ja-JP" sz="1200">
              <a:solidFill>
                <a:srgbClr val="000000"/>
              </a:solidFill>
              <a:latin typeface="ＭＳ ゴシック" pitchFamily="49" charset="-128"/>
              <a:ea typeface="ＭＳ ゴシック" pitchFamily="49" charset="-128"/>
            </a:rPr>
            <a:t>0.8</a:t>
          </a:r>
          <a:r>
            <a:rPr kumimoji="1" lang="ja-JP" altLang="en-US" sz="1200">
              <a:solidFill>
                <a:srgbClr val="000000"/>
              </a:solidFill>
              <a:latin typeface="ＭＳ ゴシック" pitchFamily="49" charset="-128"/>
              <a:ea typeface="ＭＳ ゴシック" pitchFamily="49" charset="-128"/>
            </a:rPr>
            <a:t>ポイント改善している。</a:t>
          </a:r>
        </a:p>
        <a:p>
          <a:r>
            <a:rPr kumimoji="1" lang="ja-JP" altLang="en-US" sz="1200">
              <a:solidFill>
                <a:srgbClr val="000000"/>
              </a:solidFill>
              <a:latin typeface="ＭＳ ゴシック" pitchFamily="49" charset="-128"/>
              <a:ea typeface="ＭＳ ゴシック" pitchFamily="49" charset="-128"/>
            </a:rPr>
            <a:t>しかし、令和元年度元利償還金は</a:t>
          </a:r>
          <a:r>
            <a:rPr kumimoji="1" lang="en-US" altLang="ja-JP" sz="1200">
              <a:solidFill>
                <a:srgbClr val="000000"/>
              </a:solidFill>
              <a:latin typeface="ＭＳ ゴシック" pitchFamily="49" charset="-128"/>
              <a:ea typeface="ＭＳ ゴシック" pitchFamily="49" charset="-128"/>
            </a:rPr>
            <a:t>9,900</a:t>
          </a:r>
          <a:r>
            <a:rPr kumimoji="1" lang="ja-JP" altLang="en-US" sz="1200">
              <a:solidFill>
                <a:srgbClr val="000000"/>
              </a:solidFill>
              <a:latin typeface="ＭＳ ゴシック" pitchFamily="49" charset="-128"/>
              <a:ea typeface="ＭＳ ゴシック" pitchFamily="49" charset="-128"/>
            </a:rPr>
            <a:t>万円増加しており、これは新学校給食センターや新ごみ処理場の整備に係る地方債の償還開始が主な要因であり、今後これらの地方債の償還が本格化することで、再び実質公債費比率の悪化が予想される。また実質公債費比率は、類似団体内平均値と比較すると依然として高い比率となっているため、引き続き、市債の新規発行の抑制や低利率での借入を行うなど、比率の過度な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000000"/>
              </a:solidFill>
              <a:latin typeface="ＭＳ ゴシック" pitchFamily="49" charset="-128"/>
              <a:ea typeface="ＭＳ ゴシック" pitchFamily="49" charset="-128"/>
            </a:rPr>
            <a:t>令和元年度における将来負担比率は</a:t>
          </a:r>
          <a:r>
            <a:rPr kumimoji="1" lang="en-US" altLang="ja-JP" sz="1050">
              <a:solidFill>
                <a:srgbClr val="000000"/>
              </a:solidFill>
              <a:latin typeface="ＭＳ ゴシック" pitchFamily="49" charset="-128"/>
              <a:ea typeface="ＭＳ ゴシック" pitchFamily="49" charset="-128"/>
            </a:rPr>
            <a:t>86.7</a:t>
          </a:r>
          <a:r>
            <a:rPr kumimoji="1" lang="ja-JP" altLang="en-US" sz="1050">
              <a:solidFill>
                <a:srgbClr val="000000"/>
              </a:solidFill>
              <a:latin typeface="ＭＳ ゴシック" pitchFamily="49" charset="-128"/>
              <a:ea typeface="ＭＳ ゴシック" pitchFamily="49" charset="-128"/>
            </a:rPr>
            <a:t>％となっており、平成</a:t>
          </a:r>
          <a:r>
            <a:rPr kumimoji="1" lang="en-US" altLang="ja-JP" sz="1050">
              <a:solidFill>
                <a:srgbClr val="000000"/>
              </a:solidFill>
              <a:latin typeface="ＭＳ ゴシック" pitchFamily="49" charset="-128"/>
              <a:ea typeface="ＭＳ ゴシック" pitchFamily="49" charset="-128"/>
            </a:rPr>
            <a:t>30</a:t>
          </a:r>
          <a:r>
            <a:rPr kumimoji="1" lang="ja-JP" altLang="en-US" sz="1050">
              <a:solidFill>
                <a:srgbClr val="000000"/>
              </a:solidFill>
              <a:latin typeface="ＭＳ ゴシック" pitchFamily="49" charset="-128"/>
              <a:ea typeface="ＭＳ ゴシック" pitchFamily="49" charset="-128"/>
            </a:rPr>
            <a:t>年度の</a:t>
          </a:r>
          <a:r>
            <a:rPr kumimoji="1" lang="en-US" altLang="ja-JP" sz="1050">
              <a:solidFill>
                <a:srgbClr val="000000"/>
              </a:solidFill>
              <a:latin typeface="ＭＳ ゴシック" pitchFamily="49" charset="-128"/>
              <a:ea typeface="ＭＳ ゴシック" pitchFamily="49" charset="-128"/>
            </a:rPr>
            <a:t>103.3</a:t>
          </a:r>
          <a:r>
            <a:rPr kumimoji="1" lang="ja-JP" altLang="en-US" sz="1050">
              <a:solidFill>
                <a:srgbClr val="000000"/>
              </a:solidFill>
              <a:latin typeface="ＭＳ ゴシック" pitchFamily="49" charset="-128"/>
              <a:ea typeface="ＭＳ ゴシック" pitchFamily="49" charset="-128"/>
            </a:rPr>
            <a:t>％と比べ</a:t>
          </a:r>
          <a:r>
            <a:rPr kumimoji="1" lang="en-US" altLang="ja-JP" sz="1050">
              <a:solidFill>
                <a:srgbClr val="000000"/>
              </a:solidFill>
              <a:latin typeface="ＭＳ ゴシック" pitchFamily="49" charset="-128"/>
              <a:ea typeface="ＭＳ ゴシック" pitchFamily="49" charset="-128"/>
            </a:rPr>
            <a:t>16.6</a:t>
          </a:r>
          <a:r>
            <a:rPr kumimoji="1" lang="ja-JP" altLang="en-US" sz="1050">
              <a:solidFill>
                <a:srgbClr val="000000"/>
              </a:solidFill>
              <a:latin typeface="ＭＳ ゴシック" pitchFamily="49" charset="-128"/>
              <a:ea typeface="ＭＳ ゴシック" pitchFamily="49" charset="-128"/>
            </a:rPr>
            <a:t>ポイント改善したが、全国的に見てもいまだ非常に高い数値となっている。この要因としては、大規模な都市基盤整備に伴う市債の発行や、土地開発公社において、市の財政規模に見合わない用地取得を行ったことにより、多額の負債を抱えたことが挙げられる。</a:t>
          </a:r>
        </a:p>
        <a:p>
          <a:r>
            <a:rPr kumimoji="1" lang="ja-JP" altLang="en-US" sz="1050">
              <a:solidFill>
                <a:srgbClr val="000000"/>
              </a:solidFill>
              <a:latin typeface="ＭＳ ゴシック" pitchFamily="49" charset="-128"/>
              <a:ea typeface="ＭＳ ゴシック" pitchFamily="49" charset="-128"/>
            </a:rPr>
            <a:t>近年は公社用地の計画的な買戻し等を行った結果、順調に比率は低下しており、一般会計における負債額や、公社の簿価額は縮減しており、将来負担比率の分子は縮小傾向にある。</a:t>
          </a:r>
        </a:p>
        <a:p>
          <a:r>
            <a:rPr kumimoji="1" lang="ja-JP" altLang="en-US" sz="1050">
              <a:solidFill>
                <a:srgbClr val="000000"/>
              </a:solidFill>
              <a:latin typeface="ＭＳ ゴシック" pitchFamily="49" charset="-128"/>
              <a:ea typeface="ＭＳ ゴシック" pitchFamily="49" charset="-128"/>
            </a:rPr>
            <a:t>また、一部事務組合で、ごみ処理場整備に係る地方債を発行したことから、組合等負担等見込額が多額となっている状況が今後も続く見込みではあるが、令和元年度においても、公社用地の計画的な買戻しが継続できたことや基金の積立により基金残高が増加した結果、将来負担比率の分子は減少した。</a:t>
          </a:r>
        </a:p>
        <a:p>
          <a:r>
            <a:rPr kumimoji="1" lang="ja-JP" altLang="en-US" sz="1050">
              <a:solidFill>
                <a:srgbClr val="000000"/>
              </a:solidFill>
              <a:latin typeface="ＭＳ ゴシック" pitchFamily="49" charset="-128"/>
              <a:ea typeface="ＭＳ ゴシック" pitchFamily="49" charset="-128"/>
            </a:rPr>
            <a:t>しかしながら、将来的には、老朽化した施設の更新や長寿命化等の費用について、新たな市債の発行や基金の取り崩しなどによる比率の悪化が見込まれるところであり、今後も土地開発公社の健全化を進めつつ、新規の公共投資については選択と集中を行うことで、市民サービスへの投資を行いながら、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大阪府交野市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決算剰余金の財政調整基金への積立を行ったことから、令和元年度の基金全体としては、平成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2,200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また、学校教育環境の整備その他教育振興の事業の財源に充てるため令和元年度に新たに学校教育振興基金を設置し、</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施設の老朽化対策等の財源として、長期的には基金の大幅な減少が見込まれているが、安定的な財政運営を維持するため、市の財政運営基本方針に基づき、基金残高は全国統一基準で計算する財政の規模（標準財政規模</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交野市は約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割以上を確保、さらに期間目標として令和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年度末で、基金残高を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億円以上としている。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地域保全整備基金：市域内における自然環境を保護育成し、健康で文化的な都市環境の形成と良好な生活環境を保全する事業</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都市の緑基金：都市の緑を計画的に保全又は創出し、人と自然が共存できる安全で快適なまちづくりを推進する事業</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社会福祉事業基金：社会福祉事業を目的とする寄付金を財源とした社会福祉事業全般を推進する事業</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公共施設等整備基金：公共施設等の整備及び維持改修を円滑かつ効率的に行うための事業</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第二京阪道路環境監視基金：第二京阪道路に係る継続的な環境監視を行うための事業</a:t>
          </a: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地域保全整備基金：区画整理事業等に対する財源として約</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3,300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万円取崩しを行ったが、財産収入等の増加により平成</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年度より</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1,000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万円の増加となっている。</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公共施設等整備基金：公用施設の整備及び維持改修を円滑かつ効率的に行うため</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8,000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第二京阪道路環境監視基金：環境監視事業に対する財源として取崩しを行ったため、</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1,100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万円の減少となっている。</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災害対策基金：将来の災害に備えることを目的として計画的に積み立てを行っており、</a:t>
          </a:r>
          <a:r>
            <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rPr>
            <a:t>2,100</a:t>
          </a:r>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万円の増加となっている。（表内に記載なし）</a:t>
          </a: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地域保全整備基金：第二京阪道路沿道の区画整理事業に関する財源とするため、将来的に大幅な減少を見込んでいる。</a:t>
          </a: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公共施設等整備基金：公共施設の老朽化の財源として活用する。</a:t>
          </a:r>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rPr>
            <a:t>災害対策基金：大規模災害に対応する財源を確保するために、必要額を見込んで計画的に積立を進める予定としている。（表内に記載なし）</a:t>
          </a:r>
        </a:p>
        <a:p>
          <a:endParaRPr kumimoji="1" lang="ja-JP" altLang="en-US"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地方財政法に基づく決算剰余金の積立及び財産運用収入、寄附金の受入等を行ったことから、平成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年度と比較して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うち、前年度剰余金の積立が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交野市財政運営基本方針に基づき、標準財政規模の１割以上の確保を目標としている。近年、実質収支で黒字を維持することができているため、短期的には残高が上昇する可能性があるが、今後の老朽化対策等の財源として、長期的には大幅な減少が見込まれ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預金利子の積立に伴う増加となっている。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満期一括償還での借入を行っていないため、当面財源を確保しての積立を行う予定はなく、繰上償還の財源等に活用を予定している。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77,632
77,081
25.55
25,200,476
24,948,630
182,097
14,549,262
28,302,262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年度における有形固定資産減価償却率は</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80.2</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％となっており、全国平均、大阪府平均を大きく上回り、類似団体内で最も高くなっている。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これは、負債総額の圧縮を図るなど財政健全化を進めるにあたり、施設の更新や大規模な改修等を先延ばしにしてきた結果といえる。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今後は、「交野市公共施設等総合管理計画」に基づき、施設の更新、長寿命化を進めていく。</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158115</xdr:rowOff>
    </xdr:from>
    <xdr:to>
      <xdr:col>23</xdr:col>
      <xdr:colOff>136525</xdr:colOff>
      <xdr:row>35</xdr:row>
      <xdr:rowOff>88265</xdr:rowOff>
    </xdr:to>
    <xdr:sp macro="" textlink="">
      <xdr:nvSpPr>
        <xdr:cNvPr id="83" name="楕円 82"/>
        <xdr:cNvSpPr/>
      </xdr:nvSpPr>
      <xdr:spPr>
        <a:xfrm>
          <a:off x="47117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73042</xdr:rowOff>
    </xdr:from>
    <xdr:ext cx="405111" cy="259045"/>
    <xdr:sp macro="" textlink="">
      <xdr:nvSpPr>
        <xdr:cNvPr id="84" name="有形固定資産減価償却率該当値テキスト"/>
        <xdr:cNvSpPr txBox="1"/>
      </xdr:nvSpPr>
      <xdr:spPr>
        <a:xfrm>
          <a:off x="4813300" y="6673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99513</xdr:rowOff>
    </xdr:from>
    <xdr:to>
      <xdr:col>19</xdr:col>
      <xdr:colOff>187325</xdr:colOff>
      <xdr:row>35</xdr:row>
      <xdr:rowOff>29663</xdr:rowOff>
    </xdr:to>
    <xdr:sp macro="" textlink="">
      <xdr:nvSpPr>
        <xdr:cNvPr id="85" name="楕円 84"/>
        <xdr:cNvSpPr/>
      </xdr:nvSpPr>
      <xdr:spPr>
        <a:xfrm>
          <a:off x="4000500" y="670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150313</xdr:rowOff>
    </xdr:from>
    <xdr:to>
      <xdr:col>23</xdr:col>
      <xdr:colOff>85725</xdr:colOff>
      <xdr:row>35</xdr:row>
      <xdr:rowOff>37465</xdr:rowOff>
    </xdr:to>
    <xdr:cxnSp macro="">
      <xdr:nvCxnSpPr>
        <xdr:cNvPr id="86" name="直線コネクタ 85"/>
        <xdr:cNvCxnSpPr/>
      </xdr:nvCxnSpPr>
      <xdr:spPr>
        <a:xfrm>
          <a:off x="4051300" y="6751138"/>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167368</xdr:rowOff>
    </xdr:from>
    <xdr:to>
      <xdr:col>15</xdr:col>
      <xdr:colOff>187325</xdr:colOff>
      <xdr:row>35</xdr:row>
      <xdr:rowOff>97518</xdr:rowOff>
    </xdr:to>
    <xdr:sp macro="" textlink="">
      <xdr:nvSpPr>
        <xdr:cNvPr id="87" name="楕円 86"/>
        <xdr:cNvSpPr/>
      </xdr:nvSpPr>
      <xdr:spPr>
        <a:xfrm>
          <a:off x="3238500" y="67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150313</xdr:rowOff>
    </xdr:from>
    <xdr:to>
      <xdr:col>19</xdr:col>
      <xdr:colOff>136525</xdr:colOff>
      <xdr:row>35</xdr:row>
      <xdr:rowOff>46718</xdr:rowOff>
    </xdr:to>
    <xdr:cxnSp macro="">
      <xdr:nvCxnSpPr>
        <xdr:cNvPr id="88" name="直線コネクタ 87"/>
        <xdr:cNvCxnSpPr/>
      </xdr:nvCxnSpPr>
      <xdr:spPr>
        <a:xfrm flipV="1">
          <a:off x="3289300" y="6751138"/>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121103</xdr:rowOff>
    </xdr:from>
    <xdr:to>
      <xdr:col>11</xdr:col>
      <xdr:colOff>187325</xdr:colOff>
      <xdr:row>35</xdr:row>
      <xdr:rowOff>51253</xdr:rowOff>
    </xdr:to>
    <xdr:sp macro="" textlink="">
      <xdr:nvSpPr>
        <xdr:cNvPr id="89" name="楕円 88"/>
        <xdr:cNvSpPr/>
      </xdr:nvSpPr>
      <xdr:spPr>
        <a:xfrm>
          <a:off x="24765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35</xdr:row>
      <xdr:rowOff>453</xdr:rowOff>
    </xdr:from>
    <xdr:to>
      <xdr:col>15</xdr:col>
      <xdr:colOff>136525</xdr:colOff>
      <xdr:row>35</xdr:row>
      <xdr:rowOff>46718</xdr:rowOff>
    </xdr:to>
    <xdr:cxnSp macro="">
      <xdr:nvCxnSpPr>
        <xdr:cNvPr id="90" name="直線コネクタ 89"/>
        <xdr:cNvCxnSpPr/>
      </xdr:nvCxnSpPr>
      <xdr:spPr>
        <a:xfrm>
          <a:off x="2527300" y="6772728"/>
          <a:ext cx="7620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106226</xdr:rowOff>
    </xdr:from>
    <xdr:to>
      <xdr:col>7</xdr:col>
      <xdr:colOff>187325</xdr:colOff>
      <xdr:row>33</xdr:row>
      <xdr:rowOff>36376</xdr:rowOff>
    </xdr:to>
    <xdr:sp macro="" textlink="">
      <xdr:nvSpPr>
        <xdr:cNvPr id="91" name="楕円 90"/>
        <xdr:cNvSpPr/>
      </xdr:nvSpPr>
      <xdr:spPr>
        <a:xfrm>
          <a:off x="1714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157026</xdr:rowOff>
    </xdr:from>
    <xdr:to>
      <xdr:col>11</xdr:col>
      <xdr:colOff>136525</xdr:colOff>
      <xdr:row>35</xdr:row>
      <xdr:rowOff>453</xdr:rowOff>
    </xdr:to>
    <xdr:cxnSp macro="">
      <xdr:nvCxnSpPr>
        <xdr:cNvPr id="92" name="直線コネクタ 91"/>
        <xdr:cNvCxnSpPr/>
      </xdr:nvCxnSpPr>
      <xdr:spPr>
        <a:xfrm>
          <a:off x="1765300" y="6414951"/>
          <a:ext cx="762000" cy="3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20790</xdr:rowOff>
    </xdr:from>
    <xdr:ext cx="405111" cy="259045"/>
    <xdr:sp macro="" textlink="">
      <xdr:nvSpPr>
        <xdr:cNvPr id="97" name="n_1mainValue有形固定資産減価償却率"/>
        <xdr:cNvSpPr txBox="1"/>
      </xdr:nvSpPr>
      <xdr:spPr>
        <a:xfrm>
          <a:off x="3836044" y="679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88645</xdr:rowOff>
    </xdr:from>
    <xdr:ext cx="405111" cy="259045"/>
    <xdr:sp macro="" textlink="">
      <xdr:nvSpPr>
        <xdr:cNvPr id="98" name="n_2mainValue有形固定資産減価償却率"/>
        <xdr:cNvSpPr txBox="1"/>
      </xdr:nvSpPr>
      <xdr:spPr>
        <a:xfrm>
          <a:off x="3086744" y="686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42380</xdr:rowOff>
    </xdr:from>
    <xdr:ext cx="405111" cy="259045"/>
    <xdr:sp macro="" textlink="">
      <xdr:nvSpPr>
        <xdr:cNvPr id="99" name="n_3mainValue有形固定資産減価償却率"/>
        <xdr:cNvSpPr txBox="1"/>
      </xdr:nvSpPr>
      <xdr:spPr>
        <a:xfrm>
          <a:off x="2324744" y="6814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27503</xdr:rowOff>
    </xdr:from>
    <xdr:ext cx="405111" cy="259045"/>
    <xdr:sp macro="" textlink="">
      <xdr:nvSpPr>
        <xdr:cNvPr id="100" name="n_4mainValue有形固定資産減価償却率"/>
        <xdr:cNvSpPr txBox="1"/>
      </xdr:nvSpPr>
      <xdr:spPr>
        <a:xfrm>
          <a:off x="1562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平成初頭の土地開発公社による多額の用地取得の影響により、債務償還比率は全国平均、大阪府平均及び類似団体内平均値の全てを大きく上回る値となっている。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今後は、市長戦略に掲げる公社用地の計画的な買戻しや、市債の発行の抑制に取り組むことで地方債残高を抑制し、全国平均、大阪府平均及び類似団体内平均値とのかい離を埋めていく。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42468</xdr:rowOff>
    </xdr:from>
    <xdr:to>
      <xdr:col>76</xdr:col>
      <xdr:colOff>73025</xdr:colOff>
      <xdr:row>32</xdr:row>
      <xdr:rowOff>144068</xdr:rowOff>
    </xdr:to>
    <xdr:sp macro="" textlink="">
      <xdr:nvSpPr>
        <xdr:cNvPr id="145" name="楕円 144"/>
        <xdr:cNvSpPr/>
      </xdr:nvSpPr>
      <xdr:spPr>
        <a:xfrm>
          <a:off x="14744700" y="63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20895</xdr:rowOff>
    </xdr:from>
    <xdr:ext cx="469744" cy="259045"/>
    <xdr:sp macro="" textlink="">
      <xdr:nvSpPr>
        <xdr:cNvPr id="146" name="債務償還比率該当値テキスト"/>
        <xdr:cNvSpPr txBox="1"/>
      </xdr:nvSpPr>
      <xdr:spPr>
        <a:xfrm>
          <a:off x="14846300" y="62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84688</xdr:rowOff>
    </xdr:from>
    <xdr:to>
      <xdr:col>72</xdr:col>
      <xdr:colOff>123825</xdr:colOff>
      <xdr:row>33</xdr:row>
      <xdr:rowOff>14838</xdr:rowOff>
    </xdr:to>
    <xdr:sp macro="" textlink="">
      <xdr:nvSpPr>
        <xdr:cNvPr id="147" name="楕円 146"/>
        <xdr:cNvSpPr/>
      </xdr:nvSpPr>
      <xdr:spPr>
        <a:xfrm>
          <a:off x="14033500" y="63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93268</xdr:rowOff>
    </xdr:from>
    <xdr:to>
      <xdr:col>76</xdr:col>
      <xdr:colOff>22225</xdr:colOff>
      <xdr:row>32</xdr:row>
      <xdr:rowOff>135488</xdr:rowOff>
    </xdr:to>
    <xdr:cxnSp macro="">
      <xdr:nvCxnSpPr>
        <xdr:cNvPr id="148" name="直線コネクタ 147"/>
        <xdr:cNvCxnSpPr/>
      </xdr:nvCxnSpPr>
      <xdr:spPr>
        <a:xfrm flipV="1">
          <a:off x="14084300" y="6351193"/>
          <a:ext cx="711200" cy="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27305</xdr:rowOff>
    </xdr:from>
    <xdr:to>
      <xdr:col>68</xdr:col>
      <xdr:colOff>123825</xdr:colOff>
      <xdr:row>33</xdr:row>
      <xdr:rowOff>128905</xdr:rowOff>
    </xdr:to>
    <xdr:sp macro="" textlink="">
      <xdr:nvSpPr>
        <xdr:cNvPr id="149" name="楕円 148"/>
        <xdr:cNvSpPr/>
      </xdr:nvSpPr>
      <xdr:spPr>
        <a:xfrm>
          <a:off x="1327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135488</xdr:rowOff>
    </xdr:from>
    <xdr:to>
      <xdr:col>72</xdr:col>
      <xdr:colOff>73025</xdr:colOff>
      <xdr:row>33</xdr:row>
      <xdr:rowOff>78105</xdr:rowOff>
    </xdr:to>
    <xdr:cxnSp macro="">
      <xdr:nvCxnSpPr>
        <xdr:cNvPr id="150" name="直線コネクタ 149"/>
        <xdr:cNvCxnSpPr/>
      </xdr:nvCxnSpPr>
      <xdr:spPr>
        <a:xfrm flipV="1">
          <a:off x="13322300" y="6393413"/>
          <a:ext cx="762000" cy="11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87757</xdr:rowOff>
    </xdr:from>
    <xdr:to>
      <xdr:col>64</xdr:col>
      <xdr:colOff>123825</xdr:colOff>
      <xdr:row>34</xdr:row>
      <xdr:rowOff>17907</xdr:rowOff>
    </xdr:to>
    <xdr:sp macro="" textlink="">
      <xdr:nvSpPr>
        <xdr:cNvPr id="151" name="楕円 150"/>
        <xdr:cNvSpPr/>
      </xdr:nvSpPr>
      <xdr:spPr>
        <a:xfrm>
          <a:off x="12509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78105</xdr:rowOff>
    </xdr:from>
    <xdr:to>
      <xdr:col>68</xdr:col>
      <xdr:colOff>73025</xdr:colOff>
      <xdr:row>33</xdr:row>
      <xdr:rowOff>138557</xdr:rowOff>
    </xdr:to>
    <xdr:cxnSp macro="">
      <xdr:nvCxnSpPr>
        <xdr:cNvPr id="152" name="直線コネクタ 151"/>
        <xdr:cNvCxnSpPr/>
      </xdr:nvCxnSpPr>
      <xdr:spPr>
        <a:xfrm flipV="1">
          <a:off x="12560300" y="6507480"/>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26705</xdr:rowOff>
    </xdr:from>
    <xdr:to>
      <xdr:col>60</xdr:col>
      <xdr:colOff>123825</xdr:colOff>
      <xdr:row>33</xdr:row>
      <xdr:rowOff>128305</xdr:rowOff>
    </xdr:to>
    <xdr:sp macro="" textlink="">
      <xdr:nvSpPr>
        <xdr:cNvPr id="153" name="楕円 152"/>
        <xdr:cNvSpPr/>
      </xdr:nvSpPr>
      <xdr:spPr>
        <a:xfrm>
          <a:off x="11747500" y="64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77505</xdr:rowOff>
    </xdr:from>
    <xdr:to>
      <xdr:col>64</xdr:col>
      <xdr:colOff>73025</xdr:colOff>
      <xdr:row>33</xdr:row>
      <xdr:rowOff>138557</xdr:rowOff>
    </xdr:to>
    <xdr:cxnSp macro="">
      <xdr:nvCxnSpPr>
        <xdr:cNvPr id="154" name="直線コネクタ 153"/>
        <xdr:cNvCxnSpPr/>
      </xdr:nvCxnSpPr>
      <xdr:spPr>
        <a:xfrm>
          <a:off x="11798300" y="6506880"/>
          <a:ext cx="7620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8" name="n_4aveValue債務償還比率"/>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5965</xdr:rowOff>
    </xdr:from>
    <xdr:ext cx="469744" cy="259045"/>
    <xdr:sp macro="" textlink="">
      <xdr:nvSpPr>
        <xdr:cNvPr id="159" name="n_1mainValue債務償還比率"/>
        <xdr:cNvSpPr txBox="1"/>
      </xdr:nvSpPr>
      <xdr:spPr>
        <a:xfrm>
          <a:off x="13836727" y="643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120032</xdr:rowOff>
    </xdr:from>
    <xdr:ext cx="469744" cy="259045"/>
    <xdr:sp macro="" textlink="">
      <xdr:nvSpPr>
        <xdr:cNvPr id="160" name="n_2mainValue債務償還比率"/>
        <xdr:cNvSpPr txBox="1"/>
      </xdr:nvSpPr>
      <xdr:spPr>
        <a:xfrm>
          <a:off x="1308742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9034</xdr:rowOff>
    </xdr:from>
    <xdr:ext cx="560923" cy="259045"/>
    <xdr:sp macro="" textlink="">
      <xdr:nvSpPr>
        <xdr:cNvPr id="161" name="n_3mainValue債務償還比率"/>
        <xdr:cNvSpPr txBox="1"/>
      </xdr:nvSpPr>
      <xdr:spPr>
        <a:xfrm>
          <a:off x="12279838" y="66098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119432</xdr:rowOff>
    </xdr:from>
    <xdr:ext cx="469744" cy="259045"/>
    <xdr:sp macro="" textlink="">
      <xdr:nvSpPr>
        <xdr:cNvPr id="162" name="n_4mainValue債務償還比率"/>
        <xdr:cNvSpPr txBox="1"/>
      </xdr:nvSpPr>
      <xdr:spPr>
        <a:xfrm>
          <a:off x="11563427" y="654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77,632
77,081
25.55
25,200,476
24,948,630
182,097
14,549,262
28,302,262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74" name="楕円 73"/>
        <xdr:cNvSpPr/>
      </xdr:nvSpPr>
      <xdr:spPr>
        <a:xfrm>
          <a:off x="45847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167476</xdr:rowOff>
    </xdr:from>
    <xdr:ext cx="405111" cy="259045"/>
    <xdr:sp macro="" textlink="">
      <xdr:nvSpPr>
        <xdr:cNvPr id="75" name="【道路】&#10;有形固定資産減価償却率該当値テキスト"/>
        <xdr:cNvSpPr txBox="1"/>
      </xdr:nvSpPr>
      <xdr:spPr>
        <a:xfrm>
          <a:off x="4673600"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6" name="楕円 75"/>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162741</xdr:rowOff>
    </xdr:from>
    <xdr:to>
      <xdr:col>24</xdr:col>
      <xdr:colOff>63500</xdr:colOff>
      <xdr:row>38</xdr:row>
      <xdr:rowOff>23949</xdr:rowOff>
    </xdr:to>
    <xdr:cxnSp macro="">
      <xdr:nvCxnSpPr>
        <xdr:cNvPr id="77" name="直線コネクタ 76"/>
        <xdr:cNvCxnSpPr/>
      </xdr:nvCxnSpPr>
      <xdr:spPr>
        <a:xfrm>
          <a:off x="3797300" y="65063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89081</xdr:rowOff>
    </xdr:from>
    <xdr:to>
      <xdr:col>15</xdr:col>
      <xdr:colOff>101600</xdr:colOff>
      <xdr:row>38</xdr:row>
      <xdr:rowOff>19231</xdr:rowOff>
    </xdr:to>
    <xdr:sp macro="" textlink="">
      <xdr:nvSpPr>
        <xdr:cNvPr id="78" name="楕円 77"/>
        <xdr:cNvSpPr/>
      </xdr:nvSpPr>
      <xdr:spPr>
        <a:xfrm>
          <a:off x="2857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37</xdr:row>
      <xdr:rowOff>162741</xdr:rowOff>
    </xdr:to>
    <xdr:cxnSp macro="">
      <xdr:nvCxnSpPr>
        <xdr:cNvPr id="79" name="直線コネクタ 78"/>
        <xdr:cNvCxnSpPr/>
      </xdr:nvCxnSpPr>
      <xdr:spPr>
        <a:xfrm>
          <a:off x="2908300" y="648353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61323</xdr:rowOff>
    </xdr:from>
    <xdr:to>
      <xdr:col>10</xdr:col>
      <xdr:colOff>165100</xdr:colOff>
      <xdr:row>37</xdr:row>
      <xdr:rowOff>162923</xdr:rowOff>
    </xdr:to>
    <xdr:sp macro="" textlink="">
      <xdr:nvSpPr>
        <xdr:cNvPr id="80" name="楕円 79"/>
        <xdr:cNvSpPr/>
      </xdr:nvSpPr>
      <xdr:spPr>
        <a:xfrm>
          <a:off x="1968500" y="64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112123</xdr:rowOff>
    </xdr:from>
    <xdr:to>
      <xdr:col>15</xdr:col>
      <xdr:colOff>50800</xdr:colOff>
      <xdr:row>37</xdr:row>
      <xdr:rowOff>139881</xdr:rowOff>
    </xdr:to>
    <xdr:cxnSp macro="">
      <xdr:nvCxnSpPr>
        <xdr:cNvPr id="81" name="直線コネクタ 80"/>
        <xdr:cNvCxnSpPr/>
      </xdr:nvCxnSpPr>
      <xdr:spPr>
        <a:xfrm>
          <a:off x="2019300" y="645577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38463</xdr:rowOff>
    </xdr:from>
    <xdr:to>
      <xdr:col>6</xdr:col>
      <xdr:colOff>38100</xdr:colOff>
      <xdr:row>37</xdr:row>
      <xdr:rowOff>140063</xdr:rowOff>
    </xdr:to>
    <xdr:sp macro="" textlink="">
      <xdr:nvSpPr>
        <xdr:cNvPr id="82" name="楕円 81"/>
        <xdr:cNvSpPr/>
      </xdr:nvSpPr>
      <xdr:spPr>
        <a:xfrm>
          <a:off x="1079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89263</xdr:rowOff>
    </xdr:from>
    <xdr:to>
      <xdr:col>10</xdr:col>
      <xdr:colOff>114300</xdr:colOff>
      <xdr:row>37</xdr:row>
      <xdr:rowOff>112123</xdr:rowOff>
    </xdr:to>
    <xdr:cxnSp macro="">
      <xdr:nvCxnSpPr>
        <xdr:cNvPr id="83" name="直線コネクタ 82"/>
        <xdr:cNvCxnSpPr/>
      </xdr:nvCxnSpPr>
      <xdr:spPr>
        <a:xfrm>
          <a:off x="1130300" y="64329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4" name="n_1aveValue【道路】&#10;有形固定資産減価償却率"/>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5" name="n_2aveValue【道路】&#10;有形固定資産減価償却率"/>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6" name="n_3aveValue【道路】&#10;有形固定資産減価償却率"/>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58619</xdr:rowOff>
    </xdr:from>
    <xdr:ext cx="405111" cy="259045"/>
    <xdr:sp macro="" textlink="">
      <xdr:nvSpPr>
        <xdr:cNvPr id="88" name="n_1mainValue【道路】&#10;有形固定資産減価償却率"/>
        <xdr:cNvSpPr txBox="1"/>
      </xdr:nvSpPr>
      <xdr:spPr>
        <a:xfrm>
          <a:off x="35820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35758</xdr:rowOff>
    </xdr:from>
    <xdr:ext cx="405111" cy="259045"/>
    <xdr:sp macro="" textlink="">
      <xdr:nvSpPr>
        <xdr:cNvPr id="89" name="n_2mainValue【道路】&#10;有形固定資産減価償却率"/>
        <xdr:cNvSpPr txBox="1"/>
      </xdr:nvSpPr>
      <xdr:spPr>
        <a:xfrm>
          <a:off x="2705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8000</xdr:rowOff>
    </xdr:from>
    <xdr:ext cx="405111" cy="259045"/>
    <xdr:sp macro="" textlink="">
      <xdr:nvSpPr>
        <xdr:cNvPr id="90" name="n_3mainValue【道路】&#10;有形固定資産減価償却率"/>
        <xdr:cNvSpPr txBox="1"/>
      </xdr:nvSpPr>
      <xdr:spPr>
        <a:xfrm>
          <a:off x="1816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156590</xdr:rowOff>
    </xdr:from>
    <xdr:ext cx="405111" cy="259045"/>
    <xdr:sp macro="" textlink="">
      <xdr:nvSpPr>
        <xdr:cNvPr id="91" name="n_4mainValue【道路】&#10;有形固定資産減価償却率"/>
        <xdr:cNvSpPr txBox="1"/>
      </xdr:nvSpPr>
      <xdr:spPr>
        <a:xfrm>
          <a:off x="927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55880</xdr:rowOff>
    </xdr:from>
    <xdr:to>
      <xdr:col>55</xdr:col>
      <xdr:colOff>50800</xdr:colOff>
      <xdr:row>41</xdr:row>
      <xdr:rowOff>157480</xdr:rowOff>
    </xdr:to>
    <xdr:sp macro="" textlink="">
      <xdr:nvSpPr>
        <xdr:cNvPr id="131" name="楕円 130"/>
        <xdr:cNvSpPr/>
      </xdr:nvSpPr>
      <xdr:spPr>
        <a:xfrm>
          <a:off x="10426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142257</xdr:rowOff>
    </xdr:from>
    <xdr:ext cx="469744" cy="259045"/>
    <xdr:sp macro="" textlink="">
      <xdr:nvSpPr>
        <xdr:cNvPr id="132" name="【道路】&#10;一人当たり延長該当値テキスト"/>
        <xdr:cNvSpPr txBox="1"/>
      </xdr:nvSpPr>
      <xdr:spPr>
        <a:xfrm>
          <a:off x="10515600" y="70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58395</xdr:rowOff>
    </xdr:from>
    <xdr:to>
      <xdr:col>50</xdr:col>
      <xdr:colOff>165100</xdr:colOff>
      <xdr:row>41</xdr:row>
      <xdr:rowOff>159995</xdr:rowOff>
    </xdr:to>
    <xdr:sp macro="" textlink="">
      <xdr:nvSpPr>
        <xdr:cNvPr id="133" name="楕円 132"/>
        <xdr:cNvSpPr/>
      </xdr:nvSpPr>
      <xdr:spPr>
        <a:xfrm>
          <a:off x="9588500" y="70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106680</xdr:rowOff>
    </xdr:from>
    <xdr:to>
      <xdr:col>55</xdr:col>
      <xdr:colOff>0</xdr:colOff>
      <xdr:row>41</xdr:row>
      <xdr:rowOff>109195</xdr:rowOff>
    </xdr:to>
    <xdr:cxnSp macro="">
      <xdr:nvCxnSpPr>
        <xdr:cNvPr id="134" name="直線コネクタ 133"/>
        <xdr:cNvCxnSpPr/>
      </xdr:nvCxnSpPr>
      <xdr:spPr>
        <a:xfrm flipV="1">
          <a:off x="9639300" y="7136130"/>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58395</xdr:rowOff>
    </xdr:from>
    <xdr:to>
      <xdr:col>46</xdr:col>
      <xdr:colOff>38100</xdr:colOff>
      <xdr:row>41</xdr:row>
      <xdr:rowOff>159995</xdr:rowOff>
    </xdr:to>
    <xdr:sp macro="" textlink="">
      <xdr:nvSpPr>
        <xdr:cNvPr id="135" name="楕円 134"/>
        <xdr:cNvSpPr/>
      </xdr:nvSpPr>
      <xdr:spPr>
        <a:xfrm>
          <a:off x="8699500" y="708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109195</xdr:rowOff>
    </xdr:from>
    <xdr:to>
      <xdr:col>50</xdr:col>
      <xdr:colOff>114300</xdr:colOff>
      <xdr:row>41</xdr:row>
      <xdr:rowOff>109195</xdr:rowOff>
    </xdr:to>
    <xdr:cxnSp macro="">
      <xdr:nvCxnSpPr>
        <xdr:cNvPr id="136" name="直線コネクタ 135"/>
        <xdr:cNvCxnSpPr/>
      </xdr:nvCxnSpPr>
      <xdr:spPr>
        <a:xfrm>
          <a:off x="8750300" y="7138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58356</xdr:rowOff>
    </xdr:from>
    <xdr:to>
      <xdr:col>41</xdr:col>
      <xdr:colOff>101600</xdr:colOff>
      <xdr:row>41</xdr:row>
      <xdr:rowOff>159956</xdr:rowOff>
    </xdr:to>
    <xdr:sp macro="" textlink="">
      <xdr:nvSpPr>
        <xdr:cNvPr id="137" name="楕円 136"/>
        <xdr:cNvSpPr/>
      </xdr:nvSpPr>
      <xdr:spPr>
        <a:xfrm>
          <a:off x="7810500" y="708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109156</xdr:rowOff>
    </xdr:from>
    <xdr:to>
      <xdr:col>45</xdr:col>
      <xdr:colOff>177800</xdr:colOff>
      <xdr:row>41</xdr:row>
      <xdr:rowOff>109195</xdr:rowOff>
    </xdr:to>
    <xdr:cxnSp macro="">
      <xdr:nvCxnSpPr>
        <xdr:cNvPr id="138" name="直線コネクタ 137"/>
        <xdr:cNvCxnSpPr/>
      </xdr:nvCxnSpPr>
      <xdr:spPr>
        <a:xfrm>
          <a:off x="7861300" y="7138606"/>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58547</xdr:rowOff>
    </xdr:from>
    <xdr:to>
      <xdr:col>36</xdr:col>
      <xdr:colOff>165100</xdr:colOff>
      <xdr:row>41</xdr:row>
      <xdr:rowOff>160147</xdr:rowOff>
    </xdr:to>
    <xdr:sp macro="" textlink="">
      <xdr:nvSpPr>
        <xdr:cNvPr id="139" name="楕円 138"/>
        <xdr:cNvSpPr/>
      </xdr:nvSpPr>
      <xdr:spPr>
        <a:xfrm>
          <a:off x="6921500" y="708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109156</xdr:rowOff>
    </xdr:from>
    <xdr:to>
      <xdr:col>41</xdr:col>
      <xdr:colOff>50800</xdr:colOff>
      <xdr:row>41</xdr:row>
      <xdr:rowOff>109347</xdr:rowOff>
    </xdr:to>
    <xdr:cxnSp macro="">
      <xdr:nvCxnSpPr>
        <xdr:cNvPr id="140" name="直線コネクタ 139"/>
        <xdr:cNvCxnSpPr/>
      </xdr:nvCxnSpPr>
      <xdr:spPr>
        <a:xfrm flipV="1">
          <a:off x="6972300" y="713860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151122</xdr:rowOff>
    </xdr:from>
    <xdr:ext cx="469744" cy="259045"/>
    <xdr:sp macro="" textlink="">
      <xdr:nvSpPr>
        <xdr:cNvPr id="145" name="n_1mainValue【道路】&#10;一人当たり延長"/>
        <xdr:cNvSpPr txBox="1"/>
      </xdr:nvSpPr>
      <xdr:spPr>
        <a:xfrm>
          <a:off x="9391727" y="71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151122</xdr:rowOff>
    </xdr:from>
    <xdr:ext cx="469744" cy="259045"/>
    <xdr:sp macro="" textlink="">
      <xdr:nvSpPr>
        <xdr:cNvPr id="146" name="n_2mainValue【道路】&#10;一人当たり延長"/>
        <xdr:cNvSpPr txBox="1"/>
      </xdr:nvSpPr>
      <xdr:spPr>
        <a:xfrm>
          <a:off x="8515427" y="718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151083</xdr:rowOff>
    </xdr:from>
    <xdr:ext cx="469744" cy="259045"/>
    <xdr:sp macro="" textlink="">
      <xdr:nvSpPr>
        <xdr:cNvPr id="147" name="n_3mainValue【道路】&#10;一人当たり延長"/>
        <xdr:cNvSpPr txBox="1"/>
      </xdr:nvSpPr>
      <xdr:spPr>
        <a:xfrm>
          <a:off x="7626427" y="718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151274</xdr:rowOff>
    </xdr:from>
    <xdr:ext cx="469744" cy="259045"/>
    <xdr:sp macro="" textlink="">
      <xdr:nvSpPr>
        <xdr:cNvPr id="148" name="n_4mainValue【道路】&#10;一人当たり延長"/>
        <xdr:cNvSpPr txBox="1"/>
      </xdr:nvSpPr>
      <xdr:spPr>
        <a:xfrm>
          <a:off x="6737427" y="718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90" name="楕円 189"/>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91" name="【橋りょう・トンネル】&#10;有形固定資産減価償却率該当値テキスト"/>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151674</xdr:rowOff>
    </xdr:from>
    <xdr:to>
      <xdr:col>20</xdr:col>
      <xdr:colOff>38100</xdr:colOff>
      <xdr:row>61</xdr:row>
      <xdr:rowOff>81824</xdr:rowOff>
    </xdr:to>
    <xdr:sp macro="" textlink="">
      <xdr:nvSpPr>
        <xdr:cNvPr id="192" name="楕円 191"/>
        <xdr:cNvSpPr/>
      </xdr:nvSpPr>
      <xdr:spPr>
        <a:xfrm>
          <a:off x="3746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138793</xdr:rowOff>
    </xdr:from>
    <xdr:to>
      <xdr:col>24</xdr:col>
      <xdr:colOff>63500</xdr:colOff>
      <xdr:row>61</xdr:row>
      <xdr:rowOff>31024</xdr:rowOff>
    </xdr:to>
    <xdr:cxnSp macro="">
      <xdr:nvCxnSpPr>
        <xdr:cNvPr id="193" name="直線コネクタ 192"/>
        <xdr:cNvCxnSpPr/>
      </xdr:nvCxnSpPr>
      <xdr:spPr>
        <a:xfrm flipV="1">
          <a:off x="3797300" y="10425793"/>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4" name="楕円 193"/>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31024</xdr:rowOff>
    </xdr:to>
    <xdr:cxnSp macro="">
      <xdr:nvCxnSpPr>
        <xdr:cNvPr id="195" name="直線コネクタ 194"/>
        <xdr:cNvCxnSpPr/>
      </xdr:nvCxnSpPr>
      <xdr:spPr>
        <a:xfrm>
          <a:off x="2908300" y="104731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110853</xdr:rowOff>
    </xdr:from>
    <xdr:to>
      <xdr:col>10</xdr:col>
      <xdr:colOff>165100</xdr:colOff>
      <xdr:row>61</xdr:row>
      <xdr:rowOff>41003</xdr:rowOff>
    </xdr:to>
    <xdr:sp macro="" textlink="">
      <xdr:nvSpPr>
        <xdr:cNvPr id="196" name="楕円 195"/>
        <xdr:cNvSpPr/>
      </xdr:nvSpPr>
      <xdr:spPr>
        <a:xfrm>
          <a:off x="1968500" y="103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161653</xdr:rowOff>
    </xdr:from>
    <xdr:to>
      <xdr:col>15</xdr:col>
      <xdr:colOff>50800</xdr:colOff>
      <xdr:row>61</xdr:row>
      <xdr:rowOff>14696</xdr:rowOff>
    </xdr:to>
    <xdr:cxnSp macro="">
      <xdr:nvCxnSpPr>
        <xdr:cNvPr id="197" name="直線コネクタ 196"/>
        <xdr:cNvCxnSpPr/>
      </xdr:nvCxnSpPr>
      <xdr:spPr>
        <a:xfrm>
          <a:off x="2019300" y="1044865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198" name="楕円 197"/>
        <xdr:cNvSpPr/>
      </xdr:nvSpPr>
      <xdr:spPr>
        <a:xfrm>
          <a:off x="1079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155122</xdr:rowOff>
    </xdr:from>
    <xdr:to>
      <xdr:col>10</xdr:col>
      <xdr:colOff>114300</xdr:colOff>
      <xdr:row>60</xdr:row>
      <xdr:rowOff>161653</xdr:rowOff>
    </xdr:to>
    <xdr:cxnSp macro="">
      <xdr:nvCxnSpPr>
        <xdr:cNvPr id="199" name="直線コネクタ 198"/>
        <xdr:cNvCxnSpPr/>
      </xdr:nvCxnSpPr>
      <xdr:spPr>
        <a:xfrm>
          <a:off x="1130300" y="1044212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72951</xdr:rowOff>
    </xdr:from>
    <xdr:ext cx="405111" cy="259045"/>
    <xdr:sp macro="" textlink="">
      <xdr:nvSpPr>
        <xdr:cNvPr id="204" name="n_1mainValue【橋りょう・トンネ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5" name="n_2mainValue【橋りょう・トンネル】&#10;有形固定資産減価償却率"/>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32130</xdr:rowOff>
    </xdr:from>
    <xdr:ext cx="405111" cy="259045"/>
    <xdr:sp macro="" textlink="">
      <xdr:nvSpPr>
        <xdr:cNvPr id="206" name="n_3mainValue【橋りょう・トンネル】&#10;有形固定資産減価償却率"/>
        <xdr:cNvSpPr txBox="1"/>
      </xdr:nvSpPr>
      <xdr:spPr>
        <a:xfrm>
          <a:off x="18167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25599</xdr:rowOff>
    </xdr:from>
    <xdr:ext cx="405111" cy="259045"/>
    <xdr:sp macro="" textlink="">
      <xdr:nvSpPr>
        <xdr:cNvPr id="207" name="n_4mainValue【橋りょう・トンネル】&#10;有形固定資産減価償却率"/>
        <xdr:cNvSpPr txBox="1"/>
      </xdr:nvSpPr>
      <xdr:spPr>
        <a:xfrm>
          <a:off x="927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17831</xdr:rowOff>
    </xdr:from>
    <xdr:to>
      <xdr:col>55</xdr:col>
      <xdr:colOff>50800</xdr:colOff>
      <xdr:row>64</xdr:row>
      <xdr:rowOff>119431</xdr:rowOff>
    </xdr:to>
    <xdr:sp macro="" textlink="">
      <xdr:nvSpPr>
        <xdr:cNvPr id="247" name="楕円 246"/>
        <xdr:cNvSpPr/>
      </xdr:nvSpPr>
      <xdr:spPr>
        <a:xfrm>
          <a:off x="10426700" y="109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104208</xdr:rowOff>
    </xdr:from>
    <xdr:ext cx="469744" cy="259045"/>
    <xdr:sp macro="" textlink="">
      <xdr:nvSpPr>
        <xdr:cNvPr id="248" name="【橋りょう・トンネル】&#10;一人当たり有形固定資産（償却資産）額該当値テキスト"/>
        <xdr:cNvSpPr txBox="1"/>
      </xdr:nvSpPr>
      <xdr:spPr>
        <a:xfrm>
          <a:off x="10515600" y="109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18504</xdr:rowOff>
    </xdr:from>
    <xdr:to>
      <xdr:col>50</xdr:col>
      <xdr:colOff>165100</xdr:colOff>
      <xdr:row>64</xdr:row>
      <xdr:rowOff>120104</xdr:rowOff>
    </xdr:to>
    <xdr:sp macro="" textlink="">
      <xdr:nvSpPr>
        <xdr:cNvPr id="249" name="楕円 248"/>
        <xdr:cNvSpPr/>
      </xdr:nvSpPr>
      <xdr:spPr>
        <a:xfrm>
          <a:off x="9588500" y="1099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68631</xdr:rowOff>
    </xdr:from>
    <xdr:to>
      <xdr:col>55</xdr:col>
      <xdr:colOff>0</xdr:colOff>
      <xdr:row>64</xdr:row>
      <xdr:rowOff>69304</xdr:rowOff>
    </xdr:to>
    <xdr:cxnSp macro="">
      <xdr:nvCxnSpPr>
        <xdr:cNvPr id="250" name="直線コネクタ 249"/>
        <xdr:cNvCxnSpPr/>
      </xdr:nvCxnSpPr>
      <xdr:spPr>
        <a:xfrm flipV="1">
          <a:off x="9639300" y="11041431"/>
          <a:ext cx="838200" cy="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18562</xdr:rowOff>
    </xdr:from>
    <xdr:to>
      <xdr:col>46</xdr:col>
      <xdr:colOff>38100</xdr:colOff>
      <xdr:row>64</xdr:row>
      <xdr:rowOff>120162</xdr:rowOff>
    </xdr:to>
    <xdr:sp macro="" textlink="">
      <xdr:nvSpPr>
        <xdr:cNvPr id="251" name="楕円 250"/>
        <xdr:cNvSpPr/>
      </xdr:nvSpPr>
      <xdr:spPr>
        <a:xfrm>
          <a:off x="8699500" y="1099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69304</xdr:rowOff>
    </xdr:from>
    <xdr:to>
      <xdr:col>50</xdr:col>
      <xdr:colOff>114300</xdr:colOff>
      <xdr:row>64</xdr:row>
      <xdr:rowOff>69362</xdr:rowOff>
    </xdr:to>
    <xdr:cxnSp macro="">
      <xdr:nvCxnSpPr>
        <xdr:cNvPr id="252" name="直線コネクタ 251"/>
        <xdr:cNvCxnSpPr/>
      </xdr:nvCxnSpPr>
      <xdr:spPr>
        <a:xfrm flipV="1">
          <a:off x="8750300" y="11042104"/>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18561</xdr:rowOff>
    </xdr:from>
    <xdr:to>
      <xdr:col>41</xdr:col>
      <xdr:colOff>101600</xdr:colOff>
      <xdr:row>64</xdr:row>
      <xdr:rowOff>120161</xdr:rowOff>
    </xdr:to>
    <xdr:sp macro="" textlink="">
      <xdr:nvSpPr>
        <xdr:cNvPr id="253" name="楕円 252"/>
        <xdr:cNvSpPr/>
      </xdr:nvSpPr>
      <xdr:spPr>
        <a:xfrm>
          <a:off x="7810500" y="109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69361</xdr:rowOff>
    </xdr:from>
    <xdr:to>
      <xdr:col>45</xdr:col>
      <xdr:colOff>177800</xdr:colOff>
      <xdr:row>64</xdr:row>
      <xdr:rowOff>69362</xdr:rowOff>
    </xdr:to>
    <xdr:cxnSp macro="">
      <xdr:nvCxnSpPr>
        <xdr:cNvPr id="254" name="直線コネクタ 253"/>
        <xdr:cNvCxnSpPr/>
      </xdr:nvCxnSpPr>
      <xdr:spPr>
        <a:xfrm>
          <a:off x="7861300" y="11042161"/>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18696</xdr:rowOff>
    </xdr:from>
    <xdr:to>
      <xdr:col>36</xdr:col>
      <xdr:colOff>165100</xdr:colOff>
      <xdr:row>64</xdr:row>
      <xdr:rowOff>120296</xdr:rowOff>
    </xdr:to>
    <xdr:sp macro="" textlink="">
      <xdr:nvSpPr>
        <xdr:cNvPr id="255" name="楕円 254"/>
        <xdr:cNvSpPr/>
      </xdr:nvSpPr>
      <xdr:spPr>
        <a:xfrm>
          <a:off x="6921500" y="1099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69361</xdr:rowOff>
    </xdr:from>
    <xdr:to>
      <xdr:col>41</xdr:col>
      <xdr:colOff>50800</xdr:colOff>
      <xdr:row>64</xdr:row>
      <xdr:rowOff>69496</xdr:rowOff>
    </xdr:to>
    <xdr:cxnSp macro="">
      <xdr:nvCxnSpPr>
        <xdr:cNvPr id="256" name="直線コネクタ 255"/>
        <xdr:cNvCxnSpPr/>
      </xdr:nvCxnSpPr>
      <xdr:spPr>
        <a:xfrm flipV="1">
          <a:off x="6972300" y="11042161"/>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111231</xdr:rowOff>
    </xdr:from>
    <xdr:ext cx="469744" cy="259045"/>
    <xdr:sp macro="" textlink="">
      <xdr:nvSpPr>
        <xdr:cNvPr id="261" name="n_1mainValue【橋りょう・トンネル】&#10;一人当たり有形固定資産（償却資産）額"/>
        <xdr:cNvSpPr txBox="1"/>
      </xdr:nvSpPr>
      <xdr:spPr>
        <a:xfrm>
          <a:off x="9391728" y="1108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111289</xdr:rowOff>
    </xdr:from>
    <xdr:ext cx="469744" cy="259045"/>
    <xdr:sp macro="" textlink="">
      <xdr:nvSpPr>
        <xdr:cNvPr id="262" name="n_2mainValue【橋りょう・トンネル】&#10;一人当たり有形固定資産（償却資産）額"/>
        <xdr:cNvSpPr txBox="1"/>
      </xdr:nvSpPr>
      <xdr:spPr>
        <a:xfrm>
          <a:off x="8515428" y="110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111288</xdr:rowOff>
    </xdr:from>
    <xdr:ext cx="469744" cy="259045"/>
    <xdr:sp macro="" textlink="">
      <xdr:nvSpPr>
        <xdr:cNvPr id="263" name="n_3mainValue【橋りょう・トンネル】&#10;一人当たり有形固定資産（償却資産）額"/>
        <xdr:cNvSpPr txBox="1"/>
      </xdr:nvSpPr>
      <xdr:spPr>
        <a:xfrm>
          <a:off x="7626428" y="1108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111423</xdr:rowOff>
    </xdr:from>
    <xdr:ext cx="469744" cy="259045"/>
    <xdr:sp macro="" textlink="">
      <xdr:nvSpPr>
        <xdr:cNvPr id="264" name="n_4mainValue【橋りょう・トンネル】&#10;一人当たり有形固定資産（償却資産）額"/>
        <xdr:cNvSpPr txBox="1"/>
      </xdr:nvSpPr>
      <xdr:spPr>
        <a:xfrm>
          <a:off x="6737428" y="110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5" name="楕円 304"/>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6"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7" name="楕円 306"/>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8" name="直線コネクタ 307"/>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309" name="楕円 308"/>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310" name="直線コネクタ 309"/>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311" name="楕円 310"/>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12" name="直線コネクタ 311"/>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63500</xdr:rowOff>
    </xdr:from>
    <xdr:to>
      <xdr:col>6</xdr:col>
      <xdr:colOff>38100</xdr:colOff>
      <xdr:row>86</xdr:row>
      <xdr:rowOff>165100</xdr:rowOff>
    </xdr:to>
    <xdr:sp macro="" textlink="">
      <xdr:nvSpPr>
        <xdr:cNvPr id="313" name="楕円 312"/>
        <xdr:cNvSpPr/>
      </xdr:nvSpPr>
      <xdr:spPr>
        <a:xfrm>
          <a:off x="1079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114300</xdr:rowOff>
    </xdr:from>
    <xdr:to>
      <xdr:col>10</xdr:col>
      <xdr:colOff>114300</xdr:colOff>
      <xdr:row>86</xdr:row>
      <xdr:rowOff>114300</xdr:rowOff>
    </xdr:to>
    <xdr:cxnSp macro="">
      <xdr:nvCxnSpPr>
        <xdr:cNvPr id="314" name="直線コネクタ 313"/>
        <xdr:cNvCxnSpPr/>
      </xdr:nvCxnSpPr>
      <xdr:spPr>
        <a:xfrm>
          <a:off x="1130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16"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17"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18" name="n_4aveValue【公営住宅】&#10;有形固定資産減価償却率"/>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9"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20"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21"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86</xdr:row>
      <xdr:rowOff>156227</xdr:rowOff>
    </xdr:from>
    <xdr:ext cx="469744" cy="259045"/>
    <xdr:sp macro="" textlink="">
      <xdr:nvSpPr>
        <xdr:cNvPr id="322" name="n_4mainValue【公営住宅】&#10;有形固定資産減価償却率"/>
        <xdr:cNvSpPr txBox="1"/>
      </xdr:nvSpPr>
      <xdr:spPr>
        <a:xfrm>
          <a:off x="895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60452</xdr:rowOff>
    </xdr:from>
    <xdr:to>
      <xdr:col>55</xdr:col>
      <xdr:colOff>50800</xdr:colOff>
      <xdr:row>86</xdr:row>
      <xdr:rowOff>162052</xdr:rowOff>
    </xdr:to>
    <xdr:sp macro="" textlink="">
      <xdr:nvSpPr>
        <xdr:cNvPr id="362" name="楕円 361"/>
        <xdr:cNvSpPr/>
      </xdr:nvSpPr>
      <xdr:spPr>
        <a:xfrm>
          <a:off x="104267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146829</xdr:rowOff>
    </xdr:from>
    <xdr:ext cx="469744" cy="259045"/>
    <xdr:sp macro="" textlink="">
      <xdr:nvSpPr>
        <xdr:cNvPr id="363" name="【公営住宅】&#10;一人当たり面積該当値テキスト"/>
        <xdr:cNvSpPr txBox="1"/>
      </xdr:nvSpPr>
      <xdr:spPr>
        <a:xfrm>
          <a:off x="10515600" y="1472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60452</xdr:rowOff>
    </xdr:from>
    <xdr:to>
      <xdr:col>50</xdr:col>
      <xdr:colOff>165100</xdr:colOff>
      <xdr:row>86</xdr:row>
      <xdr:rowOff>162052</xdr:rowOff>
    </xdr:to>
    <xdr:sp macro="" textlink="">
      <xdr:nvSpPr>
        <xdr:cNvPr id="364" name="楕円 363"/>
        <xdr:cNvSpPr/>
      </xdr:nvSpPr>
      <xdr:spPr>
        <a:xfrm>
          <a:off x="9588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111252</xdr:rowOff>
    </xdr:from>
    <xdr:to>
      <xdr:col>55</xdr:col>
      <xdr:colOff>0</xdr:colOff>
      <xdr:row>86</xdr:row>
      <xdr:rowOff>111252</xdr:rowOff>
    </xdr:to>
    <xdr:cxnSp macro="">
      <xdr:nvCxnSpPr>
        <xdr:cNvPr id="365" name="直線コネクタ 364"/>
        <xdr:cNvCxnSpPr/>
      </xdr:nvCxnSpPr>
      <xdr:spPr>
        <a:xfrm>
          <a:off x="9639300" y="1485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60452</xdr:rowOff>
    </xdr:from>
    <xdr:to>
      <xdr:col>46</xdr:col>
      <xdr:colOff>38100</xdr:colOff>
      <xdr:row>86</xdr:row>
      <xdr:rowOff>162052</xdr:rowOff>
    </xdr:to>
    <xdr:sp macro="" textlink="">
      <xdr:nvSpPr>
        <xdr:cNvPr id="366" name="楕円 365"/>
        <xdr:cNvSpPr/>
      </xdr:nvSpPr>
      <xdr:spPr>
        <a:xfrm>
          <a:off x="8699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111252</xdr:rowOff>
    </xdr:from>
    <xdr:to>
      <xdr:col>50</xdr:col>
      <xdr:colOff>114300</xdr:colOff>
      <xdr:row>86</xdr:row>
      <xdr:rowOff>111252</xdr:rowOff>
    </xdr:to>
    <xdr:cxnSp macro="">
      <xdr:nvCxnSpPr>
        <xdr:cNvPr id="367" name="直線コネクタ 366"/>
        <xdr:cNvCxnSpPr/>
      </xdr:nvCxnSpPr>
      <xdr:spPr>
        <a:xfrm>
          <a:off x="8750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60452</xdr:rowOff>
    </xdr:from>
    <xdr:to>
      <xdr:col>41</xdr:col>
      <xdr:colOff>101600</xdr:colOff>
      <xdr:row>86</xdr:row>
      <xdr:rowOff>162052</xdr:rowOff>
    </xdr:to>
    <xdr:sp macro="" textlink="">
      <xdr:nvSpPr>
        <xdr:cNvPr id="368" name="楕円 367"/>
        <xdr:cNvSpPr/>
      </xdr:nvSpPr>
      <xdr:spPr>
        <a:xfrm>
          <a:off x="7810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111252</xdr:rowOff>
    </xdr:from>
    <xdr:to>
      <xdr:col>45</xdr:col>
      <xdr:colOff>177800</xdr:colOff>
      <xdr:row>86</xdr:row>
      <xdr:rowOff>111252</xdr:rowOff>
    </xdr:to>
    <xdr:cxnSp macro="">
      <xdr:nvCxnSpPr>
        <xdr:cNvPr id="369" name="直線コネクタ 368"/>
        <xdr:cNvCxnSpPr/>
      </xdr:nvCxnSpPr>
      <xdr:spPr>
        <a:xfrm>
          <a:off x="7861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60452</xdr:rowOff>
    </xdr:from>
    <xdr:to>
      <xdr:col>36</xdr:col>
      <xdr:colOff>165100</xdr:colOff>
      <xdr:row>86</xdr:row>
      <xdr:rowOff>162052</xdr:rowOff>
    </xdr:to>
    <xdr:sp macro="" textlink="">
      <xdr:nvSpPr>
        <xdr:cNvPr id="370" name="楕円 369"/>
        <xdr:cNvSpPr/>
      </xdr:nvSpPr>
      <xdr:spPr>
        <a:xfrm>
          <a:off x="6921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111252</xdr:rowOff>
    </xdr:from>
    <xdr:to>
      <xdr:col>41</xdr:col>
      <xdr:colOff>50800</xdr:colOff>
      <xdr:row>86</xdr:row>
      <xdr:rowOff>111252</xdr:rowOff>
    </xdr:to>
    <xdr:cxnSp macro="">
      <xdr:nvCxnSpPr>
        <xdr:cNvPr id="371" name="直線コネクタ 370"/>
        <xdr:cNvCxnSpPr/>
      </xdr:nvCxnSpPr>
      <xdr:spPr>
        <a:xfrm>
          <a:off x="6972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153179</xdr:rowOff>
    </xdr:from>
    <xdr:ext cx="469744" cy="259045"/>
    <xdr:sp macro="" textlink="">
      <xdr:nvSpPr>
        <xdr:cNvPr id="376" name="n_1mainValue【公営住宅】&#10;一人当たり面積"/>
        <xdr:cNvSpPr txBox="1"/>
      </xdr:nvSpPr>
      <xdr:spPr>
        <a:xfrm>
          <a:off x="93917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153179</xdr:rowOff>
    </xdr:from>
    <xdr:ext cx="469744" cy="259045"/>
    <xdr:sp macro="" textlink="">
      <xdr:nvSpPr>
        <xdr:cNvPr id="377" name="n_2mainValue【公営住宅】&#10;一人当たり面積"/>
        <xdr:cNvSpPr txBox="1"/>
      </xdr:nvSpPr>
      <xdr:spPr>
        <a:xfrm>
          <a:off x="8515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153179</xdr:rowOff>
    </xdr:from>
    <xdr:ext cx="469744" cy="259045"/>
    <xdr:sp macro="" textlink="">
      <xdr:nvSpPr>
        <xdr:cNvPr id="378" name="n_3mainValue【公営住宅】&#10;一人当たり面積"/>
        <xdr:cNvSpPr txBox="1"/>
      </xdr:nvSpPr>
      <xdr:spPr>
        <a:xfrm>
          <a:off x="7626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153179</xdr:rowOff>
    </xdr:from>
    <xdr:ext cx="469744" cy="259045"/>
    <xdr:sp macro="" textlink="">
      <xdr:nvSpPr>
        <xdr:cNvPr id="379" name="n_4mainValue【公営住宅】&#10;一人当たり面積"/>
        <xdr:cNvSpPr txBox="1"/>
      </xdr:nvSpPr>
      <xdr:spPr>
        <a:xfrm>
          <a:off x="6737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26"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116840</xdr:rowOff>
    </xdr:from>
    <xdr:to>
      <xdr:col>85</xdr:col>
      <xdr:colOff>177800</xdr:colOff>
      <xdr:row>42</xdr:row>
      <xdr:rowOff>46990</xdr:rowOff>
    </xdr:to>
    <xdr:sp macro="" textlink="">
      <xdr:nvSpPr>
        <xdr:cNvPr id="437" name="楕円 436"/>
        <xdr:cNvSpPr/>
      </xdr:nvSpPr>
      <xdr:spPr>
        <a:xfrm>
          <a:off x="16268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31767</xdr:rowOff>
    </xdr:from>
    <xdr:ext cx="405111" cy="259045"/>
    <xdr:sp macro="" textlink="">
      <xdr:nvSpPr>
        <xdr:cNvPr id="438" name="【認定こども園・幼稚園・保育所】&#10;有形固定資産減価償却率該当値テキスト"/>
        <xdr:cNvSpPr txBox="1"/>
      </xdr:nvSpPr>
      <xdr:spPr>
        <a:xfrm>
          <a:off x="16357600" y="706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102144</xdr:rowOff>
    </xdr:from>
    <xdr:to>
      <xdr:col>81</xdr:col>
      <xdr:colOff>101600</xdr:colOff>
      <xdr:row>42</xdr:row>
      <xdr:rowOff>32294</xdr:rowOff>
    </xdr:to>
    <xdr:sp macro="" textlink="">
      <xdr:nvSpPr>
        <xdr:cNvPr id="439" name="楕円 438"/>
        <xdr:cNvSpPr/>
      </xdr:nvSpPr>
      <xdr:spPr>
        <a:xfrm>
          <a:off x="15430500"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152944</xdr:rowOff>
    </xdr:from>
    <xdr:to>
      <xdr:col>85</xdr:col>
      <xdr:colOff>127000</xdr:colOff>
      <xdr:row>41</xdr:row>
      <xdr:rowOff>167640</xdr:rowOff>
    </xdr:to>
    <xdr:cxnSp macro="">
      <xdr:nvCxnSpPr>
        <xdr:cNvPr id="440" name="直線コネクタ 439"/>
        <xdr:cNvCxnSpPr/>
      </xdr:nvCxnSpPr>
      <xdr:spPr>
        <a:xfrm>
          <a:off x="15481300" y="718239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107043</xdr:rowOff>
    </xdr:from>
    <xdr:to>
      <xdr:col>76</xdr:col>
      <xdr:colOff>165100</xdr:colOff>
      <xdr:row>42</xdr:row>
      <xdr:rowOff>37193</xdr:rowOff>
    </xdr:to>
    <xdr:sp macro="" textlink="">
      <xdr:nvSpPr>
        <xdr:cNvPr id="441" name="楕円 440"/>
        <xdr:cNvSpPr/>
      </xdr:nvSpPr>
      <xdr:spPr>
        <a:xfrm>
          <a:off x="14541500" y="713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152944</xdr:rowOff>
    </xdr:from>
    <xdr:to>
      <xdr:col>81</xdr:col>
      <xdr:colOff>50800</xdr:colOff>
      <xdr:row>41</xdr:row>
      <xdr:rowOff>157843</xdr:rowOff>
    </xdr:to>
    <xdr:cxnSp macro="">
      <xdr:nvCxnSpPr>
        <xdr:cNvPr id="442" name="直線コネクタ 441"/>
        <xdr:cNvCxnSpPr/>
      </xdr:nvCxnSpPr>
      <xdr:spPr>
        <a:xfrm flipV="1">
          <a:off x="14592300" y="718239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74385</xdr:rowOff>
    </xdr:from>
    <xdr:to>
      <xdr:col>72</xdr:col>
      <xdr:colOff>38100</xdr:colOff>
      <xdr:row>42</xdr:row>
      <xdr:rowOff>4535</xdr:rowOff>
    </xdr:to>
    <xdr:sp macro="" textlink="">
      <xdr:nvSpPr>
        <xdr:cNvPr id="443" name="楕円 442"/>
        <xdr:cNvSpPr/>
      </xdr:nvSpPr>
      <xdr:spPr>
        <a:xfrm>
          <a:off x="13652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125185</xdr:rowOff>
    </xdr:from>
    <xdr:to>
      <xdr:col>76</xdr:col>
      <xdr:colOff>114300</xdr:colOff>
      <xdr:row>41</xdr:row>
      <xdr:rowOff>157843</xdr:rowOff>
    </xdr:to>
    <xdr:cxnSp macro="">
      <xdr:nvCxnSpPr>
        <xdr:cNvPr id="444" name="直線コネクタ 443"/>
        <xdr:cNvCxnSpPr/>
      </xdr:nvCxnSpPr>
      <xdr:spPr>
        <a:xfrm>
          <a:off x="13703300" y="71546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90715</xdr:rowOff>
    </xdr:from>
    <xdr:to>
      <xdr:col>67</xdr:col>
      <xdr:colOff>101600</xdr:colOff>
      <xdr:row>42</xdr:row>
      <xdr:rowOff>20865</xdr:rowOff>
    </xdr:to>
    <xdr:sp macro="" textlink="">
      <xdr:nvSpPr>
        <xdr:cNvPr id="445" name="楕円 444"/>
        <xdr:cNvSpPr/>
      </xdr:nvSpPr>
      <xdr:spPr>
        <a:xfrm>
          <a:off x="12763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125185</xdr:rowOff>
    </xdr:from>
    <xdr:to>
      <xdr:col>71</xdr:col>
      <xdr:colOff>177800</xdr:colOff>
      <xdr:row>41</xdr:row>
      <xdr:rowOff>141515</xdr:rowOff>
    </xdr:to>
    <xdr:cxnSp macro="">
      <xdr:nvCxnSpPr>
        <xdr:cNvPr id="446" name="直線コネクタ 445"/>
        <xdr:cNvCxnSpPr/>
      </xdr:nvCxnSpPr>
      <xdr:spPr>
        <a:xfrm flipV="1">
          <a:off x="12814300" y="715463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4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4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4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50" name="n_4aveValue【認定こども園・幼稚園・保育所】&#10;有形固定資産減価償却率"/>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23421</xdr:rowOff>
    </xdr:from>
    <xdr:ext cx="405111" cy="259045"/>
    <xdr:sp macro="" textlink="">
      <xdr:nvSpPr>
        <xdr:cNvPr id="451" name="n_1mainValue【認定こども園・幼稚園・保育所】&#10;有形固定資産減価償却率"/>
        <xdr:cNvSpPr txBox="1"/>
      </xdr:nvSpPr>
      <xdr:spPr>
        <a:xfrm>
          <a:off x="15266044" y="722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28320</xdr:rowOff>
    </xdr:from>
    <xdr:ext cx="405111" cy="259045"/>
    <xdr:sp macro="" textlink="">
      <xdr:nvSpPr>
        <xdr:cNvPr id="452" name="n_2mainValue【認定こども園・幼稚園・保育所】&#10;有形固定資産減価償却率"/>
        <xdr:cNvSpPr txBox="1"/>
      </xdr:nvSpPr>
      <xdr:spPr>
        <a:xfrm>
          <a:off x="14389744" y="722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167112</xdr:rowOff>
    </xdr:from>
    <xdr:ext cx="405111" cy="259045"/>
    <xdr:sp macro="" textlink="">
      <xdr:nvSpPr>
        <xdr:cNvPr id="453" name="n_3mainValue【認定こども園・幼稚園・保育所】&#10;有形固定資産減価償却率"/>
        <xdr:cNvSpPr txBox="1"/>
      </xdr:nvSpPr>
      <xdr:spPr>
        <a:xfrm>
          <a:off x="13500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11992</xdr:rowOff>
    </xdr:from>
    <xdr:ext cx="405111" cy="259045"/>
    <xdr:sp macro="" textlink="">
      <xdr:nvSpPr>
        <xdr:cNvPr id="454" name="n_4mainValue【認定こども園・幼稚園・保育所】&#10;有形固定資産減価償却率"/>
        <xdr:cNvSpPr txBox="1"/>
      </xdr:nvSpPr>
      <xdr:spPr>
        <a:xfrm>
          <a:off x="12611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481"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92" name="楕円 491"/>
        <xdr:cNvSpPr/>
      </xdr:nvSpPr>
      <xdr:spPr>
        <a:xfrm>
          <a:off x="22110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120413</xdr:rowOff>
    </xdr:from>
    <xdr:ext cx="469744" cy="259045"/>
    <xdr:sp macro="" textlink="">
      <xdr:nvSpPr>
        <xdr:cNvPr id="493" name="【認定こども園・幼稚園・保育所】&#10;一人当たり面積該当値テキスト"/>
        <xdr:cNvSpPr txBox="1"/>
      </xdr:nvSpPr>
      <xdr:spPr>
        <a:xfrm>
          <a:off x="22199600"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94" name="楕円 493"/>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21336</xdr:rowOff>
    </xdr:from>
    <xdr:to>
      <xdr:col>116</xdr:col>
      <xdr:colOff>63500</xdr:colOff>
      <xdr:row>40</xdr:row>
      <xdr:rowOff>25908</xdr:rowOff>
    </xdr:to>
    <xdr:cxnSp macro="">
      <xdr:nvCxnSpPr>
        <xdr:cNvPr id="495" name="直線コネクタ 494"/>
        <xdr:cNvCxnSpPr/>
      </xdr:nvCxnSpPr>
      <xdr:spPr>
        <a:xfrm flipV="1">
          <a:off x="21323300" y="687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146558</xdr:rowOff>
    </xdr:from>
    <xdr:to>
      <xdr:col>107</xdr:col>
      <xdr:colOff>101600</xdr:colOff>
      <xdr:row>40</xdr:row>
      <xdr:rowOff>76708</xdr:rowOff>
    </xdr:to>
    <xdr:sp macro="" textlink="">
      <xdr:nvSpPr>
        <xdr:cNvPr id="496" name="楕円 495"/>
        <xdr:cNvSpPr/>
      </xdr:nvSpPr>
      <xdr:spPr>
        <a:xfrm>
          <a:off x="20383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25908</xdr:rowOff>
    </xdr:from>
    <xdr:to>
      <xdr:col>111</xdr:col>
      <xdr:colOff>177800</xdr:colOff>
      <xdr:row>40</xdr:row>
      <xdr:rowOff>25908</xdr:rowOff>
    </xdr:to>
    <xdr:cxnSp macro="">
      <xdr:nvCxnSpPr>
        <xdr:cNvPr id="497" name="直線コネクタ 496"/>
        <xdr:cNvCxnSpPr/>
      </xdr:nvCxnSpPr>
      <xdr:spPr>
        <a:xfrm>
          <a:off x="20434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146558</xdr:rowOff>
    </xdr:from>
    <xdr:to>
      <xdr:col>102</xdr:col>
      <xdr:colOff>165100</xdr:colOff>
      <xdr:row>40</xdr:row>
      <xdr:rowOff>76708</xdr:rowOff>
    </xdr:to>
    <xdr:sp macro="" textlink="">
      <xdr:nvSpPr>
        <xdr:cNvPr id="498" name="楕円 497"/>
        <xdr:cNvSpPr/>
      </xdr:nvSpPr>
      <xdr:spPr>
        <a:xfrm>
          <a:off x="19494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25908</xdr:rowOff>
    </xdr:from>
    <xdr:to>
      <xdr:col>107</xdr:col>
      <xdr:colOff>50800</xdr:colOff>
      <xdr:row>40</xdr:row>
      <xdr:rowOff>25908</xdr:rowOff>
    </xdr:to>
    <xdr:cxnSp macro="">
      <xdr:nvCxnSpPr>
        <xdr:cNvPr id="499" name="直線コネクタ 498"/>
        <xdr:cNvCxnSpPr/>
      </xdr:nvCxnSpPr>
      <xdr:spPr>
        <a:xfrm>
          <a:off x="19545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146558</xdr:rowOff>
    </xdr:from>
    <xdr:to>
      <xdr:col>98</xdr:col>
      <xdr:colOff>38100</xdr:colOff>
      <xdr:row>40</xdr:row>
      <xdr:rowOff>76708</xdr:rowOff>
    </xdr:to>
    <xdr:sp macro="" textlink="">
      <xdr:nvSpPr>
        <xdr:cNvPr id="500" name="楕円 499"/>
        <xdr:cNvSpPr/>
      </xdr:nvSpPr>
      <xdr:spPr>
        <a:xfrm>
          <a:off x="18605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25908</xdr:rowOff>
    </xdr:from>
    <xdr:to>
      <xdr:col>102</xdr:col>
      <xdr:colOff>114300</xdr:colOff>
      <xdr:row>40</xdr:row>
      <xdr:rowOff>25908</xdr:rowOff>
    </xdr:to>
    <xdr:cxnSp macro="">
      <xdr:nvCxnSpPr>
        <xdr:cNvPr id="501" name="直線コネクタ 500"/>
        <xdr:cNvCxnSpPr/>
      </xdr:nvCxnSpPr>
      <xdr:spPr>
        <a:xfrm>
          <a:off x="18656300" y="688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502"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503"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04"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505"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506"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67835</xdr:rowOff>
    </xdr:from>
    <xdr:ext cx="469744" cy="259045"/>
    <xdr:sp macro="" textlink="">
      <xdr:nvSpPr>
        <xdr:cNvPr id="507" name="n_2mainValue【認定こども園・幼稚園・保育所】&#10;一人当たり面積"/>
        <xdr:cNvSpPr txBox="1"/>
      </xdr:nvSpPr>
      <xdr:spPr>
        <a:xfrm>
          <a:off x="20199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67835</xdr:rowOff>
    </xdr:from>
    <xdr:ext cx="469744" cy="259045"/>
    <xdr:sp macro="" textlink="">
      <xdr:nvSpPr>
        <xdr:cNvPr id="508" name="n_3mainValue【認定こども園・幼稚園・保育所】&#10;一人当たり面積"/>
        <xdr:cNvSpPr txBox="1"/>
      </xdr:nvSpPr>
      <xdr:spPr>
        <a:xfrm>
          <a:off x="19310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67835</xdr:rowOff>
    </xdr:from>
    <xdr:ext cx="469744" cy="259045"/>
    <xdr:sp macro="" textlink="">
      <xdr:nvSpPr>
        <xdr:cNvPr id="509" name="n_4mainValue【認定こども園・幼稚園・保育所】&#10;一人当たり面積"/>
        <xdr:cNvSpPr txBox="1"/>
      </xdr:nvSpPr>
      <xdr:spPr>
        <a:xfrm>
          <a:off x="184214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95504</xdr:rowOff>
    </xdr:from>
    <xdr:to>
      <xdr:col>85</xdr:col>
      <xdr:colOff>177800</xdr:colOff>
      <xdr:row>63</xdr:row>
      <xdr:rowOff>25654</xdr:rowOff>
    </xdr:to>
    <xdr:sp macro="" textlink="">
      <xdr:nvSpPr>
        <xdr:cNvPr id="548" name="楕円 547"/>
        <xdr:cNvSpPr/>
      </xdr:nvSpPr>
      <xdr:spPr>
        <a:xfrm>
          <a:off x="16268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10431</xdr:rowOff>
    </xdr:from>
    <xdr:ext cx="405111" cy="259045"/>
    <xdr:sp macro="" textlink="">
      <xdr:nvSpPr>
        <xdr:cNvPr id="549" name="【学校施設】&#10;有形固定資産減価償却率該当値テキスト"/>
        <xdr:cNvSpPr txBox="1"/>
      </xdr:nvSpPr>
      <xdr:spPr>
        <a:xfrm>
          <a:off x="16357600" y="10640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70358</xdr:rowOff>
    </xdr:from>
    <xdr:to>
      <xdr:col>81</xdr:col>
      <xdr:colOff>101600</xdr:colOff>
      <xdr:row>63</xdr:row>
      <xdr:rowOff>508</xdr:rowOff>
    </xdr:to>
    <xdr:sp macro="" textlink="">
      <xdr:nvSpPr>
        <xdr:cNvPr id="550" name="楕円 549"/>
        <xdr:cNvSpPr/>
      </xdr:nvSpPr>
      <xdr:spPr>
        <a:xfrm>
          <a:off x="15430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121158</xdr:rowOff>
    </xdr:from>
    <xdr:to>
      <xdr:col>85</xdr:col>
      <xdr:colOff>127000</xdr:colOff>
      <xdr:row>62</xdr:row>
      <xdr:rowOff>146304</xdr:rowOff>
    </xdr:to>
    <xdr:cxnSp macro="">
      <xdr:nvCxnSpPr>
        <xdr:cNvPr id="551" name="直線コネクタ 550"/>
        <xdr:cNvCxnSpPr/>
      </xdr:nvCxnSpPr>
      <xdr:spPr>
        <a:xfrm>
          <a:off x="15481300" y="10751058"/>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65786</xdr:rowOff>
    </xdr:from>
    <xdr:to>
      <xdr:col>76</xdr:col>
      <xdr:colOff>165100</xdr:colOff>
      <xdr:row>62</xdr:row>
      <xdr:rowOff>167386</xdr:rowOff>
    </xdr:to>
    <xdr:sp macro="" textlink="">
      <xdr:nvSpPr>
        <xdr:cNvPr id="552" name="楕円 551"/>
        <xdr:cNvSpPr/>
      </xdr:nvSpPr>
      <xdr:spPr>
        <a:xfrm>
          <a:off x="14541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116586</xdr:rowOff>
    </xdr:from>
    <xdr:to>
      <xdr:col>81</xdr:col>
      <xdr:colOff>50800</xdr:colOff>
      <xdr:row>62</xdr:row>
      <xdr:rowOff>121158</xdr:rowOff>
    </xdr:to>
    <xdr:cxnSp macro="">
      <xdr:nvCxnSpPr>
        <xdr:cNvPr id="553" name="直線コネクタ 552"/>
        <xdr:cNvCxnSpPr/>
      </xdr:nvCxnSpPr>
      <xdr:spPr>
        <a:xfrm>
          <a:off x="14592300" y="1074648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68072</xdr:rowOff>
    </xdr:from>
    <xdr:to>
      <xdr:col>72</xdr:col>
      <xdr:colOff>38100</xdr:colOff>
      <xdr:row>62</xdr:row>
      <xdr:rowOff>169672</xdr:rowOff>
    </xdr:to>
    <xdr:sp macro="" textlink="">
      <xdr:nvSpPr>
        <xdr:cNvPr id="554" name="楕円 553"/>
        <xdr:cNvSpPr/>
      </xdr:nvSpPr>
      <xdr:spPr>
        <a:xfrm>
          <a:off x="136525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116586</xdr:rowOff>
    </xdr:from>
    <xdr:to>
      <xdr:col>76</xdr:col>
      <xdr:colOff>114300</xdr:colOff>
      <xdr:row>62</xdr:row>
      <xdr:rowOff>118872</xdr:rowOff>
    </xdr:to>
    <xdr:cxnSp macro="">
      <xdr:nvCxnSpPr>
        <xdr:cNvPr id="555" name="直線コネクタ 554"/>
        <xdr:cNvCxnSpPr/>
      </xdr:nvCxnSpPr>
      <xdr:spPr>
        <a:xfrm flipV="1">
          <a:off x="13703300" y="1074648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74930</xdr:rowOff>
    </xdr:from>
    <xdr:to>
      <xdr:col>67</xdr:col>
      <xdr:colOff>101600</xdr:colOff>
      <xdr:row>63</xdr:row>
      <xdr:rowOff>5080</xdr:rowOff>
    </xdr:to>
    <xdr:sp macro="" textlink="">
      <xdr:nvSpPr>
        <xdr:cNvPr id="556" name="楕円 555"/>
        <xdr:cNvSpPr/>
      </xdr:nvSpPr>
      <xdr:spPr>
        <a:xfrm>
          <a:off x="12763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118872</xdr:rowOff>
    </xdr:from>
    <xdr:to>
      <xdr:col>71</xdr:col>
      <xdr:colOff>177800</xdr:colOff>
      <xdr:row>62</xdr:row>
      <xdr:rowOff>125730</xdr:rowOff>
    </xdr:to>
    <xdr:cxnSp macro="">
      <xdr:nvCxnSpPr>
        <xdr:cNvPr id="557" name="直線コネクタ 556"/>
        <xdr:cNvCxnSpPr/>
      </xdr:nvCxnSpPr>
      <xdr:spPr>
        <a:xfrm flipV="1">
          <a:off x="12814300" y="107487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163085</xdr:rowOff>
    </xdr:from>
    <xdr:ext cx="405111" cy="259045"/>
    <xdr:sp macro="" textlink="">
      <xdr:nvSpPr>
        <xdr:cNvPr id="562" name="n_1mainValue【学校施設】&#10;有形固定資産減価償却率"/>
        <xdr:cNvSpPr txBox="1"/>
      </xdr:nvSpPr>
      <xdr:spPr>
        <a:xfrm>
          <a:off x="15266044" y="1079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158513</xdr:rowOff>
    </xdr:from>
    <xdr:ext cx="405111" cy="259045"/>
    <xdr:sp macro="" textlink="">
      <xdr:nvSpPr>
        <xdr:cNvPr id="563" name="n_2mainValue【学校施設】&#10;有形固定資産減価償却率"/>
        <xdr:cNvSpPr txBox="1"/>
      </xdr:nvSpPr>
      <xdr:spPr>
        <a:xfrm>
          <a:off x="14389744" y="1078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160799</xdr:rowOff>
    </xdr:from>
    <xdr:ext cx="405111" cy="259045"/>
    <xdr:sp macro="" textlink="">
      <xdr:nvSpPr>
        <xdr:cNvPr id="564" name="n_3mainValue【学校施設】&#10;有形固定資産減価償却率"/>
        <xdr:cNvSpPr txBox="1"/>
      </xdr:nvSpPr>
      <xdr:spPr>
        <a:xfrm>
          <a:off x="13500744" y="1079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167657</xdr:rowOff>
    </xdr:from>
    <xdr:ext cx="405111" cy="259045"/>
    <xdr:sp macro="" textlink="">
      <xdr:nvSpPr>
        <xdr:cNvPr id="565" name="n_4mainValue【学校施設】&#10;有形固定資産減価償却率"/>
        <xdr:cNvSpPr txBox="1"/>
      </xdr:nvSpPr>
      <xdr:spPr>
        <a:xfrm>
          <a:off x="12611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108648</xdr:rowOff>
    </xdr:from>
    <xdr:to>
      <xdr:col>116</xdr:col>
      <xdr:colOff>114300</xdr:colOff>
      <xdr:row>63</xdr:row>
      <xdr:rowOff>38798</xdr:rowOff>
    </xdr:to>
    <xdr:sp macro="" textlink="">
      <xdr:nvSpPr>
        <xdr:cNvPr id="605" name="楕円 604"/>
        <xdr:cNvSpPr/>
      </xdr:nvSpPr>
      <xdr:spPr>
        <a:xfrm>
          <a:off x="22110700" y="107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606" name="【学校施設】&#10;一人当たり面積該当値テキスト"/>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607" name="楕円 606"/>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159448</xdr:rowOff>
    </xdr:from>
    <xdr:to>
      <xdr:col>116</xdr:col>
      <xdr:colOff>63500</xdr:colOff>
      <xdr:row>63</xdr:row>
      <xdr:rowOff>20574</xdr:rowOff>
    </xdr:to>
    <xdr:cxnSp macro="">
      <xdr:nvCxnSpPr>
        <xdr:cNvPr id="608" name="直線コネクタ 607"/>
        <xdr:cNvCxnSpPr/>
      </xdr:nvCxnSpPr>
      <xdr:spPr>
        <a:xfrm flipV="1">
          <a:off x="21323300" y="10789348"/>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148844</xdr:rowOff>
    </xdr:from>
    <xdr:to>
      <xdr:col>107</xdr:col>
      <xdr:colOff>101600</xdr:colOff>
      <xdr:row>63</xdr:row>
      <xdr:rowOff>78994</xdr:rowOff>
    </xdr:to>
    <xdr:sp macro="" textlink="">
      <xdr:nvSpPr>
        <xdr:cNvPr id="609" name="楕円 608"/>
        <xdr:cNvSpPr/>
      </xdr:nvSpPr>
      <xdr:spPr>
        <a:xfrm>
          <a:off x="20383500" y="1077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28194</xdr:rowOff>
    </xdr:to>
    <xdr:cxnSp macro="">
      <xdr:nvCxnSpPr>
        <xdr:cNvPr id="610" name="直線コネクタ 609"/>
        <xdr:cNvCxnSpPr/>
      </xdr:nvCxnSpPr>
      <xdr:spPr>
        <a:xfrm flipV="1">
          <a:off x="20434300" y="1082192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148654</xdr:rowOff>
    </xdr:from>
    <xdr:to>
      <xdr:col>102</xdr:col>
      <xdr:colOff>165100</xdr:colOff>
      <xdr:row>63</xdr:row>
      <xdr:rowOff>78804</xdr:rowOff>
    </xdr:to>
    <xdr:sp macro="" textlink="">
      <xdr:nvSpPr>
        <xdr:cNvPr id="611" name="楕円 610"/>
        <xdr:cNvSpPr/>
      </xdr:nvSpPr>
      <xdr:spPr>
        <a:xfrm>
          <a:off x="19494500" y="107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28004</xdr:rowOff>
    </xdr:from>
    <xdr:to>
      <xdr:col>107</xdr:col>
      <xdr:colOff>50800</xdr:colOff>
      <xdr:row>63</xdr:row>
      <xdr:rowOff>28194</xdr:rowOff>
    </xdr:to>
    <xdr:cxnSp macro="">
      <xdr:nvCxnSpPr>
        <xdr:cNvPr id="612" name="直線コネクタ 611"/>
        <xdr:cNvCxnSpPr/>
      </xdr:nvCxnSpPr>
      <xdr:spPr>
        <a:xfrm>
          <a:off x="19545300" y="1082935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154178</xdr:rowOff>
    </xdr:from>
    <xdr:to>
      <xdr:col>98</xdr:col>
      <xdr:colOff>38100</xdr:colOff>
      <xdr:row>63</xdr:row>
      <xdr:rowOff>84328</xdr:rowOff>
    </xdr:to>
    <xdr:sp macro="" textlink="">
      <xdr:nvSpPr>
        <xdr:cNvPr id="613" name="楕円 612"/>
        <xdr:cNvSpPr/>
      </xdr:nvSpPr>
      <xdr:spPr>
        <a:xfrm>
          <a:off x="18605500" y="1078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28004</xdr:rowOff>
    </xdr:from>
    <xdr:to>
      <xdr:col>102</xdr:col>
      <xdr:colOff>114300</xdr:colOff>
      <xdr:row>63</xdr:row>
      <xdr:rowOff>33528</xdr:rowOff>
    </xdr:to>
    <xdr:cxnSp macro="">
      <xdr:nvCxnSpPr>
        <xdr:cNvPr id="614" name="直線コネクタ 613"/>
        <xdr:cNvCxnSpPr/>
      </xdr:nvCxnSpPr>
      <xdr:spPr>
        <a:xfrm flipV="1">
          <a:off x="18656300" y="10829354"/>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619" name="n_1mainValue【学校施設】&#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70121</xdr:rowOff>
    </xdr:from>
    <xdr:ext cx="469744" cy="259045"/>
    <xdr:sp macro="" textlink="">
      <xdr:nvSpPr>
        <xdr:cNvPr id="620" name="n_2mainValue【学校施設】&#10;一人当たり面積"/>
        <xdr:cNvSpPr txBox="1"/>
      </xdr:nvSpPr>
      <xdr:spPr>
        <a:xfrm>
          <a:off x="20199427"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69931</xdr:rowOff>
    </xdr:from>
    <xdr:ext cx="469744" cy="259045"/>
    <xdr:sp macro="" textlink="">
      <xdr:nvSpPr>
        <xdr:cNvPr id="621" name="n_3mainValue【学校施設】&#10;一人当たり面積"/>
        <xdr:cNvSpPr txBox="1"/>
      </xdr:nvSpPr>
      <xdr:spPr>
        <a:xfrm>
          <a:off x="19310427" y="108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75455</xdr:rowOff>
    </xdr:from>
    <xdr:ext cx="469744" cy="259045"/>
    <xdr:sp macro="" textlink="">
      <xdr:nvSpPr>
        <xdr:cNvPr id="622" name="n_4mainValue【学校施設】&#10;一人当たり面積"/>
        <xdr:cNvSpPr txBox="1"/>
      </xdr:nvSpPr>
      <xdr:spPr>
        <a:xfrm>
          <a:off x="18421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28121</xdr:rowOff>
    </xdr:from>
    <xdr:to>
      <xdr:col>85</xdr:col>
      <xdr:colOff>177800</xdr:colOff>
      <xdr:row>82</xdr:row>
      <xdr:rowOff>129721</xdr:rowOff>
    </xdr:to>
    <xdr:sp macro="" textlink="">
      <xdr:nvSpPr>
        <xdr:cNvPr id="664" name="楕円 663"/>
        <xdr:cNvSpPr/>
      </xdr:nvSpPr>
      <xdr:spPr>
        <a:xfrm>
          <a:off x="162687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50998</xdr:rowOff>
    </xdr:from>
    <xdr:ext cx="405111" cy="259045"/>
    <xdr:sp macro="" textlink="">
      <xdr:nvSpPr>
        <xdr:cNvPr id="665" name="【児童館】&#10;有形固定資産減価償却率該当値テキスト"/>
        <xdr:cNvSpPr txBox="1"/>
      </xdr:nvSpPr>
      <xdr:spPr>
        <a:xfrm>
          <a:off x="16357600" y="13938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66" name="楕円 665"/>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78921</xdr:rowOff>
    </xdr:to>
    <xdr:cxnSp macro="">
      <xdr:nvCxnSpPr>
        <xdr:cNvPr id="667" name="直線コネクタ 666"/>
        <xdr:cNvCxnSpPr/>
      </xdr:nvCxnSpPr>
      <xdr:spPr>
        <a:xfrm>
          <a:off x="15481300" y="14119861"/>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21589</xdr:rowOff>
    </xdr:from>
    <xdr:to>
      <xdr:col>76</xdr:col>
      <xdr:colOff>165100</xdr:colOff>
      <xdr:row>83</xdr:row>
      <xdr:rowOff>123189</xdr:rowOff>
    </xdr:to>
    <xdr:sp macro="" textlink="">
      <xdr:nvSpPr>
        <xdr:cNvPr id="668" name="楕円 667"/>
        <xdr:cNvSpPr/>
      </xdr:nvSpPr>
      <xdr:spPr>
        <a:xfrm>
          <a:off x="14541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83</xdr:row>
      <xdr:rowOff>72389</xdr:rowOff>
    </xdr:to>
    <xdr:cxnSp macro="">
      <xdr:nvCxnSpPr>
        <xdr:cNvPr id="669" name="直線コネクタ 668"/>
        <xdr:cNvCxnSpPr/>
      </xdr:nvCxnSpPr>
      <xdr:spPr>
        <a:xfrm flipV="1">
          <a:off x="14592300" y="14119861"/>
          <a:ext cx="8890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126093</xdr:rowOff>
    </xdr:from>
    <xdr:to>
      <xdr:col>72</xdr:col>
      <xdr:colOff>38100</xdr:colOff>
      <xdr:row>84</xdr:row>
      <xdr:rowOff>56243</xdr:rowOff>
    </xdr:to>
    <xdr:sp macro="" textlink="">
      <xdr:nvSpPr>
        <xdr:cNvPr id="670" name="楕円 669"/>
        <xdr:cNvSpPr/>
      </xdr:nvSpPr>
      <xdr:spPr>
        <a:xfrm>
          <a:off x="13652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84</xdr:row>
      <xdr:rowOff>5443</xdr:rowOff>
    </xdr:to>
    <xdr:cxnSp macro="">
      <xdr:nvCxnSpPr>
        <xdr:cNvPr id="671" name="直線コネクタ 670"/>
        <xdr:cNvCxnSpPr/>
      </xdr:nvCxnSpPr>
      <xdr:spPr>
        <a:xfrm flipV="1">
          <a:off x="13703300" y="14302739"/>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127726</xdr:rowOff>
    </xdr:from>
    <xdr:to>
      <xdr:col>67</xdr:col>
      <xdr:colOff>101600</xdr:colOff>
      <xdr:row>84</xdr:row>
      <xdr:rowOff>57876</xdr:rowOff>
    </xdr:to>
    <xdr:sp macro="" textlink="">
      <xdr:nvSpPr>
        <xdr:cNvPr id="672" name="楕円 671"/>
        <xdr:cNvSpPr/>
      </xdr:nvSpPr>
      <xdr:spPr>
        <a:xfrm>
          <a:off x="12763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5443</xdr:rowOff>
    </xdr:from>
    <xdr:to>
      <xdr:col>71</xdr:col>
      <xdr:colOff>177800</xdr:colOff>
      <xdr:row>84</xdr:row>
      <xdr:rowOff>7076</xdr:rowOff>
    </xdr:to>
    <xdr:cxnSp macro="">
      <xdr:nvCxnSpPr>
        <xdr:cNvPr id="673" name="直線コネクタ 672"/>
        <xdr:cNvCxnSpPr/>
      </xdr:nvCxnSpPr>
      <xdr:spPr>
        <a:xfrm flipV="1">
          <a:off x="12814300" y="1440724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74"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75"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76"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77"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128288</xdr:rowOff>
    </xdr:from>
    <xdr:ext cx="405111" cy="259045"/>
    <xdr:sp macro="" textlink="">
      <xdr:nvSpPr>
        <xdr:cNvPr id="678" name="n_1mainValue【児童館】&#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114316</xdr:rowOff>
    </xdr:from>
    <xdr:ext cx="405111" cy="259045"/>
    <xdr:sp macro="" textlink="">
      <xdr:nvSpPr>
        <xdr:cNvPr id="679" name="n_2mainValue【児童館】&#10;有形固定資産減価償却率"/>
        <xdr:cNvSpPr txBox="1"/>
      </xdr:nvSpPr>
      <xdr:spPr>
        <a:xfrm>
          <a:off x="14389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47370</xdr:rowOff>
    </xdr:from>
    <xdr:ext cx="405111" cy="259045"/>
    <xdr:sp macro="" textlink="">
      <xdr:nvSpPr>
        <xdr:cNvPr id="680" name="n_3mainValue【児童館】&#10;有形固定資産減価償却率"/>
        <xdr:cNvSpPr txBox="1"/>
      </xdr:nvSpPr>
      <xdr:spPr>
        <a:xfrm>
          <a:off x="13500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49003</xdr:rowOff>
    </xdr:from>
    <xdr:ext cx="405111" cy="259045"/>
    <xdr:sp macro="" textlink="">
      <xdr:nvSpPr>
        <xdr:cNvPr id="681" name="n_4mainValue【児童館】&#10;有形固定資産減価償却率"/>
        <xdr:cNvSpPr txBox="1"/>
      </xdr:nvSpPr>
      <xdr:spPr>
        <a:xfrm>
          <a:off x="126117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8"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9" name="楕円 718"/>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20"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1" name="楕円 720"/>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2" name="直線コネクタ 721"/>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723" name="楕円 722"/>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85</xdr:row>
      <xdr:rowOff>95250</xdr:rowOff>
    </xdr:to>
    <xdr:cxnSp macro="">
      <xdr:nvCxnSpPr>
        <xdr:cNvPr id="724" name="直線コネクタ 723"/>
        <xdr:cNvCxnSpPr/>
      </xdr:nvCxnSpPr>
      <xdr:spPr>
        <a:xfrm>
          <a:off x="20434300" y="1414272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725" name="楕円 724"/>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82</xdr:row>
      <xdr:rowOff>83820</xdr:rowOff>
    </xdr:to>
    <xdr:cxnSp macro="">
      <xdr:nvCxnSpPr>
        <xdr:cNvPr id="726" name="直線コネクタ 725"/>
        <xdr:cNvCxnSpPr/>
      </xdr:nvCxnSpPr>
      <xdr:spPr>
        <a:xfrm>
          <a:off x="19545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33020</xdr:rowOff>
    </xdr:from>
    <xdr:to>
      <xdr:col>98</xdr:col>
      <xdr:colOff>38100</xdr:colOff>
      <xdr:row>82</xdr:row>
      <xdr:rowOff>134620</xdr:rowOff>
    </xdr:to>
    <xdr:sp macro="" textlink="">
      <xdr:nvSpPr>
        <xdr:cNvPr id="727" name="楕円 726"/>
        <xdr:cNvSpPr/>
      </xdr:nvSpPr>
      <xdr:spPr>
        <a:xfrm>
          <a:off x="18605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83820</xdr:rowOff>
    </xdr:from>
    <xdr:to>
      <xdr:col>102</xdr:col>
      <xdr:colOff>114300</xdr:colOff>
      <xdr:row>82</xdr:row>
      <xdr:rowOff>83820</xdr:rowOff>
    </xdr:to>
    <xdr:cxnSp macro="">
      <xdr:nvCxnSpPr>
        <xdr:cNvPr id="728" name="直線コネクタ 727"/>
        <xdr:cNvCxnSpPr/>
      </xdr:nvCxnSpPr>
      <xdr:spPr>
        <a:xfrm>
          <a:off x="18656300" y="1414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729"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30"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31"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45738</xdr:rowOff>
    </xdr:from>
    <xdr:ext cx="469744" cy="259045"/>
    <xdr:sp macro="" textlink="">
      <xdr:nvSpPr>
        <xdr:cNvPr id="732" name="n_4aveValue【児童館】&#10;一人当たり面積"/>
        <xdr:cNvSpPr txBox="1"/>
      </xdr:nvSpPr>
      <xdr:spPr>
        <a:xfrm>
          <a:off x="18421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3"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734" name="n_2mainValue【児童館】&#10;一人当たり面積"/>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735" name="n_3mainValue【児童館】&#10;一人当たり面積"/>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151147</xdr:rowOff>
    </xdr:from>
    <xdr:ext cx="469744" cy="259045"/>
    <xdr:sp macro="" textlink="">
      <xdr:nvSpPr>
        <xdr:cNvPr id="736" name="n_4mainValue【児童館】&#10;一人当たり面積"/>
        <xdr:cNvSpPr txBox="1"/>
      </xdr:nvSpPr>
      <xdr:spPr>
        <a:xfrm>
          <a:off x="18421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有形固定資産減価償却率は、類似団体内平均値と比較して全般的に高い傾向にある。特に、有形固定資産減価償却率が高い施設は、「公営住宅」、「認定こども園・幼稚園・保育所」及び「学校施設」であり、減価償却率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90</a:t>
          </a:r>
          <a:r>
            <a:rPr kumimoji="1" lang="ja-JP" altLang="en-US" sz="1300">
              <a:solidFill>
                <a:srgbClr val="000000"/>
              </a:solidFill>
              <a:latin typeface="ＭＳ Ｐゴシック" panose="020B0600070205080204" pitchFamily="50" charset="-128"/>
              <a:ea typeface="ＭＳ Ｐゴシック" panose="020B0600070205080204" pitchFamily="50" charset="-128"/>
            </a:rPr>
            <a:t>％を超えている。これは、市営住宅が全て耐用年数を超えていることや、学校や保育施設等についてもそのほとんどが昭和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年代半ばから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にかけて建設されており、施設の老朽化が進んでいることが要因として挙げられる。一方、有形固定資産減価償却率が類似団体内平均値と比較して低い施設は、「道路」である。道路については、市域の面積が小さいため、道路の改修費用負担が比較的少なく、順次改修を進められていることが要因として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今後は、上記の大半の施設が築</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年以上を経過していることから、「交野市公共施設等総合管理計画」に基づき、施設の更新、統廃合、長寿命化等を計画的に行い、良質で持続可能な公共施設サービスが提供できるよう取り組んでいく。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77,632
77,081
25.55
25,200,476
24,948,630
182,097
14,549,262
28,302,262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74" name="楕円 73"/>
        <xdr:cNvSpPr/>
      </xdr:nvSpPr>
      <xdr:spPr>
        <a:xfrm>
          <a:off x="45847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134455</xdr:rowOff>
    </xdr:from>
    <xdr:ext cx="405111" cy="259045"/>
    <xdr:sp macro="" textlink="">
      <xdr:nvSpPr>
        <xdr:cNvPr id="75" name="【図書館】&#10;有形固定資産減価償却率該当値テキスト"/>
        <xdr:cNvSpPr txBox="1"/>
      </xdr:nvSpPr>
      <xdr:spPr>
        <a:xfrm>
          <a:off x="4673600"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54791</xdr:rowOff>
    </xdr:from>
    <xdr:to>
      <xdr:col>20</xdr:col>
      <xdr:colOff>38100</xdr:colOff>
      <xdr:row>39</xdr:row>
      <xdr:rowOff>156391</xdr:rowOff>
    </xdr:to>
    <xdr:sp macro="" textlink="">
      <xdr:nvSpPr>
        <xdr:cNvPr id="76" name="楕円 75"/>
        <xdr:cNvSpPr/>
      </xdr:nvSpPr>
      <xdr:spPr>
        <a:xfrm>
          <a:off x="3746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105591</xdr:rowOff>
    </xdr:to>
    <xdr:cxnSp macro="">
      <xdr:nvCxnSpPr>
        <xdr:cNvPr id="77" name="直線コネクタ 76"/>
        <xdr:cNvCxnSpPr/>
      </xdr:nvCxnSpPr>
      <xdr:spPr>
        <a:xfrm flipV="1">
          <a:off x="3797300" y="6721928"/>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157662</xdr:rowOff>
    </xdr:from>
    <xdr:to>
      <xdr:col>15</xdr:col>
      <xdr:colOff>101600</xdr:colOff>
      <xdr:row>39</xdr:row>
      <xdr:rowOff>87812</xdr:rowOff>
    </xdr:to>
    <xdr:sp macro="" textlink="">
      <xdr:nvSpPr>
        <xdr:cNvPr id="78" name="楕円 77"/>
        <xdr:cNvSpPr/>
      </xdr:nvSpPr>
      <xdr:spPr>
        <a:xfrm>
          <a:off x="2857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37012</xdr:rowOff>
    </xdr:from>
    <xdr:to>
      <xdr:col>19</xdr:col>
      <xdr:colOff>177800</xdr:colOff>
      <xdr:row>39</xdr:row>
      <xdr:rowOff>105591</xdr:rowOff>
    </xdr:to>
    <xdr:cxnSp macro="">
      <xdr:nvCxnSpPr>
        <xdr:cNvPr id="79" name="直線コネクタ 78"/>
        <xdr:cNvCxnSpPr/>
      </xdr:nvCxnSpPr>
      <xdr:spPr>
        <a:xfrm>
          <a:off x="2908300" y="672356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115207</xdr:rowOff>
    </xdr:from>
    <xdr:to>
      <xdr:col>10</xdr:col>
      <xdr:colOff>165100</xdr:colOff>
      <xdr:row>39</xdr:row>
      <xdr:rowOff>45357</xdr:rowOff>
    </xdr:to>
    <xdr:sp macro="" textlink="">
      <xdr:nvSpPr>
        <xdr:cNvPr id="80" name="楕円 79"/>
        <xdr:cNvSpPr/>
      </xdr:nvSpPr>
      <xdr:spPr>
        <a:xfrm>
          <a:off x="1968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166007</xdr:rowOff>
    </xdr:from>
    <xdr:to>
      <xdr:col>15</xdr:col>
      <xdr:colOff>50800</xdr:colOff>
      <xdr:row>39</xdr:row>
      <xdr:rowOff>37012</xdr:rowOff>
    </xdr:to>
    <xdr:cxnSp macro="">
      <xdr:nvCxnSpPr>
        <xdr:cNvPr id="81" name="直線コネクタ 80"/>
        <xdr:cNvCxnSpPr/>
      </xdr:nvCxnSpPr>
      <xdr:spPr>
        <a:xfrm>
          <a:off x="2019300" y="668110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9072</xdr:rowOff>
    </xdr:from>
    <xdr:to>
      <xdr:col>6</xdr:col>
      <xdr:colOff>38100</xdr:colOff>
      <xdr:row>38</xdr:row>
      <xdr:rowOff>110672</xdr:rowOff>
    </xdr:to>
    <xdr:sp macro="" textlink="">
      <xdr:nvSpPr>
        <xdr:cNvPr id="82" name="楕円 81"/>
        <xdr:cNvSpPr/>
      </xdr:nvSpPr>
      <xdr:spPr>
        <a:xfrm>
          <a:off x="107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59872</xdr:rowOff>
    </xdr:from>
    <xdr:to>
      <xdr:col>10</xdr:col>
      <xdr:colOff>114300</xdr:colOff>
      <xdr:row>38</xdr:row>
      <xdr:rowOff>166007</xdr:rowOff>
    </xdr:to>
    <xdr:cxnSp macro="">
      <xdr:nvCxnSpPr>
        <xdr:cNvPr id="83" name="直線コネクタ 82"/>
        <xdr:cNvCxnSpPr/>
      </xdr:nvCxnSpPr>
      <xdr:spPr>
        <a:xfrm>
          <a:off x="1130300" y="6574972"/>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147518</xdr:rowOff>
    </xdr:from>
    <xdr:ext cx="405111" cy="259045"/>
    <xdr:sp macro="" textlink="">
      <xdr:nvSpPr>
        <xdr:cNvPr id="88" name="n_1mainValue【図書館】&#10;有形固定資産減価償却率"/>
        <xdr:cNvSpPr txBox="1"/>
      </xdr:nvSpPr>
      <xdr:spPr>
        <a:xfrm>
          <a:off x="3582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78939</xdr:rowOff>
    </xdr:from>
    <xdr:ext cx="405111" cy="259045"/>
    <xdr:sp macro="" textlink="">
      <xdr:nvSpPr>
        <xdr:cNvPr id="89" name="n_2mainValue【図書館】&#10;有形固定資産減価償却率"/>
        <xdr:cNvSpPr txBox="1"/>
      </xdr:nvSpPr>
      <xdr:spPr>
        <a:xfrm>
          <a:off x="2705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36484</xdr:rowOff>
    </xdr:from>
    <xdr:ext cx="405111" cy="259045"/>
    <xdr:sp macro="" textlink="">
      <xdr:nvSpPr>
        <xdr:cNvPr id="90" name="n_3mainValue【図書館】&#10;有形固定資産減価償却率"/>
        <xdr:cNvSpPr txBox="1"/>
      </xdr:nvSpPr>
      <xdr:spPr>
        <a:xfrm>
          <a:off x="1816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91" name="n_4mainValue【図書館】&#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19685</xdr:rowOff>
    </xdr:from>
    <xdr:to>
      <xdr:col>55</xdr:col>
      <xdr:colOff>50800</xdr:colOff>
      <xdr:row>40</xdr:row>
      <xdr:rowOff>121285</xdr:rowOff>
    </xdr:to>
    <xdr:sp macro="" textlink="">
      <xdr:nvSpPr>
        <xdr:cNvPr id="127" name="楕円 126"/>
        <xdr:cNvSpPr/>
      </xdr:nvSpPr>
      <xdr:spPr>
        <a:xfrm>
          <a:off x="104267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106062</xdr:rowOff>
    </xdr:from>
    <xdr:ext cx="469744" cy="259045"/>
    <xdr:sp macro="" textlink="">
      <xdr:nvSpPr>
        <xdr:cNvPr id="128" name="【図書館】&#10;一人当たり面積該当値テキスト"/>
        <xdr:cNvSpPr txBox="1"/>
      </xdr:nvSpPr>
      <xdr:spPr>
        <a:xfrm>
          <a:off x="10515600" y="679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9" name="楕円 128"/>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70485</xdr:rowOff>
    </xdr:from>
    <xdr:to>
      <xdr:col>55</xdr:col>
      <xdr:colOff>0</xdr:colOff>
      <xdr:row>40</xdr:row>
      <xdr:rowOff>76200</xdr:rowOff>
    </xdr:to>
    <xdr:cxnSp macro="">
      <xdr:nvCxnSpPr>
        <xdr:cNvPr id="130" name="直線コネクタ 129"/>
        <xdr:cNvCxnSpPr/>
      </xdr:nvCxnSpPr>
      <xdr:spPr>
        <a:xfrm flipV="1">
          <a:off x="9639300" y="69284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31" name="楕円 130"/>
        <xdr:cNvSpPr/>
      </xdr:nvSpPr>
      <xdr:spPr>
        <a:xfrm>
          <a:off x="8699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87630</xdr:rowOff>
    </xdr:to>
    <xdr:cxnSp macro="">
      <xdr:nvCxnSpPr>
        <xdr:cNvPr id="132" name="直線コネクタ 131"/>
        <xdr:cNvCxnSpPr/>
      </xdr:nvCxnSpPr>
      <xdr:spPr>
        <a:xfrm flipV="1">
          <a:off x="8750300" y="6934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36830</xdr:rowOff>
    </xdr:from>
    <xdr:to>
      <xdr:col>41</xdr:col>
      <xdr:colOff>101600</xdr:colOff>
      <xdr:row>40</xdr:row>
      <xdr:rowOff>138430</xdr:rowOff>
    </xdr:to>
    <xdr:sp macro="" textlink="">
      <xdr:nvSpPr>
        <xdr:cNvPr id="133" name="楕円 132"/>
        <xdr:cNvSpPr/>
      </xdr:nvSpPr>
      <xdr:spPr>
        <a:xfrm>
          <a:off x="7810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87630</xdr:rowOff>
    </xdr:from>
    <xdr:to>
      <xdr:col>45</xdr:col>
      <xdr:colOff>177800</xdr:colOff>
      <xdr:row>40</xdr:row>
      <xdr:rowOff>87630</xdr:rowOff>
    </xdr:to>
    <xdr:cxnSp macro="">
      <xdr:nvCxnSpPr>
        <xdr:cNvPr id="134" name="直線コネクタ 133"/>
        <xdr:cNvCxnSpPr/>
      </xdr:nvCxnSpPr>
      <xdr:spPr>
        <a:xfrm>
          <a:off x="7861300" y="694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59690</xdr:rowOff>
    </xdr:from>
    <xdr:to>
      <xdr:col>36</xdr:col>
      <xdr:colOff>165100</xdr:colOff>
      <xdr:row>40</xdr:row>
      <xdr:rowOff>161290</xdr:rowOff>
    </xdr:to>
    <xdr:sp macro="" textlink="">
      <xdr:nvSpPr>
        <xdr:cNvPr id="135" name="楕円 134"/>
        <xdr:cNvSpPr/>
      </xdr:nvSpPr>
      <xdr:spPr>
        <a:xfrm>
          <a:off x="692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87630</xdr:rowOff>
    </xdr:from>
    <xdr:to>
      <xdr:col>41</xdr:col>
      <xdr:colOff>50800</xdr:colOff>
      <xdr:row>40</xdr:row>
      <xdr:rowOff>110490</xdr:rowOff>
    </xdr:to>
    <xdr:cxnSp macro="">
      <xdr:nvCxnSpPr>
        <xdr:cNvPr id="136" name="直線コネクタ 135"/>
        <xdr:cNvCxnSpPr/>
      </xdr:nvCxnSpPr>
      <xdr:spPr>
        <a:xfrm flipV="1">
          <a:off x="6972300" y="69456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1"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42" name="n_2mainValue【図書館】&#10;一人当たり面積"/>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129557</xdr:rowOff>
    </xdr:from>
    <xdr:ext cx="469744" cy="259045"/>
    <xdr:sp macro="" textlink="">
      <xdr:nvSpPr>
        <xdr:cNvPr id="143" name="n_3mainValue【図書館】&#10;一人当たり面積"/>
        <xdr:cNvSpPr txBox="1"/>
      </xdr:nvSpPr>
      <xdr:spPr>
        <a:xfrm>
          <a:off x="7626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152417</xdr:rowOff>
    </xdr:from>
    <xdr:ext cx="469744" cy="259045"/>
    <xdr:sp macro="" textlink="">
      <xdr:nvSpPr>
        <xdr:cNvPr id="144" name="n_4mainValue【図書館】&#10;一人当たり面積"/>
        <xdr:cNvSpPr txBox="1"/>
      </xdr:nvSpPr>
      <xdr:spPr>
        <a:xfrm>
          <a:off x="6737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85" name="楕円 184"/>
        <xdr:cNvSpPr/>
      </xdr:nvSpPr>
      <xdr:spPr>
        <a:xfrm>
          <a:off x="45847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53992</xdr:rowOff>
    </xdr:from>
    <xdr:ext cx="405111" cy="259045"/>
    <xdr:sp macro="" textlink="">
      <xdr:nvSpPr>
        <xdr:cNvPr id="186" name="【体育館・プール】&#10;有形固定資産減価償却率該当値テキスト"/>
        <xdr:cNvSpPr txBox="1"/>
      </xdr:nvSpPr>
      <xdr:spPr>
        <a:xfrm>
          <a:off x="4673600"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168275</xdr:rowOff>
    </xdr:from>
    <xdr:to>
      <xdr:col>20</xdr:col>
      <xdr:colOff>38100</xdr:colOff>
      <xdr:row>59</xdr:row>
      <xdr:rowOff>98425</xdr:rowOff>
    </xdr:to>
    <xdr:sp macro="" textlink="">
      <xdr:nvSpPr>
        <xdr:cNvPr id="187" name="楕円 186"/>
        <xdr:cNvSpPr/>
      </xdr:nvSpPr>
      <xdr:spPr>
        <a:xfrm>
          <a:off x="3746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47625</xdr:rowOff>
    </xdr:from>
    <xdr:to>
      <xdr:col>24</xdr:col>
      <xdr:colOff>63500</xdr:colOff>
      <xdr:row>59</xdr:row>
      <xdr:rowOff>81915</xdr:rowOff>
    </xdr:to>
    <xdr:cxnSp macro="">
      <xdr:nvCxnSpPr>
        <xdr:cNvPr id="188" name="直線コネクタ 187"/>
        <xdr:cNvCxnSpPr/>
      </xdr:nvCxnSpPr>
      <xdr:spPr>
        <a:xfrm>
          <a:off x="3797300" y="101631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89" name="楕円 188"/>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127635</xdr:rowOff>
    </xdr:to>
    <xdr:cxnSp macro="">
      <xdr:nvCxnSpPr>
        <xdr:cNvPr id="190" name="直線コネクタ 189"/>
        <xdr:cNvCxnSpPr/>
      </xdr:nvCxnSpPr>
      <xdr:spPr>
        <a:xfrm flipV="1">
          <a:off x="2908300" y="1016317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36830</xdr:rowOff>
    </xdr:from>
    <xdr:to>
      <xdr:col>10</xdr:col>
      <xdr:colOff>165100</xdr:colOff>
      <xdr:row>59</xdr:row>
      <xdr:rowOff>138430</xdr:rowOff>
    </xdr:to>
    <xdr:sp macro="" textlink="">
      <xdr:nvSpPr>
        <xdr:cNvPr id="191" name="楕円 190"/>
        <xdr:cNvSpPr/>
      </xdr:nvSpPr>
      <xdr:spPr>
        <a:xfrm>
          <a:off x="1968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127635</xdr:rowOff>
    </xdr:to>
    <xdr:cxnSp macro="">
      <xdr:nvCxnSpPr>
        <xdr:cNvPr id="192" name="直線コネクタ 191"/>
        <xdr:cNvCxnSpPr/>
      </xdr:nvCxnSpPr>
      <xdr:spPr>
        <a:xfrm>
          <a:off x="2019300" y="102031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34925</xdr:rowOff>
    </xdr:from>
    <xdr:to>
      <xdr:col>6</xdr:col>
      <xdr:colOff>38100</xdr:colOff>
      <xdr:row>59</xdr:row>
      <xdr:rowOff>136525</xdr:rowOff>
    </xdr:to>
    <xdr:sp macro="" textlink="">
      <xdr:nvSpPr>
        <xdr:cNvPr id="193" name="楕円 192"/>
        <xdr:cNvSpPr/>
      </xdr:nvSpPr>
      <xdr:spPr>
        <a:xfrm>
          <a:off x="1079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85725</xdr:rowOff>
    </xdr:from>
    <xdr:to>
      <xdr:col>10</xdr:col>
      <xdr:colOff>114300</xdr:colOff>
      <xdr:row>59</xdr:row>
      <xdr:rowOff>87630</xdr:rowOff>
    </xdr:to>
    <xdr:cxnSp macro="">
      <xdr:nvCxnSpPr>
        <xdr:cNvPr id="194" name="直線コネクタ 193"/>
        <xdr:cNvCxnSpPr/>
      </xdr:nvCxnSpPr>
      <xdr:spPr>
        <a:xfrm>
          <a:off x="1130300" y="10201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aveValue【体育館・プール】&#10;有形固定資産減価償却率"/>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114952</xdr:rowOff>
    </xdr:from>
    <xdr:ext cx="405111" cy="259045"/>
    <xdr:sp macro="" textlink="">
      <xdr:nvSpPr>
        <xdr:cNvPr id="199" name="n_1mainValue【体育館・プール】&#10;有形固定資産減価償却率"/>
        <xdr:cNvSpPr txBox="1"/>
      </xdr:nvSpPr>
      <xdr:spPr>
        <a:xfrm>
          <a:off x="3582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200" name="n_2mainValue【体育館・プール】&#10;有形固定資産減価償却率"/>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154957</xdr:rowOff>
    </xdr:from>
    <xdr:ext cx="405111" cy="259045"/>
    <xdr:sp macro="" textlink="">
      <xdr:nvSpPr>
        <xdr:cNvPr id="201" name="n_3mainValue【体育館・プール】&#10;有形固定資産減価償却率"/>
        <xdr:cNvSpPr txBox="1"/>
      </xdr:nvSpPr>
      <xdr:spPr>
        <a:xfrm>
          <a:off x="1816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202" name="n_4main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141531</xdr:rowOff>
    </xdr:from>
    <xdr:ext cx="469744" cy="259045"/>
    <xdr:sp macro="" textlink="">
      <xdr:nvSpPr>
        <xdr:cNvPr id="233" name="【体育館・プール】&#10;一人当たり面積平均値テキスト"/>
        <xdr:cNvSpPr txBox="1"/>
      </xdr:nvSpPr>
      <xdr:spPr>
        <a:xfrm>
          <a:off x="10515600" y="10771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70031</xdr:rowOff>
    </xdr:from>
    <xdr:to>
      <xdr:col>55</xdr:col>
      <xdr:colOff>50800</xdr:colOff>
      <xdr:row>62</xdr:row>
      <xdr:rowOff>181</xdr:rowOff>
    </xdr:to>
    <xdr:sp macro="" textlink="">
      <xdr:nvSpPr>
        <xdr:cNvPr id="244" name="楕円 243"/>
        <xdr:cNvSpPr/>
      </xdr:nvSpPr>
      <xdr:spPr>
        <a:xfrm>
          <a:off x="104267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92908</xdr:rowOff>
    </xdr:from>
    <xdr:ext cx="469744" cy="259045"/>
    <xdr:sp macro="" textlink="">
      <xdr:nvSpPr>
        <xdr:cNvPr id="245" name="【体育館・プール】&#10;一人当たり面積該当値テキスト"/>
        <xdr:cNvSpPr txBox="1"/>
      </xdr:nvSpPr>
      <xdr:spPr>
        <a:xfrm>
          <a:off x="10515600" y="1037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71665</xdr:rowOff>
    </xdr:from>
    <xdr:to>
      <xdr:col>50</xdr:col>
      <xdr:colOff>165100</xdr:colOff>
      <xdr:row>62</xdr:row>
      <xdr:rowOff>1815</xdr:rowOff>
    </xdr:to>
    <xdr:sp macro="" textlink="">
      <xdr:nvSpPr>
        <xdr:cNvPr id="246" name="楕円 245"/>
        <xdr:cNvSpPr/>
      </xdr:nvSpPr>
      <xdr:spPr>
        <a:xfrm>
          <a:off x="9588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120831</xdr:rowOff>
    </xdr:from>
    <xdr:to>
      <xdr:col>55</xdr:col>
      <xdr:colOff>0</xdr:colOff>
      <xdr:row>61</xdr:row>
      <xdr:rowOff>122465</xdr:rowOff>
    </xdr:to>
    <xdr:cxnSp macro="">
      <xdr:nvCxnSpPr>
        <xdr:cNvPr id="247" name="直線コネクタ 246"/>
        <xdr:cNvCxnSpPr/>
      </xdr:nvCxnSpPr>
      <xdr:spPr>
        <a:xfrm flipV="1">
          <a:off x="9639300" y="1057928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87993</xdr:rowOff>
    </xdr:from>
    <xdr:to>
      <xdr:col>46</xdr:col>
      <xdr:colOff>38100</xdr:colOff>
      <xdr:row>62</xdr:row>
      <xdr:rowOff>18143</xdr:rowOff>
    </xdr:to>
    <xdr:sp macro="" textlink="">
      <xdr:nvSpPr>
        <xdr:cNvPr id="248" name="楕円 247"/>
        <xdr:cNvSpPr/>
      </xdr:nvSpPr>
      <xdr:spPr>
        <a:xfrm>
          <a:off x="8699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122465</xdr:rowOff>
    </xdr:from>
    <xdr:to>
      <xdr:col>50</xdr:col>
      <xdr:colOff>114300</xdr:colOff>
      <xdr:row>61</xdr:row>
      <xdr:rowOff>138793</xdr:rowOff>
    </xdr:to>
    <xdr:cxnSp macro="">
      <xdr:nvCxnSpPr>
        <xdr:cNvPr id="249" name="直線コネクタ 248"/>
        <xdr:cNvCxnSpPr/>
      </xdr:nvCxnSpPr>
      <xdr:spPr>
        <a:xfrm flipV="1">
          <a:off x="8750300" y="10580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87993</xdr:rowOff>
    </xdr:from>
    <xdr:to>
      <xdr:col>41</xdr:col>
      <xdr:colOff>101600</xdr:colOff>
      <xdr:row>62</xdr:row>
      <xdr:rowOff>18143</xdr:rowOff>
    </xdr:to>
    <xdr:sp macro="" textlink="">
      <xdr:nvSpPr>
        <xdr:cNvPr id="250" name="楕円 249"/>
        <xdr:cNvSpPr/>
      </xdr:nvSpPr>
      <xdr:spPr>
        <a:xfrm>
          <a:off x="7810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138793</xdr:rowOff>
    </xdr:from>
    <xdr:to>
      <xdr:col>45</xdr:col>
      <xdr:colOff>177800</xdr:colOff>
      <xdr:row>61</xdr:row>
      <xdr:rowOff>138793</xdr:rowOff>
    </xdr:to>
    <xdr:cxnSp macro="">
      <xdr:nvCxnSpPr>
        <xdr:cNvPr id="251" name="直線コネクタ 250"/>
        <xdr:cNvCxnSpPr/>
      </xdr:nvCxnSpPr>
      <xdr:spPr>
        <a:xfrm>
          <a:off x="7861300" y="1059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45538</xdr:rowOff>
    </xdr:from>
    <xdr:to>
      <xdr:col>36</xdr:col>
      <xdr:colOff>165100</xdr:colOff>
      <xdr:row>61</xdr:row>
      <xdr:rowOff>147138</xdr:rowOff>
    </xdr:to>
    <xdr:sp macro="" textlink="">
      <xdr:nvSpPr>
        <xdr:cNvPr id="252" name="楕円 251"/>
        <xdr:cNvSpPr/>
      </xdr:nvSpPr>
      <xdr:spPr>
        <a:xfrm>
          <a:off x="6921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96338</xdr:rowOff>
    </xdr:from>
    <xdr:to>
      <xdr:col>41</xdr:col>
      <xdr:colOff>50800</xdr:colOff>
      <xdr:row>61</xdr:row>
      <xdr:rowOff>138793</xdr:rowOff>
    </xdr:to>
    <xdr:cxnSp macro="">
      <xdr:nvCxnSpPr>
        <xdr:cNvPr id="253" name="直線コネクタ 252"/>
        <xdr:cNvCxnSpPr/>
      </xdr:nvCxnSpPr>
      <xdr:spPr>
        <a:xfrm>
          <a:off x="6972300" y="1055478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107242</xdr:rowOff>
    </xdr:from>
    <xdr:ext cx="469744" cy="259045"/>
    <xdr:sp macro="" textlink="">
      <xdr:nvSpPr>
        <xdr:cNvPr id="255" name="n_2aveValue【体育館・プール】&#10;一人当たり面積"/>
        <xdr:cNvSpPr txBox="1"/>
      </xdr:nvSpPr>
      <xdr:spPr>
        <a:xfrm>
          <a:off x="8515427" y="109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53357</xdr:rowOff>
    </xdr:from>
    <xdr:ext cx="469744" cy="259045"/>
    <xdr:sp macro="" textlink="">
      <xdr:nvSpPr>
        <xdr:cNvPr id="256" name="n_3aveValue【体育館・プール】&#10;一人当たり面積"/>
        <xdr:cNvSpPr txBox="1"/>
      </xdr:nvSpPr>
      <xdr:spPr>
        <a:xfrm>
          <a:off x="7626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120304</xdr:rowOff>
    </xdr:from>
    <xdr:ext cx="469744" cy="259045"/>
    <xdr:sp macro="" textlink="">
      <xdr:nvSpPr>
        <xdr:cNvPr id="257" name="n_4aveValue【体育館・プール】&#10;一人当たり面積"/>
        <xdr:cNvSpPr txBox="1"/>
      </xdr:nvSpPr>
      <xdr:spPr>
        <a:xfrm>
          <a:off x="67374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18342</xdr:rowOff>
    </xdr:from>
    <xdr:ext cx="469744" cy="259045"/>
    <xdr:sp macro="" textlink="">
      <xdr:nvSpPr>
        <xdr:cNvPr id="258" name="n_1mainValue【体育館・プール】&#10;一人当たり面積"/>
        <xdr:cNvSpPr txBox="1"/>
      </xdr:nvSpPr>
      <xdr:spPr>
        <a:xfrm>
          <a:off x="9391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34670</xdr:rowOff>
    </xdr:from>
    <xdr:ext cx="469744" cy="259045"/>
    <xdr:sp macro="" textlink="">
      <xdr:nvSpPr>
        <xdr:cNvPr id="259" name="n_2mainValue【体育館・プール】&#10;一人当たり面積"/>
        <xdr:cNvSpPr txBox="1"/>
      </xdr:nvSpPr>
      <xdr:spPr>
        <a:xfrm>
          <a:off x="8515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34670</xdr:rowOff>
    </xdr:from>
    <xdr:ext cx="469744" cy="259045"/>
    <xdr:sp macro="" textlink="">
      <xdr:nvSpPr>
        <xdr:cNvPr id="260" name="n_3mainValue【体育館・プール】&#10;一人当たり面積"/>
        <xdr:cNvSpPr txBox="1"/>
      </xdr:nvSpPr>
      <xdr:spPr>
        <a:xfrm>
          <a:off x="76264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163665</xdr:rowOff>
    </xdr:from>
    <xdr:ext cx="469744" cy="259045"/>
    <xdr:sp macro="" textlink="">
      <xdr:nvSpPr>
        <xdr:cNvPr id="261" name="n_4mainValue【体育館・プール】&#10;一人当たり面積"/>
        <xdr:cNvSpPr txBox="1"/>
      </xdr:nvSpPr>
      <xdr:spPr>
        <a:xfrm>
          <a:off x="6737427" y="1027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89" name="【福祉施設】&#10;有形固定資産減価償却率平均値テキスト"/>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26163</xdr:rowOff>
    </xdr:from>
    <xdr:to>
      <xdr:col>24</xdr:col>
      <xdr:colOff>114300</xdr:colOff>
      <xdr:row>79</xdr:row>
      <xdr:rowOff>127763</xdr:rowOff>
    </xdr:to>
    <xdr:sp macro="" textlink="">
      <xdr:nvSpPr>
        <xdr:cNvPr id="300" name="楕円 299"/>
        <xdr:cNvSpPr/>
      </xdr:nvSpPr>
      <xdr:spPr>
        <a:xfrm>
          <a:off x="45847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49040</xdr:rowOff>
    </xdr:from>
    <xdr:ext cx="405111" cy="259045"/>
    <xdr:sp macro="" textlink="">
      <xdr:nvSpPr>
        <xdr:cNvPr id="301" name="【福祉施設】&#10;有形固定資産減価償却率該当値テキスト"/>
        <xdr:cNvSpPr txBox="1"/>
      </xdr:nvSpPr>
      <xdr:spPr>
        <a:xfrm>
          <a:off x="4673600" y="1342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156463</xdr:rowOff>
    </xdr:from>
    <xdr:to>
      <xdr:col>20</xdr:col>
      <xdr:colOff>38100</xdr:colOff>
      <xdr:row>80</xdr:row>
      <xdr:rowOff>86613</xdr:rowOff>
    </xdr:to>
    <xdr:sp macro="" textlink="">
      <xdr:nvSpPr>
        <xdr:cNvPr id="302" name="楕円 301"/>
        <xdr:cNvSpPr/>
      </xdr:nvSpPr>
      <xdr:spPr>
        <a:xfrm>
          <a:off x="3746500" y="1370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76963</xdr:rowOff>
    </xdr:from>
    <xdr:to>
      <xdr:col>24</xdr:col>
      <xdr:colOff>63500</xdr:colOff>
      <xdr:row>80</xdr:row>
      <xdr:rowOff>35813</xdr:rowOff>
    </xdr:to>
    <xdr:cxnSp macro="">
      <xdr:nvCxnSpPr>
        <xdr:cNvPr id="303" name="直線コネクタ 302"/>
        <xdr:cNvCxnSpPr/>
      </xdr:nvCxnSpPr>
      <xdr:spPr>
        <a:xfrm flipV="1">
          <a:off x="3797300" y="13621513"/>
          <a:ext cx="838200" cy="1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110744</xdr:rowOff>
    </xdr:from>
    <xdr:to>
      <xdr:col>15</xdr:col>
      <xdr:colOff>101600</xdr:colOff>
      <xdr:row>80</xdr:row>
      <xdr:rowOff>40894</xdr:rowOff>
    </xdr:to>
    <xdr:sp macro="" textlink="">
      <xdr:nvSpPr>
        <xdr:cNvPr id="304" name="楕円 303"/>
        <xdr:cNvSpPr/>
      </xdr:nvSpPr>
      <xdr:spPr>
        <a:xfrm>
          <a:off x="2857500" y="13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161544</xdr:rowOff>
    </xdr:from>
    <xdr:to>
      <xdr:col>19</xdr:col>
      <xdr:colOff>177800</xdr:colOff>
      <xdr:row>80</xdr:row>
      <xdr:rowOff>35813</xdr:rowOff>
    </xdr:to>
    <xdr:cxnSp macro="">
      <xdr:nvCxnSpPr>
        <xdr:cNvPr id="305" name="直線コネクタ 304"/>
        <xdr:cNvCxnSpPr/>
      </xdr:nvCxnSpPr>
      <xdr:spPr>
        <a:xfrm>
          <a:off x="2908300" y="1370609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65024</xdr:rowOff>
    </xdr:from>
    <xdr:to>
      <xdr:col>10</xdr:col>
      <xdr:colOff>165100</xdr:colOff>
      <xdr:row>79</xdr:row>
      <xdr:rowOff>166624</xdr:rowOff>
    </xdr:to>
    <xdr:sp macro="" textlink="">
      <xdr:nvSpPr>
        <xdr:cNvPr id="306" name="楕円 305"/>
        <xdr:cNvSpPr/>
      </xdr:nvSpPr>
      <xdr:spPr>
        <a:xfrm>
          <a:off x="196850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115824</xdr:rowOff>
    </xdr:from>
    <xdr:to>
      <xdr:col>15</xdr:col>
      <xdr:colOff>50800</xdr:colOff>
      <xdr:row>79</xdr:row>
      <xdr:rowOff>161544</xdr:rowOff>
    </xdr:to>
    <xdr:cxnSp macro="">
      <xdr:nvCxnSpPr>
        <xdr:cNvPr id="307" name="直線コネクタ 306"/>
        <xdr:cNvCxnSpPr/>
      </xdr:nvCxnSpPr>
      <xdr:spPr>
        <a:xfrm>
          <a:off x="2019300" y="1366037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19304</xdr:rowOff>
    </xdr:from>
    <xdr:to>
      <xdr:col>6</xdr:col>
      <xdr:colOff>38100</xdr:colOff>
      <xdr:row>79</xdr:row>
      <xdr:rowOff>120904</xdr:rowOff>
    </xdr:to>
    <xdr:sp macro="" textlink="">
      <xdr:nvSpPr>
        <xdr:cNvPr id="308" name="楕円 307"/>
        <xdr:cNvSpPr/>
      </xdr:nvSpPr>
      <xdr:spPr>
        <a:xfrm>
          <a:off x="1079500" y="135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70104</xdr:rowOff>
    </xdr:from>
    <xdr:to>
      <xdr:col>10</xdr:col>
      <xdr:colOff>114300</xdr:colOff>
      <xdr:row>79</xdr:row>
      <xdr:rowOff>115824</xdr:rowOff>
    </xdr:to>
    <xdr:cxnSp macro="">
      <xdr:nvCxnSpPr>
        <xdr:cNvPr id="309" name="直線コネクタ 308"/>
        <xdr:cNvCxnSpPr/>
      </xdr:nvCxnSpPr>
      <xdr:spPr>
        <a:xfrm>
          <a:off x="1130300" y="136146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0"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1"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2"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313" name="n_4aveValue【福祉施設】&#10;有形固定資産減価償却率"/>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103140</xdr:rowOff>
    </xdr:from>
    <xdr:ext cx="405111" cy="259045"/>
    <xdr:sp macro="" textlink="">
      <xdr:nvSpPr>
        <xdr:cNvPr id="314" name="n_1mainValue【福祉施設】&#10;有形固定資産減価償却率"/>
        <xdr:cNvSpPr txBox="1"/>
      </xdr:nvSpPr>
      <xdr:spPr>
        <a:xfrm>
          <a:off x="35820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15" name="n_2main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11701</xdr:rowOff>
    </xdr:from>
    <xdr:ext cx="405111" cy="259045"/>
    <xdr:sp macro="" textlink="">
      <xdr:nvSpPr>
        <xdr:cNvPr id="316" name="n_3mainValue【福祉施設】&#10;有形固定資産減価償却率"/>
        <xdr:cNvSpPr txBox="1"/>
      </xdr:nvSpPr>
      <xdr:spPr>
        <a:xfrm>
          <a:off x="1816744" y="1338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137431</xdr:rowOff>
    </xdr:from>
    <xdr:ext cx="405111" cy="259045"/>
    <xdr:sp macro="" textlink="">
      <xdr:nvSpPr>
        <xdr:cNvPr id="317" name="n_4mainValue【福祉施設】&#10;有形固定資産減価償却率"/>
        <xdr:cNvSpPr txBox="1"/>
      </xdr:nvSpPr>
      <xdr:spPr>
        <a:xfrm>
          <a:off x="927744" y="1333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55880</xdr:rowOff>
    </xdr:from>
    <xdr:to>
      <xdr:col>55</xdr:col>
      <xdr:colOff>50800</xdr:colOff>
      <xdr:row>82</xdr:row>
      <xdr:rowOff>157480</xdr:rowOff>
    </xdr:to>
    <xdr:sp macro="" textlink="">
      <xdr:nvSpPr>
        <xdr:cNvPr id="353" name="楕円 352"/>
        <xdr:cNvSpPr/>
      </xdr:nvSpPr>
      <xdr:spPr>
        <a:xfrm>
          <a:off x="10426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78757</xdr:rowOff>
    </xdr:from>
    <xdr:ext cx="469744" cy="259045"/>
    <xdr:sp macro="" textlink="">
      <xdr:nvSpPr>
        <xdr:cNvPr id="354" name="【福祉施設】&#10;一人当たり面積該当値テキスト"/>
        <xdr:cNvSpPr txBox="1"/>
      </xdr:nvSpPr>
      <xdr:spPr>
        <a:xfrm>
          <a:off x="10515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38736</xdr:rowOff>
    </xdr:from>
    <xdr:to>
      <xdr:col>50</xdr:col>
      <xdr:colOff>165100</xdr:colOff>
      <xdr:row>81</xdr:row>
      <xdr:rowOff>140336</xdr:rowOff>
    </xdr:to>
    <xdr:sp macro="" textlink="">
      <xdr:nvSpPr>
        <xdr:cNvPr id="355" name="楕円 354"/>
        <xdr:cNvSpPr/>
      </xdr:nvSpPr>
      <xdr:spPr>
        <a:xfrm>
          <a:off x="9588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89536</xdr:rowOff>
    </xdr:from>
    <xdr:to>
      <xdr:col>55</xdr:col>
      <xdr:colOff>0</xdr:colOff>
      <xdr:row>82</xdr:row>
      <xdr:rowOff>106680</xdr:rowOff>
    </xdr:to>
    <xdr:cxnSp macro="">
      <xdr:nvCxnSpPr>
        <xdr:cNvPr id="356" name="直線コネクタ 355"/>
        <xdr:cNvCxnSpPr/>
      </xdr:nvCxnSpPr>
      <xdr:spPr>
        <a:xfrm>
          <a:off x="9639300" y="13976986"/>
          <a:ext cx="8382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38736</xdr:rowOff>
    </xdr:from>
    <xdr:to>
      <xdr:col>46</xdr:col>
      <xdr:colOff>38100</xdr:colOff>
      <xdr:row>81</xdr:row>
      <xdr:rowOff>140336</xdr:rowOff>
    </xdr:to>
    <xdr:sp macro="" textlink="">
      <xdr:nvSpPr>
        <xdr:cNvPr id="357" name="楕円 356"/>
        <xdr:cNvSpPr/>
      </xdr:nvSpPr>
      <xdr:spPr>
        <a:xfrm>
          <a:off x="8699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89536</xdr:rowOff>
    </xdr:from>
    <xdr:to>
      <xdr:col>50</xdr:col>
      <xdr:colOff>114300</xdr:colOff>
      <xdr:row>81</xdr:row>
      <xdr:rowOff>89536</xdr:rowOff>
    </xdr:to>
    <xdr:cxnSp macro="">
      <xdr:nvCxnSpPr>
        <xdr:cNvPr id="358" name="直線コネクタ 357"/>
        <xdr:cNvCxnSpPr/>
      </xdr:nvCxnSpPr>
      <xdr:spPr>
        <a:xfrm>
          <a:off x="8750300" y="13976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38736</xdr:rowOff>
    </xdr:from>
    <xdr:to>
      <xdr:col>41</xdr:col>
      <xdr:colOff>101600</xdr:colOff>
      <xdr:row>81</xdr:row>
      <xdr:rowOff>140336</xdr:rowOff>
    </xdr:to>
    <xdr:sp macro="" textlink="">
      <xdr:nvSpPr>
        <xdr:cNvPr id="359" name="楕円 358"/>
        <xdr:cNvSpPr/>
      </xdr:nvSpPr>
      <xdr:spPr>
        <a:xfrm>
          <a:off x="7810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89536</xdr:rowOff>
    </xdr:from>
    <xdr:to>
      <xdr:col>45</xdr:col>
      <xdr:colOff>177800</xdr:colOff>
      <xdr:row>81</xdr:row>
      <xdr:rowOff>89536</xdr:rowOff>
    </xdr:to>
    <xdr:cxnSp macro="">
      <xdr:nvCxnSpPr>
        <xdr:cNvPr id="360" name="直線コネクタ 359"/>
        <xdr:cNvCxnSpPr/>
      </xdr:nvCxnSpPr>
      <xdr:spPr>
        <a:xfrm>
          <a:off x="7861300" y="13976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38736</xdr:rowOff>
    </xdr:from>
    <xdr:to>
      <xdr:col>36</xdr:col>
      <xdr:colOff>165100</xdr:colOff>
      <xdr:row>81</xdr:row>
      <xdr:rowOff>140336</xdr:rowOff>
    </xdr:to>
    <xdr:sp macro="" textlink="">
      <xdr:nvSpPr>
        <xdr:cNvPr id="361" name="楕円 360"/>
        <xdr:cNvSpPr/>
      </xdr:nvSpPr>
      <xdr:spPr>
        <a:xfrm>
          <a:off x="6921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89536</xdr:rowOff>
    </xdr:from>
    <xdr:to>
      <xdr:col>41</xdr:col>
      <xdr:colOff>50800</xdr:colOff>
      <xdr:row>81</xdr:row>
      <xdr:rowOff>89536</xdr:rowOff>
    </xdr:to>
    <xdr:cxnSp macro="">
      <xdr:nvCxnSpPr>
        <xdr:cNvPr id="362" name="直線コネクタ 361"/>
        <xdr:cNvCxnSpPr/>
      </xdr:nvCxnSpPr>
      <xdr:spPr>
        <a:xfrm>
          <a:off x="6972300" y="13976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165752</xdr:rowOff>
    </xdr:from>
    <xdr:ext cx="469744" cy="259045"/>
    <xdr:sp macro="" textlink="">
      <xdr:nvSpPr>
        <xdr:cNvPr id="366" name="n_4aveValue【福祉施設】&#10;一人当たり面積"/>
        <xdr:cNvSpPr txBox="1"/>
      </xdr:nvSpPr>
      <xdr:spPr>
        <a:xfrm>
          <a:off x="6737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156863</xdr:rowOff>
    </xdr:from>
    <xdr:ext cx="469744" cy="259045"/>
    <xdr:sp macro="" textlink="">
      <xdr:nvSpPr>
        <xdr:cNvPr id="367" name="n_1mainValue【福祉施設】&#10;一人当たり面積"/>
        <xdr:cNvSpPr txBox="1"/>
      </xdr:nvSpPr>
      <xdr:spPr>
        <a:xfrm>
          <a:off x="93917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156863</xdr:rowOff>
    </xdr:from>
    <xdr:ext cx="469744" cy="259045"/>
    <xdr:sp macro="" textlink="">
      <xdr:nvSpPr>
        <xdr:cNvPr id="368" name="n_2mainValue【福祉施設】&#10;一人当たり面積"/>
        <xdr:cNvSpPr txBox="1"/>
      </xdr:nvSpPr>
      <xdr:spPr>
        <a:xfrm>
          <a:off x="8515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156863</xdr:rowOff>
    </xdr:from>
    <xdr:ext cx="469744" cy="259045"/>
    <xdr:sp macro="" textlink="">
      <xdr:nvSpPr>
        <xdr:cNvPr id="369" name="n_3mainValue【福祉施設】&#10;一人当たり面積"/>
        <xdr:cNvSpPr txBox="1"/>
      </xdr:nvSpPr>
      <xdr:spPr>
        <a:xfrm>
          <a:off x="7626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156863</xdr:rowOff>
    </xdr:from>
    <xdr:ext cx="469744" cy="259045"/>
    <xdr:sp macro="" textlink="">
      <xdr:nvSpPr>
        <xdr:cNvPr id="370" name="n_4mainValue【福祉施設】&#10;一人当たり面積"/>
        <xdr:cNvSpPr txBox="1"/>
      </xdr:nvSpPr>
      <xdr:spPr>
        <a:xfrm>
          <a:off x="6737427" y="1370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123371</xdr:rowOff>
    </xdr:from>
    <xdr:to>
      <xdr:col>24</xdr:col>
      <xdr:colOff>114300</xdr:colOff>
      <xdr:row>105</xdr:row>
      <xdr:rowOff>53521</xdr:rowOff>
    </xdr:to>
    <xdr:sp macro="" textlink="">
      <xdr:nvSpPr>
        <xdr:cNvPr id="412" name="楕円 411"/>
        <xdr:cNvSpPr/>
      </xdr:nvSpPr>
      <xdr:spPr>
        <a:xfrm>
          <a:off x="45847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146248</xdr:rowOff>
    </xdr:from>
    <xdr:ext cx="405111" cy="259045"/>
    <xdr:sp macro="" textlink="">
      <xdr:nvSpPr>
        <xdr:cNvPr id="413" name="【市民会館】&#10;有形固定資産減価償却率該当値テキスト"/>
        <xdr:cNvSpPr txBox="1"/>
      </xdr:nvSpPr>
      <xdr:spPr>
        <a:xfrm>
          <a:off x="4673600" y="17805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90714</xdr:rowOff>
    </xdr:from>
    <xdr:to>
      <xdr:col>20</xdr:col>
      <xdr:colOff>38100</xdr:colOff>
      <xdr:row>105</xdr:row>
      <xdr:rowOff>20864</xdr:rowOff>
    </xdr:to>
    <xdr:sp macro="" textlink="">
      <xdr:nvSpPr>
        <xdr:cNvPr id="414" name="楕円 413"/>
        <xdr:cNvSpPr/>
      </xdr:nvSpPr>
      <xdr:spPr>
        <a:xfrm>
          <a:off x="3746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141514</xdr:rowOff>
    </xdr:from>
    <xdr:to>
      <xdr:col>24</xdr:col>
      <xdr:colOff>63500</xdr:colOff>
      <xdr:row>105</xdr:row>
      <xdr:rowOff>2721</xdr:rowOff>
    </xdr:to>
    <xdr:cxnSp macro="">
      <xdr:nvCxnSpPr>
        <xdr:cNvPr id="415" name="直線コネクタ 414"/>
        <xdr:cNvCxnSpPr/>
      </xdr:nvCxnSpPr>
      <xdr:spPr>
        <a:xfrm>
          <a:off x="3797300" y="179723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43362</xdr:rowOff>
    </xdr:from>
    <xdr:to>
      <xdr:col>15</xdr:col>
      <xdr:colOff>101600</xdr:colOff>
      <xdr:row>104</xdr:row>
      <xdr:rowOff>144962</xdr:rowOff>
    </xdr:to>
    <xdr:sp macro="" textlink="">
      <xdr:nvSpPr>
        <xdr:cNvPr id="416" name="楕円 415"/>
        <xdr:cNvSpPr/>
      </xdr:nvSpPr>
      <xdr:spPr>
        <a:xfrm>
          <a:off x="2857500" y="17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94162</xdr:rowOff>
    </xdr:from>
    <xdr:to>
      <xdr:col>19</xdr:col>
      <xdr:colOff>177800</xdr:colOff>
      <xdr:row>104</xdr:row>
      <xdr:rowOff>141514</xdr:rowOff>
    </xdr:to>
    <xdr:cxnSp macro="">
      <xdr:nvCxnSpPr>
        <xdr:cNvPr id="417" name="直線コネクタ 416"/>
        <xdr:cNvCxnSpPr/>
      </xdr:nvCxnSpPr>
      <xdr:spPr>
        <a:xfrm>
          <a:off x="2908300" y="1792496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10705</xdr:rowOff>
    </xdr:from>
    <xdr:to>
      <xdr:col>10</xdr:col>
      <xdr:colOff>165100</xdr:colOff>
      <xdr:row>104</xdr:row>
      <xdr:rowOff>112305</xdr:rowOff>
    </xdr:to>
    <xdr:sp macro="" textlink="">
      <xdr:nvSpPr>
        <xdr:cNvPr id="418" name="楕円 417"/>
        <xdr:cNvSpPr/>
      </xdr:nvSpPr>
      <xdr:spPr>
        <a:xfrm>
          <a:off x="1968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61505</xdr:rowOff>
    </xdr:from>
    <xdr:to>
      <xdr:col>15</xdr:col>
      <xdr:colOff>50800</xdr:colOff>
      <xdr:row>104</xdr:row>
      <xdr:rowOff>94162</xdr:rowOff>
    </xdr:to>
    <xdr:cxnSp macro="">
      <xdr:nvCxnSpPr>
        <xdr:cNvPr id="419" name="直線コネクタ 418"/>
        <xdr:cNvCxnSpPr/>
      </xdr:nvCxnSpPr>
      <xdr:spPr>
        <a:xfrm>
          <a:off x="2019300" y="178923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151130</xdr:rowOff>
    </xdr:from>
    <xdr:to>
      <xdr:col>6</xdr:col>
      <xdr:colOff>38100</xdr:colOff>
      <xdr:row>106</xdr:row>
      <xdr:rowOff>81280</xdr:rowOff>
    </xdr:to>
    <xdr:sp macro="" textlink="">
      <xdr:nvSpPr>
        <xdr:cNvPr id="420" name="楕円 419"/>
        <xdr:cNvSpPr/>
      </xdr:nvSpPr>
      <xdr:spPr>
        <a:xfrm>
          <a:off x="1079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61505</xdr:rowOff>
    </xdr:from>
    <xdr:to>
      <xdr:col>10</xdr:col>
      <xdr:colOff>114300</xdr:colOff>
      <xdr:row>106</xdr:row>
      <xdr:rowOff>30480</xdr:rowOff>
    </xdr:to>
    <xdr:cxnSp macro="">
      <xdr:nvCxnSpPr>
        <xdr:cNvPr id="421" name="直線コネクタ 420"/>
        <xdr:cNvCxnSpPr/>
      </xdr:nvCxnSpPr>
      <xdr:spPr>
        <a:xfrm flipV="1">
          <a:off x="1130300" y="17892305"/>
          <a:ext cx="889000" cy="3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3"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25" name="n_4aveValue【市民会館】&#10;有形固定資産減価償却率"/>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37391</xdr:rowOff>
    </xdr:from>
    <xdr:ext cx="405111" cy="259045"/>
    <xdr:sp macro="" textlink="">
      <xdr:nvSpPr>
        <xdr:cNvPr id="426" name="n_1main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161489</xdr:rowOff>
    </xdr:from>
    <xdr:ext cx="405111" cy="259045"/>
    <xdr:sp macro="" textlink="">
      <xdr:nvSpPr>
        <xdr:cNvPr id="427" name="n_2mainValue【市民会館】&#10;有形固定資産減価償却率"/>
        <xdr:cNvSpPr txBox="1"/>
      </xdr:nvSpPr>
      <xdr:spPr>
        <a:xfrm>
          <a:off x="2705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128832</xdr:rowOff>
    </xdr:from>
    <xdr:ext cx="405111" cy="259045"/>
    <xdr:sp macro="" textlink="">
      <xdr:nvSpPr>
        <xdr:cNvPr id="428" name="n_3mainValue【市民会館】&#10;有形固定資産減価償却率"/>
        <xdr:cNvSpPr txBox="1"/>
      </xdr:nvSpPr>
      <xdr:spPr>
        <a:xfrm>
          <a:off x="1816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72407</xdr:rowOff>
    </xdr:from>
    <xdr:ext cx="405111" cy="259045"/>
    <xdr:sp macro="" textlink="">
      <xdr:nvSpPr>
        <xdr:cNvPr id="429" name="n_4mainValue【市民会館】&#10;有形固定資産減価償却率"/>
        <xdr:cNvSpPr txBox="1"/>
      </xdr:nvSpPr>
      <xdr:spPr>
        <a:xfrm>
          <a:off x="927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48261</xdr:rowOff>
    </xdr:from>
    <xdr:to>
      <xdr:col>55</xdr:col>
      <xdr:colOff>50800</xdr:colOff>
      <xdr:row>108</xdr:row>
      <xdr:rowOff>149861</xdr:rowOff>
    </xdr:to>
    <xdr:sp macro="" textlink="">
      <xdr:nvSpPr>
        <xdr:cNvPr id="471" name="楕円 470"/>
        <xdr:cNvSpPr/>
      </xdr:nvSpPr>
      <xdr:spPr>
        <a:xfrm>
          <a:off x="10426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134638</xdr:rowOff>
    </xdr:from>
    <xdr:ext cx="469744" cy="259045"/>
    <xdr:sp macro="" textlink="">
      <xdr:nvSpPr>
        <xdr:cNvPr id="472" name="【市民会館】&#10;一人当たり面積該当値テキスト"/>
        <xdr:cNvSpPr txBox="1"/>
      </xdr:nvSpPr>
      <xdr:spPr>
        <a:xfrm>
          <a:off x="10515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48261</xdr:rowOff>
    </xdr:from>
    <xdr:to>
      <xdr:col>50</xdr:col>
      <xdr:colOff>165100</xdr:colOff>
      <xdr:row>108</xdr:row>
      <xdr:rowOff>149861</xdr:rowOff>
    </xdr:to>
    <xdr:sp macro="" textlink="">
      <xdr:nvSpPr>
        <xdr:cNvPr id="473" name="楕円 472"/>
        <xdr:cNvSpPr/>
      </xdr:nvSpPr>
      <xdr:spPr>
        <a:xfrm>
          <a:off x="9588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99061</xdr:rowOff>
    </xdr:from>
    <xdr:to>
      <xdr:col>55</xdr:col>
      <xdr:colOff>0</xdr:colOff>
      <xdr:row>108</xdr:row>
      <xdr:rowOff>99061</xdr:rowOff>
    </xdr:to>
    <xdr:cxnSp macro="">
      <xdr:nvCxnSpPr>
        <xdr:cNvPr id="474" name="直線コネクタ 473"/>
        <xdr:cNvCxnSpPr/>
      </xdr:nvCxnSpPr>
      <xdr:spPr>
        <a:xfrm>
          <a:off x="9639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71120</xdr:rowOff>
    </xdr:from>
    <xdr:to>
      <xdr:col>46</xdr:col>
      <xdr:colOff>38100</xdr:colOff>
      <xdr:row>109</xdr:row>
      <xdr:rowOff>1270</xdr:rowOff>
    </xdr:to>
    <xdr:sp macro="" textlink="">
      <xdr:nvSpPr>
        <xdr:cNvPr id="475" name="楕円 474"/>
        <xdr:cNvSpPr/>
      </xdr:nvSpPr>
      <xdr:spPr>
        <a:xfrm>
          <a:off x="8699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99061</xdr:rowOff>
    </xdr:from>
    <xdr:to>
      <xdr:col>50</xdr:col>
      <xdr:colOff>114300</xdr:colOff>
      <xdr:row>108</xdr:row>
      <xdr:rowOff>121920</xdr:rowOff>
    </xdr:to>
    <xdr:cxnSp macro="">
      <xdr:nvCxnSpPr>
        <xdr:cNvPr id="476" name="直線コネクタ 475"/>
        <xdr:cNvCxnSpPr/>
      </xdr:nvCxnSpPr>
      <xdr:spPr>
        <a:xfrm flipV="1">
          <a:off x="8750300" y="18615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71120</xdr:rowOff>
    </xdr:from>
    <xdr:to>
      <xdr:col>41</xdr:col>
      <xdr:colOff>101600</xdr:colOff>
      <xdr:row>109</xdr:row>
      <xdr:rowOff>1270</xdr:rowOff>
    </xdr:to>
    <xdr:sp macro="" textlink="">
      <xdr:nvSpPr>
        <xdr:cNvPr id="477" name="楕円 476"/>
        <xdr:cNvSpPr/>
      </xdr:nvSpPr>
      <xdr:spPr>
        <a:xfrm>
          <a:off x="781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121920</xdr:rowOff>
    </xdr:from>
    <xdr:to>
      <xdr:col>45</xdr:col>
      <xdr:colOff>177800</xdr:colOff>
      <xdr:row>108</xdr:row>
      <xdr:rowOff>121920</xdr:rowOff>
    </xdr:to>
    <xdr:cxnSp macro="">
      <xdr:nvCxnSpPr>
        <xdr:cNvPr id="478" name="直線コネクタ 477"/>
        <xdr:cNvCxnSpPr/>
      </xdr:nvCxnSpPr>
      <xdr:spPr>
        <a:xfrm>
          <a:off x="7861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82550</xdr:rowOff>
    </xdr:from>
    <xdr:to>
      <xdr:col>36</xdr:col>
      <xdr:colOff>165100</xdr:colOff>
      <xdr:row>108</xdr:row>
      <xdr:rowOff>12700</xdr:rowOff>
    </xdr:to>
    <xdr:sp macro="" textlink="">
      <xdr:nvSpPr>
        <xdr:cNvPr id="479" name="楕円 478"/>
        <xdr:cNvSpPr/>
      </xdr:nvSpPr>
      <xdr:spPr>
        <a:xfrm>
          <a:off x="6921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133350</xdr:rowOff>
    </xdr:from>
    <xdr:to>
      <xdr:col>41</xdr:col>
      <xdr:colOff>50800</xdr:colOff>
      <xdr:row>108</xdr:row>
      <xdr:rowOff>121920</xdr:rowOff>
    </xdr:to>
    <xdr:cxnSp macro="">
      <xdr:nvCxnSpPr>
        <xdr:cNvPr id="480" name="直線コネクタ 479"/>
        <xdr:cNvCxnSpPr/>
      </xdr:nvCxnSpPr>
      <xdr:spPr>
        <a:xfrm>
          <a:off x="6972300" y="184785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140988</xdr:rowOff>
    </xdr:from>
    <xdr:ext cx="469744" cy="259045"/>
    <xdr:sp macro="" textlink="">
      <xdr:nvSpPr>
        <xdr:cNvPr id="485" name="n_1mainValue【市民会館】&#10;一人当たり面積"/>
        <xdr:cNvSpPr txBox="1"/>
      </xdr:nvSpPr>
      <xdr:spPr>
        <a:xfrm>
          <a:off x="9391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163847</xdr:rowOff>
    </xdr:from>
    <xdr:ext cx="469744" cy="259045"/>
    <xdr:sp macro="" textlink="">
      <xdr:nvSpPr>
        <xdr:cNvPr id="486" name="n_2mainValue【市民会館】&#10;一人当たり面積"/>
        <xdr:cNvSpPr txBox="1"/>
      </xdr:nvSpPr>
      <xdr:spPr>
        <a:xfrm>
          <a:off x="8515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163847</xdr:rowOff>
    </xdr:from>
    <xdr:ext cx="469744" cy="259045"/>
    <xdr:sp macro="" textlink="">
      <xdr:nvSpPr>
        <xdr:cNvPr id="487" name="n_3mainValue【市民会館】&#10;一人当たり面積"/>
        <xdr:cNvSpPr txBox="1"/>
      </xdr:nvSpPr>
      <xdr:spPr>
        <a:xfrm>
          <a:off x="7626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3827</xdr:rowOff>
    </xdr:from>
    <xdr:ext cx="469744" cy="259045"/>
    <xdr:sp macro="" textlink="">
      <xdr:nvSpPr>
        <xdr:cNvPr id="488" name="n_4mainValue【市民会館】&#10;一人当たり面積"/>
        <xdr:cNvSpPr txBox="1"/>
      </xdr:nvSpPr>
      <xdr:spPr>
        <a:xfrm>
          <a:off x="6737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33218</xdr:rowOff>
    </xdr:from>
    <xdr:ext cx="405111" cy="259045"/>
    <xdr:sp macro="" textlink="">
      <xdr:nvSpPr>
        <xdr:cNvPr id="519" name="【一般廃棄物処理施設】&#10;有形固定資産減価償却率平均値テキスト"/>
        <xdr:cNvSpPr txBox="1"/>
      </xdr:nvSpPr>
      <xdr:spPr>
        <a:xfrm>
          <a:off x="163576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126637</xdr:rowOff>
    </xdr:from>
    <xdr:to>
      <xdr:col>85</xdr:col>
      <xdr:colOff>177800</xdr:colOff>
      <xdr:row>35</xdr:row>
      <xdr:rowOff>56787</xdr:rowOff>
    </xdr:to>
    <xdr:sp macro="" textlink="">
      <xdr:nvSpPr>
        <xdr:cNvPr id="530" name="楕円 529"/>
        <xdr:cNvSpPr/>
      </xdr:nvSpPr>
      <xdr:spPr>
        <a:xfrm>
          <a:off x="162687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149514</xdr:rowOff>
    </xdr:from>
    <xdr:ext cx="405111" cy="259045"/>
    <xdr:sp macro="" textlink="">
      <xdr:nvSpPr>
        <xdr:cNvPr id="531" name="【一般廃棄物処理施設】&#10;有形固定資産減価償却率該当値テキスト"/>
        <xdr:cNvSpPr txBox="1"/>
      </xdr:nvSpPr>
      <xdr:spPr>
        <a:xfrm>
          <a:off x="16357600" y="58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532" name="楕円 531"/>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136616</xdr:rowOff>
    </xdr:from>
    <xdr:to>
      <xdr:col>85</xdr:col>
      <xdr:colOff>127000</xdr:colOff>
      <xdr:row>35</xdr:row>
      <xdr:rowOff>5987</xdr:rowOff>
    </xdr:to>
    <xdr:cxnSp macro="">
      <xdr:nvCxnSpPr>
        <xdr:cNvPr id="533" name="直線コネクタ 532"/>
        <xdr:cNvCxnSpPr/>
      </xdr:nvCxnSpPr>
      <xdr:spPr>
        <a:xfrm>
          <a:off x="15481300" y="596591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139700</xdr:rowOff>
    </xdr:from>
    <xdr:to>
      <xdr:col>72</xdr:col>
      <xdr:colOff>38100</xdr:colOff>
      <xdr:row>40</xdr:row>
      <xdr:rowOff>69850</xdr:rowOff>
    </xdr:to>
    <xdr:sp macro="" textlink="">
      <xdr:nvSpPr>
        <xdr:cNvPr id="534" name="楕円 533"/>
        <xdr:cNvSpPr/>
      </xdr:nvSpPr>
      <xdr:spPr>
        <a:xfrm>
          <a:off x="13652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5806</xdr:rowOff>
    </xdr:from>
    <xdr:to>
      <xdr:col>67</xdr:col>
      <xdr:colOff>101600</xdr:colOff>
      <xdr:row>37</xdr:row>
      <xdr:rowOff>107406</xdr:rowOff>
    </xdr:to>
    <xdr:sp macro="" textlink="">
      <xdr:nvSpPr>
        <xdr:cNvPr id="535" name="楕円 534"/>
        <xdr:cNvSpPr/>
      </xdr:nvSpPr>
      <xdr:spPr>
        <a:xfrm>
          <a:off x="127635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56606</xdr:rowOff>
    </xdr:from>
    <xdr:to>
      <xdr:col>71</xdr:col>
      <xdr:colOff>177800</xdr:colOff>
      <xdr:row>40</xdr:row>
      <xdr:rowOff>19050</xdr:rowOff>
    </xdr:to>
    <xdr:cxnSp macro="">
      <xdr:nvCxnSpPr>
        <xdr:cNvPr id="536" name="直線コネクタ 535"/>
        <xdr:cNvCxnSpPr/>
      </xdr:nvCxnSpPr>
      <xdr:spPr>
        <a:xfrm>
          <a:off x="12814300" y="6400256"/>
          <a:ext cx="889000" cy="47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131190</xdr:rowOff>
    </xdr:from>
    <xdr:ext cx="405111" cy="259045"/>
    <xdr:sp macro="" textlink="">
      <xdr:nvSpPr>
        <xdr:cNvPr id="537" name="n_1aveValue【一般廃棄物処理施設】&#10;有形固定資産減価償却率"/>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38"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39"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49547</xdr:rowOff>
    </xdr:from>
    <xdr:ext cx="405111" cy="259045"/>
    <xdr:sp macro="" textlink="">
      <xdr:nvSpPr>
        <xdr:cNvPr id="540" name="n_4aveValue【一般廃棄物処理施設】&#10;有形固定資産減価償却率"/>
        <xdr:cNvSpPr txBox="1"/>
      </xdr:nvSpPr>
      <xdr:spPr>
        <a:xfrm>
          <a:off x="12611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541" name="n_1mainValue【一般廃棄物処理施設】&#10;有形固定資産減価償却率"/>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60977</xdr:rowOff>
    </xdr:from>
    <xdr:ext cx="405111" cy="259045"/>
    <xdr:sp macro="" textlink="">
      <xdr:nvSpPr>
        <xdr:cNvPr id="542" name="n_3mainValue【一般廃棄物処理施設】&#10;有形固定資産減価償却率"/>
        <xdr:cNvSpPr txBox="1"/>
      </xdr:nvSpPr>
      <xdr:spPr>
        <a:xfrm>
          <a:off x="13500744"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123933</xdr:rowOff>
    </xdr:from>
    <xdr:ext cx="405111" cy="259045"/>
    <xdr:sp macro="" textlink="">
      <xdr:nvSpPr>
        <xdr:cNvPr id="543" name="n_4mainValue【一般廃棄物処理施設】&#10;有形固定資産減価償却率"/>
        <xdr:cNvSpPr txBox="1"/>
      </xdr:nvSpPr>
      <xdr:spPr>
        <a:xfrm>
          <a:off x="12611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4" name="直線コネクタ 5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5" name="テキスト ボックス 55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6" name="直線コネクタ 5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7" name="テキスト ボックス 556"/>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8" name="直線コネクタ 5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9" name="テキスト ボックス 55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0" name="直線コネクタ 5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1" name="テキスト ボックス 56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2" name="直線コネクタ 5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3" name="テキスト ボックス 56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67" name="直線コネクタ 566"/>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68"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69" name="直線コネクタ 568"/>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0"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1" name="直線コネクタ 570"/>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2"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3" name="フローチャート: 判断 572"/>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4" name="フローチャート: 判断 573"/>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5" name="フローチャート: 判断 574"/>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76" name="フローチャート: 判断 575"/>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77" name="フローチャート: 判断 576"/>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83175</xdr:rowOff>
    </xdr:from>
    <xdr:to>
      <xdr:col>116</xdr:col>
      <xdr:colOff>114300</xdr:colOff>
      <xdr:row>40</xdr:row>
      <xdr:rowOff>13325</xdr:rowOff>
    </xdr:to>
    <xdr:sp macro="" textlink="">
      <xdr:nvSpPr>
        <xdr:cNvPr id="583" name="楕円 582"/>
        <xdr:cNvSpPr/>
      </xdr:nvSpPr>
      <xdr:spPr>
        <a:xfrm>
          <a:off x="22110700" y="67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61602</xdr:rowOff>
    </xdr:from>
    <xdr:ext cx="534377" cy="259045"/>
    <xdr:sp macro="" textlink="">
      <xdr:nvSpPr>
        <xdr:cNvPr id="584" name="【一般廃棄物処理施設】&#10;一人当たり有形固定資産（償却資産）額該当値テキスト"/>
        <xdr:cNvSpPr txBox="1"/>
      </xdr:nvSpPr>
      <xdr:spPr>
        <a:xfrm>
          <a:off x="22199600" y="67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77871</xdr:rowOff>
    </xdr:from>
    <xdr:to>
      <xdr:col>112</xdr:col>
      <xdr:colOff>38100</xdr:colOff>
      <xdr:row>40</xdr:row>
      <xdr:rowOff>8021</xdr:rowOff>
    </xdr:to>
    <xdr:sp macro="" textlink="">
      <xdr:nvSpPr>
        <xdr:cNvPr id="585" name="楕円 584"/>
        <xdr:cNvSpPr/>
      </xdr:nvSpPr>
      <xdr:spPr>
        <a:xfrm>
          <a:off x="21272500" y="676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128671</xdr:rowOff>
    </xdr:from>
    <xdr:to>
      <xdr:col>116</xdr:col>
      <xdr:colOff>63500</xdr:colOff>
      <xdr:row>39</xdr:row>
      <xdr:rowOff>133975</xdr:rowOff>
    </xdr:to>
    <xdr:cxnSp macro="">
      <xdr:nvCxnSpPr>
        <xdr:cNvPr id="586" name="直線コネクタ 585"/>
        <xdr:cNvCxnSpPr/>
      </xdr:nvCxnSpPr>
      <xdr:spPr>
        <a:xfrm>
          <a:off x="21323300" y="6815221"/>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92280</xdr:rowOff>
    </xdr:from>
    <xdr:to>
      <xdr:col>102</xdr:col>
      <xdr:colOff>165100</xdr:colOff>
      <xdr:row>42</xdr:row>
      <xdr:rowOff>22430</xdr:rowOff>
    </xdr:to>
    <xdr:sp macro="" textlink="">
      <xdr:nvSpPr>
        <xdr:cNvPr id="587" name="楕円 586"/>
        <xdr:cNvSpPr/>
      </xdr:nvSpPr>
      <xdr:spPr>
        <a:xfrm>
          <a:off x="19494500" y="71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120223</xdr:rowOff>
    </xdr:from>
    <xdr:to>
      <xdr:col>98</xdr:col>
      <xdr:colOff>38100</xdr:colOff>
      <xdr:row>42</xdr:row>
      <xdr:rowOff>50373</xdr:rowOff>
    </xdr:to>
    <xdr:sp macro="" textlink="">
      <xdr:nvSpPr>
        <xdr:cNvPr id="588" name="楕円 587"/>
        <xdr:cNvSpPr/>
      </xdr:nvSpPr>
      <xdr:spPr>
        <a:xfrm>
          <a:off x="18605500" y="714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143080</xdr:rowOff>
    </xdr:from>
    <xdr:to>
      <xdr:col>102</xdr:col>
      <xdr:colOff>114300</xdr:colOff>
      <xdr:row>41</xdr:row>
      <xdr:rowOff>171023</xdr:rowOff>
    </xdr:to>
    <xdr:cxnSp macro="">
      <xdr:nvCxnSpPr>
        <xdr:cNvPr id="589" name="直線コネクタ 588"/>
        <xdr:cNvCxnSpPr/>
      </xdr:nvCxnSpPr>
      <xdr:spPr>
        <a:xfrm flipV="1">
          <a:off x="18656300" y="7172530"/>
          <a:ext cx="889000" cy="2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0"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1"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2"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93"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170598</xdr:rowOff>
    </xdr:from>
    <xdr:ext cx="534377" cy="259045"/>
    <xdr:sp macro="" textlink="">
      <xdr:nvSpPr>
        <xdr:cNvPr id="594" name="n_1mainValue【一般廃棄物処理施設】&#10;一人当たり有形固定資産（償却資産）額"/>
        <xdr:cNvSpPr txBox="1"/>
      </xdr:nvSpPr>
      <xdr:spPr>
        <a:xfrm>
          <a:off x="21043411" y="685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13557</xdr:rowOff>
    </xdr:from>
    <xdr:ext cx="469744" cy="259045"/>
    <xdr:sp macro="" textlink="">
      <xdr:nvSpPr>
        <xdr:cNvPr id="595" name="n_3mainValue【一般廃棄物処理施設】&#10;一人当たり有形固定資産（償却資産）額"/>
        <xdr:cNvSpPr txBox="1"/>
      </xdr:nvSpPr>
      <xdr:spPr>
        <a:xfrm>
          <a:off x="19310428" y="72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41500</xdr:rowOff>
    </xdr:from>
    <xdr:ext cx="469744" cy="259045"/>
    <xdr:sp macro="" textlink="">
      <xdr:nvSpPr>
        <xdr:cNvPr id="596" name="n_4mainValue【一般廃棄物処理施設】&#10;一人当たり有形固定資産（償却資産）額"/>
        <xdr:cNvSpPr txBox="1"/>
      </xdr:nvSpPr>
      <xdr:spPr>
        <a:xfrm>
          <a:off x="18421428" y="724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7" name="正方形/長方形 5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8" name="正方形/長方形 5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9" name="正方形/長方形 5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0" name="正方形/長方形 5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1" name="正方形/長方形 6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2" name="正方形/長方形 6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3" name="正方形/長方形 6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4" name="正方形/長方形 60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3" name="正方形/長方形 6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4" name="正方形/長方形 6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5" name="正方形/長方形 6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6" name="正方形/長方形 6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7" name="正方形/長方形 6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8" name="正方形/長方形 6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9" name="正方形/長方形 6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0" name="正方形/長方形 6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1" name="テキスト ボックス 6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2" name="直線コネクタ 6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3" name="テキスト ボックス 6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4" name="直線コネクタ 6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5" name="テキスト ボックス 6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6" name="直線コネクタ 6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7" name="テキスト ボックス 6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8" name="直線コネクタ 6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9" name="テキスト ボックス 6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0" name="直線コネクタ 6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1" name="テキスト ボックス 6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2" name="直線コネクタ 6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3" name="テキスト ボックス 6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4" name="直線コネクタ 6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5" name="テキスト ボックス 6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6" name="直線コネクタ 6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38" name="直線コネクタ 637"/>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39"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40" name="直線コネクタ 639"/>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41"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42" name="直線コネクタ 641"/>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643"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44" name="フローチャート: 判断 643"/>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45" name="フローチャート: 判断 644"/>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46" name="フローチャート: 判断 645"/>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47" name="フローチャート: 判断 646"/>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48" name="フローチャート: 判断 647"/>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9" name="テキスト ボックス 6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0" name="テキスト ボックス 6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1" name="テキスト ボックス 6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2" name="テキスト ボックス 6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3" name="テキスト ボックス 6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23223</xdr:rowOff>
    </xdr:from>
    <xdr:to>
      <xdr:col>85</xdr:col>
      <xdr:colOff>177800</xdr:colOff>
      <xdr:row>86</xdr:row>
      <xdr:rowOff>124823</xdr:rowOff>
    </xdr:to>
    <xdr:sp macro="" textlink="">
      <xdr:nvSpPr>
        <xdr:cNvPr id="654" name="楕円 653"/>
        <xdr:cNvSpPr/>
      </xdr:nvSpPr>
      <xdr:spPr>
        <a:xfrm>
          <a:off x="162687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109600</xdr:rowOff>
    </xdr:from>
    <xdr:ext cx="405111" cy="259045"/>
    <xdr:sp macro="" textlink="">
      <xdr:nvSpPr>
        <xdr:cNvPr id="655" name="【消防施設】&#10;有形固定資産減価償却率該当値テキスト"/>
        <xdr:cNvSpPr txBox="1"/>
      </xdr:nvSpPr>
      <xdr:spPr>
        <a:xfrm>
          <a:off x="16357600" y="14682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162016</xdr:rowOff>
    </xdr:from>
    <xdr:to>
      <xdr:col>81</xdr:col>
      <xdr:colOff>101600</xdr:colOff>
      <xdr:row>86</xdr:row>
      <xdr:rowOff>92166</xdr:rowOff>
    </xdr:to>
    <xdr:sp macro="" textlink="">
      <xdr:nvSpPr>
        <xdr:cNvPr id="656" name="楕円 655"/>
        <xdr:cNvSpPr/>
      </xdr:nvSpPr>
      <xdr:spPr>
        <a:xfrm>
          <a:off x="15430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41366</xdr:rowOff>
    </xdr:from>
    <xdr:to>
      <xdr:col>85</xdr:col>
      <xdr:colOff>127000</xdr:colOff>
      <xdr:row>86</xdr:row>
      <xdr:rowOff>74023</xdr:rowOff>
    </xdr:to>
    <xdr:cxnSp macro="">
      <xdr:nvCxnSpPr>
        <xdr:cNvPr id="657" name="直線コネクタ 656"/>
        <xdr:cNvCxnSpPr/>
      </xdr:nvCxnSpPr>
      <xdr:spPr>
        <a:xfrm>
          <a:off x="15481300" y="1478606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129358</xdr:rowOff>
    </xdr:from>
    <xdr:to>
      <xdr:col>76</xdr:col>
      <xdr:colOff>165100</xdr:colOff>
      <xdr:row>86</xdr:row>
      <xdr:rowOff>59508</xdr:rowOff>
    </xdr:to>
    <xdr:sp macro="" textlink="">
      <xdr:nvSpPr>
        <xdr:cNvPr id="658" name="楕円 657"/>
        <xdr:cNvSpPr/>
      </xdr:nvSpPr>
      <xdr:spPr>
        <a:xfrm>
          <a:off x="14541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8708</xdr:rowOff>
    </xdr:from>
    <xdr:to>
      <xdr:col>81</xdr:col>
      <xdr:colOff>50800</xdr:colOff>
      <xdr:row>86</xdr:row>
      <xdr:rowOff>41366</xdr:rowOff>
    </xdr:to>
    <xdr:cxnSp macro="">
      <xdr:nvCxnSpPr>
        <xdr:cNvPr id="659" name="直線コネクタ 658"/>
        <xdr:cNvCxnSpPr/>
      </xdr:nvCxnSpPr>
      <xdr:spPr>
        <a:xfrm>
          <a:off x="14592300" y="14753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96701</xdr:rowOff>
    </xdr:from>
    <xdr:to>
      <xdr:col>72</xdr:col>
      <xdr:colOff>38100</xdr:colOff>
      <xdr:row>86</xdr:row>
      <xdr:rowOff>26851</xdr:rowOff>
    </xdr:to>
    <xdr:sp macro="" textlink="">
      <xdr:nvSpPr>
        <xdr:cNvPr id="660" name="楕円 659"/>
        <xdr:cNvSpPr/>
      </xdr:nvSpPr>
      <xdr:spPr>
        <a:xfrm>
          <a:off x="13652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147501</xdr:rowOff>
    </xdr:from>
    <xdr:to>
      <xdr:col>76</xdr:col>
      <xdr:colOff>114300</xdr:colOff>
      <xdr:row>86</xdr:row>
      <xdr:rowOff>8708</xdr:rowOff>
    </xdr:to>
    <xdr:cxnSp macro="">
      <xdr:nvCxnSpPr>
        <xdr:cNvPr id="661" name="直線コネクタ 660"/>
        <xdr:cNvCxnSpPr/>
      </xdr:nvCxnSpPr>
      <xdr:spPr>
        <a:xfrm>
          <a:off x="13703300" y="147207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60779</xdr:rowOff>
    </xdr:from>
    <xdr:to>
      <xdr:col>67</xdr:col>
      <xdr:colOff>101600</xdr:colOff>
      <xdr:row>85</xdr:row>
      <xdr:rowOff>162379</xdr:rowOff>
    </xdr:to>
    <xdr:sp macro="" textlink="">
      <xdr:nvSpPr>
        <xdr:cNvPr id="662" name="楕円 661"/>
        <xdr:cNvSpPr/>
      </xdr:nvSpPr>
      <xdr:spPr>
        <a:xfrm>
          <a:off x="12763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111579</xdr:rowOff>
    </xdr:from>
    <xdr:to>
      <xdr:col>71</xdr:col>
      <xdr:colOff>177800</xdr:colOff>
      <xdr:row>85</xdr:row>
      <xdr:rowOff>147501</xdr:rowOff>
    </xdr:to>
    <xdr:cxnSp macro="">
      <xdr:nvCxnSpPr>
        <xdr:cNvPr id="663" name="直線コネクタ 662"/>
        <xdr:cNvCxnSpPr/>
      </xdr:nvCxnSpPr>
      <xdr:spPr>
        <a:xfrm>
          <a:off x="12814300" y="146848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664"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665"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666"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67"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83293</xdr:rowOff>
    </xdr:from>
    <xdr:ext cx="405111" cy="259045"/>
    <xdr:sp macro="" textlink="">
      <xdr:nvSpPr>
        <xdr:cNvPr id="668" name="n_1mainValue【消防施設】&#10;有形固定資産減価償却率"/>
        <xdr:cNvSpPr txBox="1"/>
      </xdr:nvSpPr>
      <xdr:spPr>
        <a:xfrm>
          <a:off x="15266044" y="1482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50635</xdr:rowOff>
    </xdr:from>
    <xdr:ext cx="405111" cy="259045"/>
    <xdr:sp macro="" textlink="">
      <xdr:nvSpPr>
        <xdr:cNvPr id="669" name="n_2mainValue【消防施設】&#10;有形固定資産減価償却率"/>
        <xdr:cNvSpPr txBox="1"/>
      </xdr:nvSpPr>
      <xdr:spPr>
        <a:xfrm>
          <a:off x="14389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17978</xdr:rowOff>
    </xdr:from>
    <xdr:ext cx="405111" cy="259045"/>
    <xdr:sp macro="" textlink="">
      <xdr:nvSpPr>
        <xdr:cNvPr id="670" name="n_3mainValue【消防施設】&#10;有形固定資産減価償却率"/>
        <xdr:cNvSpPr txBox="1"/>
      </xdr:nvSpPr>
      <xdr:spPr>
        <a:xfrm>
          <a:off x="13500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153506</xdr:rowOff>
    </xdr:from>
    <xdr:ext cx="405111" cy="259045"/>
    <xdr:sp macro="" textlink="">
      <xdr:nvSpPr>
        <xdr:cNvPr id="671" name="n_4mainValue【消防施設】&#10;有形固定資産減価償却率"/>
        <xdr:cNvSpPr txBox="1"/>
      </xdr:nvSpPr>
      <xdr:spPr>
        <a:xfrm>
          <a:off x="126117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2" name="直線コネクタ 6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3" name="テキスト ボックス 6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4" name="直線コネクタ 6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5" name="テキスト ボックス 6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6" name="直線コネクタ 6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7" name="テキスト ボックス 6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8" name="直線コネクタ 6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9" name="テキスト ボックス 6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93" name="直線コネクタ 692"/>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5" name="直線コネクタ 6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96"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97" name="直線コネクタ 696"/>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98"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99" name="フローチャート: 判断 698"/>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00" name="フローチャート: 判断 699"/>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01" name="フローチャート: 判断 700"/>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02" name="フローチャート: 判断 701"/>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03" name="フローチャート: 判断 702"/>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09" name="楕円 708"/>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710" name="【消防施設】&#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11" name="楕円 710"/>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712" name="直線コネクタ 711"/>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713" name="楕円 712"/>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714" name="直線コネクタ 713"/>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715" name="楕円 714"/>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716" name="直線コネクタ 715"/>
        <xdr:cNvCxnSpPr/>
      </xdr:nvCxnSpPr>
      <xdr:spPr>
        <a:xfrm>
          <a:off x="19545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17" name="楕円 716"/>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108965</xdr:rowOff>
    </xdr:to>
    <xdr:cxnSp macro="">
      <xdr:nvCxnSpPr>
        <xdr:cNvPr id="718" name="直線コネクタ 717"/>
        <xdr:cNvCxnSpPr/>
      </xdr:nvCxnSpPr>
      <xdr:spPr>
        <a:xfrm>
          <a:off x="18656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719"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720"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721"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22" name="n_4aveValue【消防施設】&#10;一人当たり面積"/>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23" name="n_1mainValue【消防施設】&#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24" name="n_2mainValue【消防施設】&#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725" name="n_3mainValue【消防施設】&#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726" name="n_4mainValue【消防施設】&#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8" name="直線コネクタ 7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9" name="テキスト ボックス 7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0" name="直線コネクタ 7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1" name="テキスト ボックス 7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2" name="直線コネクタ 7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3" name="テキスト ボックス 7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4" name="直線コネクタ 7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5" name="テキスト ボックス 7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6" name="直線コネクタ 7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7" name="テキスト ボックス 7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8" name="直線コネクタ 7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9" name="テキスト ボックス 7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52" name="直線コネクタ 751"/>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53"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54" name="直線コネクタ 753"/>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55"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56" name="直線コネクタ 755"/>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757"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58" name="フローチャート: 判断 757"/>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59" name="フローチャート: 判断 758"/>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0" name="フローチャート: 判断 759"/>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61" name="フローチャート: 判断 760"/>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762" name="フローチャート: 判断 761"/>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56424</xdr:rowOff>
    </xdr:from>
    <xdr:to>
      <xdr:col>85</xdr:col>
      <xdr:colOff>177800</xdr:colOff>
      <xdr:row>108</xdr:row>
      <xdr:rowOff>158024</xdr:rowOff>
    </xdr:to>
    <xdr:sp macro="" textlink="">
      <xdr:nvSpPr>
        <xdr:cNvPr id="768" name="楕円 767"/>
        <xdr:cNvSpPr/>
      </xdr:nvSpPr>
      <xdr:spPr>
        <a:xfrm>
          <a:off x="16268700" y="185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142801</xdr:rowOff>
    </xdr:from>
    <xdr:ext cx="405111" cy="259045"/>
    <xdr:sp macro="" textlink="">
      <xdr:nvSpPr>
        <xdr:cNvPr id="769" name="【庁舎】&#10;有形固定資産減価償却率該当値テキスト"/>
        <xdr:cNvSpPr txBox="1"/>
      </xdr:nvSpPr>
      <xdr:spPr>
        <a:xfrm>
          <a:off x="16357600" y="18487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23768</xdr:rowOff>
    </xdr:from>
    <xdr:to>
      <xdr:col>81</xdr:col>
      <xdr:colOff>101600</xdr:colOff>
      <xdr:row>108</xdr:row>
      <xdr:rowOff>125368</xdr:rowOff>
    </xdr:to>
    <xdr:sp macro="" textlink="">
      <xdr:nvSpPr>
        <xdr:cNvPr id="770" name="楕円 769"/>
        <xdr:cNvSpPr/>
      </xdr:nvSpPr>
      <xdr:spPr>
        <a:xfrm>
          <a:off x="15430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74568</xdr:rowOff>
    </xdr:from>
    <xdr:to>
      <xdr:col>85</xdr:col>
      <xdr:colOff>127000</xdr:colOff>
      <xdr:row>108</xdr:row>
      <xdr:rowOff>107224</xdr:rowOff>
    </xdr:to>
    <xdr:cxnSp macro="">
      <xdr:nvCxnSpPr>
        <xdr:cNvPr id="771" name="直線コネクタ 770"/>
        <xdr:cNvCxnSpPr/>
      </xdr:nvCxnSpPr>
      <xdr:spPr>
        <a:xfrm>
          <a:off x="15481300" y="18591168"/>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164193</xdr:rowOff>
    </xdr:from>
    <xdr:to>
      <xdr:col>76</xdr:col>
      <xdr:colOff>165100</xdr:colOff>
      <xdr:row>108</xdr:row>
      <xdr:rowOff>94343</xdr:rowOff>
    </xdr:to>
    <xdr:sp macro="" textlink="">
      <xdr:nvSpPr>
        <xdr:cNvPr id="772" name="楕円 771"/>
        <xdr:cNvSpPr/>
      </xdr:nvSpPr>
      <xdr:spPr>
        <a:xfrm>
          <a:off x="14541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43543</xdr:rowOff>
    </xdr:from>
    <xdr:to>
      <xdr:col>81</xdr:col>
      <xdr:colOff>50800</xdr:colOff>
      <xdr:row>108</xdr:row>
      <xdr:rowOff>74568</xdr:rowOff>
    </xdr:to>
    <xdr:cxnSp macro="">
      <xdr:nvCxnSpPr>
        <xdr:cNvPr id="773" name="直線コネクタ 772"/>
        <xdr:cNvCxnSpPr/>
      </xdr:nvCxnSpPr>
      <xdr:spPr>
        <a:xfrm>
          <a:off x="14592300" y="185601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129902</xdr:rowOff>
    </xdr:from>
    <xdr:to>
      <xdr:col>72</xdr:col>
      <xdr:colOff>38100</xdr:colOff>
      <xdr:row>108</xdr:row>
      <xdr:rowOff>60052</xdr:rowOff>
    </xdr:to>
    <xdr:sp macro="" textlink="">
      <xdr:nvSpPr>
        <xdr:cNvPr id="774" name="楕円 773"/>
        <xdr:cNvSpPr/>
      </xdr:nvSpPr>
      <xdr:spPr>
        <a:xfrm>
          <a:off x="13652500" y="1847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9252</xdr:rowOff>
    </xdr:from>
    <xdr:to>
      <xdr:col>76</xdr:col>
      <xdr:colOff>114300</xdr:colOff>
      <xdr:row>108</xdr:row>
      <xdr:rowOff>43543</xdr:rowOff>
    </xdr:to>
    <xdr:cxnSp macro="">
      <xdr:nvCxnSpPr>
        <xdr:cNvPr id="775" name="直線コネクタ 774"/>
        <xdr:cNvCxnSpPr/>
      </xdr:nvCxnSpPr>
      <xdr:spPr>
        <a:xfrm>
          <a:off x="13703300" y="185258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100512</xdr:rowOff>
    </xdr:from>
    <xdr:to>
      <xdr:col>67</xdr:col>
      <xdr:colOff>101600</xdr:colOff>
      <xdr:row>108</xdr:row>
      <xdr:rowOff>30662</xdr:rowOff>
    </xdr:to>
    <xdr:sp macro="" textlink="">
      <xdr:nvSpPr>
        <xdr:cNvPr id="776" name="楕円 775"/>
        <xdr:cNvSpPr/>
      </xdr:nvSpPr>
      <xdr:spPr>
        <a:xfrm>
          <a:off x="12763500" y="1844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151312</xdr:rowOff>
    </xdr:from>
    <xdr:to>
      <xdr:col>71</xdr:col>
      <xdr:colOff>177800</xdr:colOff>
      <xdr:row>108</xdr:row>
      <xdr:rowOff>9252</xdr:rowOff>
    </xdr:to>
    <xdr:cxnSp macro="">
      <xdr:nvCxnSpPr>
        <xdr:cNvPr id="777" name="直線コネクタ 776"/>
        <xdr:cNvCxnSpPr/>
      </xdr:nvCxnSpPr>
      <xdr:spPr>
        <a:xfrm>
          <a:off x="12814300" y="1849646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77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79"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780"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781" name="n_4aveValue【庁舎】&#10;有形固定資産減価償却率"/>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116495</xdr:rowOff>
    </xdr:from>
    <xdr:ext cx="405111" cy="259045"/>
    <xdr:sp macro="" textlink="">
      <xdr:nvSpPr>
        <xdr:cNvPr id="782" name="n_1mainValue【庁舎】&#10;有形固定資産減価償却率"/>
        <xdr:cNvSpPr txBox="1"/>
      </xdr:nvSpPr>
      <xdr:spPr>
        <a:xfrm>
          <a:off x="152660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85470</xdr:rowOff>
    </xdr:from>
    <xdr:ext cx="405111" cy="259045"/>
    <xdr:sp macro="" textlink="">
      <xdr:nvSpPr>
        <xdr:cNvPr id="783" name="n_2mainValue【庁舎】&#10;有形固定資産減価償却率"/>
        <xdr:cNvSpPr txBox="1"/>
      </xdr:nvSpPr>
      <xdr:spPr>
        <a:xfrm>
          <a:off x="14389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51179</xdr:rowOff>
    </xdr:from>
    <xdr:ext cx="405111" cy="259045"/>
    <xdr:sp macro="" textlink="">
      <xdr:nvSpPr>
        <xdr:cNvPr id="784" name="n_3mainValue【庁舎】&#10;有形固定資産減価償却率"/>
        <xdr:cNvSpPr txBox="1"/>
      </xdr:nvSpPr>
      <xdr:spPr>
        <a:xfrm>
          <a:off x="13500744" y="1856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21789</xdr:rowOff>
    </xdr:from>
    <xdr:ext cx="405111" cy="259045"/>
    <xdr:sp macro="" textlink="">
      <xdr:nvSpPr>
        <xdr:cNvPr id="785" name="n_4mainValue【庁舎】&#10;有形固定資産減価償却率"/>
        <xdr:cNvSpPr txBox="1"/>
      </xdr:nvSpPr>
      <xdr:spPr>
        <a:xfrm>
          <a:off x="12611744" y="1853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11" name="直線コネクタ 810"/>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12"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13" name="直線コネクタ 812"/>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14"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15" name="直線コネクタ 814"/>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16"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17" name="フローチャート: 判断 816"/>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18" name="フローチャート: 判断 817"/>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19" name="フローチャート: 判断 818"/>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20" name="フローチャート: 判断 819"/>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21" name="フローチャート: 判断 820"/>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4173</xdr:rowOff>
    </xdr:from>
    <xdr:to>
      <xdr:col>116</xdr:col>
      <xdr:colOff>114300</xdr:colOff>
      <xdr:row>107</xdr:row>
      <xdr:rowOff>105773</xdr:rowOff>
    </xdr:to>
    <xdr:sp macro="" textlink="">
      <xdr:nvSpPr>
        <xdr:cNvPr id="827" name="楕円 826"/>
        <xdr:cNvSpPr/>
      </xdr:nvSpPr>
      <xdr:spPr>
        <a:xfrm>
          <a:off x="221107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90550</xdr:rowOff>
    </xdr:from>
    <xdr:ext cx="469744" cy="259045"/>
    <xdr:sp macro="" textlink="">
      <xdr:nvSpPr>
        <xdr:cNvPr id="828" name="【庁舎】&#10;一人当たり面積該当値テキスト"/>
        <xdr:cNvSpPr txBox="1"/>
      </xdr:nvSpPr>
      <xdr:spPr>
        <a:xfrm>
          <a:off x="22199600" y="182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829" name="楕円 828"/>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54973</xdr:rowOff>
    </xdr:from>
    <xdr:to>
      <xdr:col>116</xdr:col>
      <xdr:colOff>63500</xdr:colOff>
      <xdr:row>107</xdr:row>
      <xdr:rowOff>54973</xdr:rowOff>
    </xdr:to>
    <xdr:cxnSp macro="">
      <xdr:nvCxnSpPr>
        <xdr:cNvPr id="830" name="直線コネクタ 829"/>
        <xdr:cNvCxnSpPr/>
      </xdr:nvCxnSpPr>
      <xdr:spPr>
        <a:xfrm>
          <a:off x="21323300" y="18400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831" name="楕円 830"/>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68036</xdr:rowOff>
    </xdr:to>
    <xdr:cxnSp macro="">
      <xdr:nvCxnSpPr>
        <xdr:cNvPr id="832" name="直線コネクタ 831"/>
        <xdr:cNvCxnSpPr/>
      </xdr:nvCxnSpPr>
      <xdr:spPr>
        <a:xfrm flipV="1">
          <a:off x="20434300" y="184001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17236</xdr:rowOff>
    </xdr:from>
    <xdr:to>
      <xdr:col>102</xdr:col>
      <xdr:colOff>165100</xdr:colOff>
      <xdr:row>107</xdr:row>
      <xdr:rowOff>118836</xdr:rowOff>
    </xdr:to>
    <xdr:sp macro="" textlink="">
      <xdr:nvSpPr>
        <xdr:cNvPr id="833" name="楕円 832"/>
        <xdr:cNvSpPr/>
      </xdr:nvSpPr>
      <xdr:spPr>
        <a:xfrm>
          <a:off x="19494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68036</xdr:rowOff>
    </xdr:from>
    <xdr:to>
      <xdr:col>107</xdr:col>
      <xdr:colOff>50800</xdr:colOff>
      <xdr:row>107</xdr:row>
      <xdr:rowOff>68036</xdr:rowOff>
    </xdr:to>
    <xdr:cxnSp macro="">
      <xdr:nvCxnSpPr>
        <xdr:cNvPr id="834" name="直線コネクタ 833"/>
        <xdr:cNvCxnSpPr/>
      </xdr:nvCxnSpPr>
      <xdr:spPr>
        <a:xfrm>
          <a:off x="19545300" y="18413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27032</xdr:rowOff>
    </xdr:from>
    <xdr:to>
      <xdr:col>98</xdr:col>
      <xdr:colOff>38100</xdr:colOff>
      <xdr:row>107</xdr:row>
      <xdr:rowOff>128632</xdr:rowOff>
    </xdr:to>
    <xdr:sp macro="" textlink="">
      <xdr:nvSpPr>
        <xdr:cNvPr id="835" name="楕円 834"/>
        <xdr:cNvSpPr/>
      </xdr:nvSpPr>
      <xdr:spPr>
        <a:xfrm>
          <a:off x="18605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68036</xdr:rowOff>
    </xdr:from>
    <xdr:to>
      <xdr:col>102</xdr:col>
      <xdr:colOff>114300</xdr:colOff>
      <xdr:row>107</xdr:row>
      <xdr:rowOff>77832</xdr:rowOff>
    </xdr:to>
    <xdr:cxnSp macro="">
      <xdr:nvCxnSpPr>
        <xdr:cNvPr id="836" name="直線コネクタ 835"/>
        <xdr:cNvCxnSpPr/>
      </xdr:nvCxnSpPr>
      <xdr:spPr>
        <a:xfrm flipV="1">
          <a:off x="18656300" y="184131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37"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38"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39"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40"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841" name="n_1mainValue【庁舎】&#10;一人当たり面積"/>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842" name="n_2mainValue【庁舎】&#10;一人当たり面積"/>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109963</xdr:rowOff>
    </xdr:from>
    <xdr:ext cx="469744" cy="259045"/>
    <xdr:sp macro="" textlink="">
      <xdr:nvSpPr>
        <xdr:cNvPr id="843" name="n_3mainValue【庁舎】&#10;一人当たり面積"/>
        <xdr:cNvSpPr txBox="1"/>
      </xdr:nvSpPr>
      <xdr:spPr>
        <a:xfrm>
          <a:off x="19310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119759</xdr:rowOff>
    </xdr:from>
    <xdr:ext cx="469744" cy="259045"/>
    <xdr:sp macro="" textlink="">
      <xdr:nvSpPr>
        <xdr:cNvPr id="844" name="n_4mainValue【庁舎】&#10;一人当たり面積"/>
        <xdr:cNvSpPr txBox="1"/>
      </xdr:nvSpPr>
      <xdr:spPr>
        <a:xfrm>
          <a:off x="184214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有形固定資産減価償却率が類似団体内平均値と比較して高い施設は、「庁舎」、「消防施設」及び「図書館」である。これらの施設は、昭和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年代半ばから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建設されているため、減価償却が進み、全体的に耐用年数が近付いていることが要因として挙げられる。また、市域が狭く、消防署、図書館はそれぞれ一か所しかなく一人当たり面積が小さくなっているが、一方で、体育館・プールについては、比較的大規模な総合体育施設があることにより、一人当たり面積が大きくなっている。</a:t>
          </a:r>
        </a:p>
        <a:p>
          <a:r>
            <a:rPr kumimoji="1" lang="ja-JP" altLang="en-US" sz="1300">
              <a:latin typeface="ＭＳ Ｐゴシック" panose="020B0600070205080204" pitchFamily="50" charset="-128"/>
              <a:ea typeface="ＭＳ Ｐゴシック" panose="020B0600070205080204" pitchFamily="50" charset="-128"/>
            </a:rPr>
            <a:t>　今後、施設の減価償却の進み方をふまえつつ、「交野市公共施設等総合管理計画」に基づき、施設の更新、長寿命化を進め、良質で持続可能な公共施設サービスが提供できるよう取り組んでいく。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77,632
77,081
25.55
25,200,476
24,948,630
182,097
14,549,262
28,302,262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本市には主要な産業・大型事業所等がなく、市税に占める法人税の割合が低くなっている。そのため、景気の</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影響</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等における法人税収入の</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大幅な増減</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な</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い。</a:t>
          </a:r>
          <a:endPar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令和元年度については地方税全体の収入が</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上昇</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、歳出額</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増加しているため、結果として、財政力指数は近年と同水準の</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0.71</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となっており、財政基盤がぜい弱である状態が続いている。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i="0" baseline="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年度末に策定した第</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期版の市長戦略「</a:t>
          </a:r>
          <a:r>
            <a:rPr kumimoji="1" lang="en-US"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2019-2022</a:t>
          </a:r>
          <a:r>
            <a:rPr kumimoji="1" lang="ja-JP" altLang="ja-JP" sz="1100" b="0" i="0" baseline="0">
              <a:solidFill>
                <a:srgbClr val="000000"/>
              </a:solidFill>
              <a:effectLst/>
              <a:latin typeface="ＭＳ Ｐゴシック" panose="020B0600070205080204" pitchFamily="50" charset="-128"/>
              <a:ea typeface="ＭＳ Ｐゴシック" panose="020B0600070205080204" pitchFamily="50" charset="-128"/>
              <a:cs typeface="+mn-cs"/>
            </a:rPr>
            <a:t>」をもとに、税や保険料等の徴収体制の強化など歳入の確保に努め、併せて、民間活力の導入や補助事業の標準化など、歳出削減を進め、財政基盤の強化に努める。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156633</xdr:rowOff>
    </xdr:to>
    <xdr:cxnSp macro="">
      <xdr:nvCxnSpPr>
        <xdr:cNvPr id="78" name="直線コネクタ 77"/>
        <xdr:cNvCxnSpPr/>
      </xdr:nvCxnSpPr>
      <xdr:spPr>
        <a:xfrm flipV="1">
          <a:off x="1447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第二次健全化計画等に基づき、人件費等の削減を進めてきたが、令和元年度については、障がい者福祉に係る扶助費の増加や、国の給与改定に伴う人件費の増加、また新給食センター建設に係る市債償還の開始による公債費の増加などにより、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ポイント悪化した。</a:t>
          </a: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今後も将来の公債費推移を見据え、市債発行を極力抑制するとともに、民間活力の導入や補助事業の標準化を行い、経常経費の削減を進める。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119126</xdr:rowOff>
    </xdr:to>
    <xdr:cxnSp macro="">
      <xdr:nvCxnSpPr>
        <xdr:cNvPr id="130" name="直線コネクタ 129"/>
        <xdr:cNvCxnSpPr/>
      </xdr:nvCxnSpPr>
      <xdr:spPr>
        <a:xfrm>
          <a:off x="4114800" y="1079017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145796</xdr:rowOff>
    </xdr:from>
    <xdr:to>
      <xdr:col>19</xdr:col>
      <xdr:colOff>133350</xdr:colOff>
      <xdr:row>62</xdr:row>
      <xdr:rowOff>160274</xdr:rowOff>
    </xdr:to>
    <xdr:cxnSp macro="">
      <xdr:nvCxnSpPr>
        <xdr:cNvPr id="133" name="直線コネクタ 132"/>
        <xdr:cNvCxnSpPr/>
      </xdr:nvCxnSpPr>
      <xdr:spPr>
        <a:xfrm>
          <a:off x="3225800" y="1077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80518</xdr:rowOff>
    </xdr:to>
    <xdr:cxnSp macro="">
      <xdr:nvCxnSpPr>
        <xdr:cNvPr id="136" name="直線コネクタ 135"/>
        <xdr:cNvCxnSpPr/>
      </xdr:nvCxnSpPr>
      <xdr:spPr>
        <a:xfrm flipV="1">
          <a:off x="2336800" y="107756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80518</xdr:rowOff>
    </xdr:to>
    <xdr:cxnSp macro="">
      <xdr:nvCxnSpPr>
        <xdr:cNvPr id="139" name="直線コネクタ 138"/>
        <xdr:cNvCxnSpPr/>
      </xdr:nvCxnSpPr>
      <xdr:spPr>
        <a:xfrm>
          <a:off x="1447800" y="1076121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1" name="楕円 150"/>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24401</xdr:rowOff>
    </xdr:from>
    <xdr:ext cx="736600" cy="259045"/>
    <xdr:sp macro="" textlink="">
      <xdr:nvSpPr>
        <xdr:cNvPr id="152" name="テキスト ボックス 151"/>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94996</xdr:rowOff>
    </xdr:from>
    <xdr:to>
      <xdr:col>15</xdr:col>
      <xdr:colOff>133350</xdr:colOff>
      <xdr:row>63</xdr:row>
      <xdr:rowOff>25146</xdr:rowOff>
    </xdr:to>
    <xdr:sp macro="" textlink="">
      <xdr:nvSpPr>
        <xdr:cNvPr id="153" name="楕円 152"/>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54" name="テキスト ボックス 153"/>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29718</xdr:rowOff>
    </xdr:from>
    <xdr:to>
      <xdr:col>11</xdr:col>
      <xdr:colOff>82550</xdr:colOff>
      <xdr:row>63</xdr:row>
      <xdr:rowOff>131318</xdr:rowOff>
    </xdr:to>
    <xdr:sp macro="" textlink="">
      <xdr:nvSpPr>
        <xdr:cNvPr id="155" name="楕円 154"/>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116095</xdr:rowOff>
    </xdr:from>
    <xdr:ext cx="762000" cy="259045"/>
    <xdr:sp macro="" textlink="">
      <xdr:nvSpPr>
        <xdr:cNvPr id="156" name="テキスト ボックス 155"/>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7" name="楕円 156"/>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166895</xdr:rowOff>
    </xdr:from>
    <xdr:ext cx="762000" cy="259045"/>
    <xdr:sp macro="" textlink="">
      <xdr:nvSpPr>
        <xdr:cNvPr id="158" name="テキスト ボックス 157"/>
        <xdr:cNvSpPr txBox="1"/>
      </xdr:nvSpPr>
      <xdr:spPr>
        <a:xfrm>
          <a:off x="1066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[103,520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第二次健全化計画に基づき、人件費や経常的な需用費等の削減を進めたことにより、類似団体内平均値を下回る数値で推移しているが、近年は民間給与の引上げによる人事院勧告の影響や、最低賃金の引き上げなど人件費関係の上昇の影響が大きく、また令和元年度は退職手当の増加等により、類似団体内平均値との差が小さく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今後も計画的な職員採用や会計年度任用職員等の適正配置、市長戦略に基づく民間活力の導入等により、人件費の抑制に努めるとともに、物品の一括調達や業務委託の一括発注など、コストを意識した契約手続きを行うことにより、物件費等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121394</xdr:rowOff>
    </xdr:from>
    <xdr:to>
      <xdr:col>23</xdr:col>
      <xdr:colOff>133350</xdr:colOff>
      <xdr:row>82</xdr:row>
      <xdr:rowOff>39692</xdr:rowOff>
    </xdr:to>
    <xdr:cxnSp macro="">
      <xdr:nvCxnSpPr>
        <xdr:cNvPr id="191" name="直線コネクタ 190"/>
        <xdr:cNvCxnSpPr/>
      </xdr:nvCxnSpPr>
      <xdr:spPr>
        <a:xfrm>
          <a:off x="4114800" y="14008844"/>
          <a:ext cx="838200" cy="8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100530</xdr:rowOff>
    </xdr:from>
    <xdr:to>
      <xdr:col>19</xdr:col>
      <xdr:colOff>133350</xdr:colOff>
      <xdr:row>81</xdr:row>
      <xdr:rowOff>121394</xdr:rowOff>
    </xdr:to>
    <xdr:cxnSp macro="">
      <xdr:nvCxnSpPr>
        <xdr:cNvPr id="194" name="直線コネクタ 193"/>
        <xdr:cNvCxnSpPr/>
      </xdr:nvCxnSpPr>
      <xdr:spPr>
        <a:xfrm>
          <a:off x="3225800" y="13987980"/>
          <a:ext cx="88900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87178</xdr:rowOff>
    </xdr:from>
    <xdr:to>
      <xdr:col>15</xdr:col>
      <xdr:colOff>82550</xdr:colOff>
      <xdr:row>81</xdr:row>
      <xdr:rowOff>100530</xdr:rowOff>
    </xdr:to>
    <xdr:cxnSp macro="">
      <xdr:nvCxnSpPr>
        <xdr:cNvPr id="197" name="直線コネクタ 196"/>
        <xdr:cNvCxnSpPr/>
      </xdr:nvCxnSpPr>
      <xdr:spPr>
        <a:xfrm>
          <a:off x="2336800" y="13974628"/>
          <a:ext cx="889000" cy="1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71380</xdr:rowOff>
    </xdr:from>
    <xdr:to>
      <xdr:col>11</xdr:col>
      <xdr:colOff>31750</xdr:colOff>
      <xdr:row>81</xdr:row>
      <xdr:rowOff>87178</xdr:rowOff>
    </xdr:to>
    <xdr:cxnSp macro="">
      <xdr:nvCxnSpPr>
        <xdr:cNvPr id="200" name="直線コネクタ 199"/>
        <xdr:cNvCxnSpPr/>
      </xdr:nvCxnSpPr>
      <xdr:spPr>
        <a:xfrm>
          <a:off x="1447800" y="13958830"/>
          <a:ext cx="889000" cy="1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160342</xdr:rowOff>
    </xdr:from>
    <xdr:to>
      <xdr:col>23</xdr:col>
      <xdr:colOff>184150</xdr:colOff>
      <xdr:row>82</xdr:row>
      <xdr:rowOff>90492</xdr:rowOff>
    </xdr:to>
    <xdr:sp macro="" textlink="">
      <xdr:nvSpPr>
        <xdr:cNvPr id="210" name="楕円 209"/>
        <xdr:cNvSpPr/>
      </xdr:nvSpPr>
      <xdr:spPr>
        <a:xfrm>
          <a:off x="4902200" y="1404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5419</xdr:rowOff>
    </xdr:from>
    <xdr:ext cx="762000" cy="259045"/>
    <xdr:sp macro="" textlink="">
      <xdr:nvSpPr>
        <xdr:cNvPr id="211" name="人件費・物件費等の状況該当値テキスト"/>
        <xdr:cNvSpPr txBox="1"/>
      </xdr:nvSpPr>
      <xdr:spPr>
        <a:xfrm>
          <a:off x="5041900" y="1389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70594</xdr:rowOff>
    </xdr:from>
    <xdr:to>
      <xdr:col>19</xdr:col>
      <xdr:colOff>184150</xdr:colOff>
      <xdr:row>82</xdr:row>
      <xdr:rowOff>744</xdr:rowOff>
    </xdr:to>
    <xdr:sp macro="" textlink="">
      <xdr:nvSpPr>
        <xdr:cNvPr id="212" name="楕円 211"/>
        <xdr:cNvSpPr/>
      </xdr:nvSpPr>
      <xdr:spPr>
        <a:xfrm>
          <a:off x="4064000" y="139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10921</xdr:rowOff>
    </xdr:from>
    <xdr:ext cx="736600" cy="259045"/>
    <xdr:sp macro="" textlink="">
      <xdr:nvSpPr>
        <xdr:cNvPr id="213" name="テキスト ボックス 212"/>
        <xdr:cNvSpPr txBox="1"/>
      </xdr:nvSpPr>
      <xdr:spPr>
        <a:xfrm>
          <a:off x="3733800" y="13726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49730</xdr:rowOff>
    </xdr:from>
    <xdr:to>
      <xdr:col>15</xdr:col>
      <xdr:colOff>133350</xdr:colOff>
      <xdr:row>81</xdr:row>
      <xdr:rowOff>151330</xdr:rowOff>
    </xdr:to>
    <xdr:sp macro="" textlink="">
      <xdr:nvSpPr>
        <xdr:cNvPr id="214" name="楕円 213"/>
        <xdr:cNvSpPr/>
      </xdr:nvSpPr>
      <xdr:spPr>
        <a:xfrm>
          <a:off x="3175000" y="139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161507</xdr:rowOff>
    </xdr:from>
    <xdr:ext cx="762000" cy="259045"/>
    <xdr:sp macro="" textlink="">
      <xdr:nvSpPr>
        <xdr:cNvPr id="215" name="テキスト ボックス 214"/>
        <xdr:cNvSpPr txBox="1"/>
      </xdr:nvSpPr>
      <xdr:spPr>
        <a:xfrm>
          <a:off x="2844800" y="1370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36378</xdr:rowOff>
    </xdr:from>
    <xdr:to>
      <xdr:col>11</xdr:col>
      <xdr:colOff>82550</xdr:colOff>
      <xdr:row>81</xdr:row>
      <xdr:rowOff>137978</xdr:rowOff>
    </xdr:to>
    <xdr:sp macro="" textlink="">
      <xdr:nvSpPr>
        <xdr:cNvPr id="216" name="楕円 215"/>
        <xdr:cNvSpPr/>
      </xdr:nvSpPr>
      <xdr:spPr>
        <a:xfrm>
          <a:off x="2286000" y="139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148155</xdr:rowOff>
    </xdr:from>
    <xdr:ext cx="762000" cy="259045"/>
    <xdr:sp macro="" textlink="">
      <xdr:nvSpPr>
        <xdr:cNvPr id="217" name="テキスト ボックス 216"/>
        <xdr:cNvSpPr txBox="1"/>
      </xdr:nvSpPr>
      <xdr:spPr>
        <a:xfrm>
          <a:off x="1955800" y="136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20580</xdr:rowOff>
    </xdr:from>
    <xdr:to>
      <xdr:col>7</xdr:col>
      <xdr:colOff>31750</xdr:colOff>
      <xdr:row>81</xdr:row>
      <xdr:rowOff>122180</xdr:rowOff>
    </xdr:to>
    <xdr:sp macro="" textlink="">
      <xdr:nvSpPr>
        <xdr:cNvPr id="218" name="楕円 217"/>
        <xdr:cNvSpPr/>
      </xdr:nvSpPr>
      <xdr:spPr>
        <a:xfrm>
          <a:off x="1397000" y="1390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132357</xdr:rowOff>
    </xdr:from>
    <xdr:ext cx="762000" cy="259045"/>
    <xdr:sp macro="" textlink="">
      <xdr:nvSpPr>
        <xdr:cNvPr id="219" name="テキスト ボックス 218"/>
        <xdr:cNvSpPr txBox="1"/>
      </xdr:nvSpPr>
      <xdr:spPr>
        <a:xfrm>
          <a:off x="1066800" y="1367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これまで第二次財政健全化計画に基づき、給料の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カットを実施してきたが、平成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26</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年度末での計画期間終了に伴い、平成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年度以降は類似団体内平均値を上回って推移していた。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しかしながら、これまで取り組んできた土地開発公社の健全化対策に加え、公共施設の老朽化対策の取組を進めるにあたり、財源不足が生じると見込まれることから、平成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月より給料月額</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r>
            <a:rPr kumimoji="1" lang="en-US" altLang="ja-JP" sz="1100" strike="noStrike" baseline="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％の減額を行っており、令和元年度も全国市平均を</a:t>
          </a:r>
          <a:r>
            <a:rPr kumimoji="1" lang="en-US" altLang="ja-JP" sz="1100">
              <a:solidFill>
                <a:srgbClr val="000000"/>
              </a:solidFill>
              <a:latin typeface="ＭＳ Ｐゴシック" panose="020B0600070205080204" pitchFamily="50" charset="-128"/>
              <a:ea typeface="ＭＳ Ｐゴシック" panose="020B0600070205080204" pitchFamily="50" charset="-128"/>
            </a:rPr>
            <a:t>3.2</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ポイント、類似団体内平均値を</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今後も引き続き、適切な給与制度を運用し、全国的な水準を上回らない数値となるように努める。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83</xdr:row>
      <xdr:rowOff>167821</xdr:rowOff>
    </xdr:to>
    <xdr:cxnSp macro="">
      <xdr:nvCxnSpPr>
        <xdr:cNvPr id="255" name="直線コネクタ 254"/>
        <xdr:cNvCxnSpPr/>
      </xdr:nvCxnSpPr>
      <xdr:spPr>
        <a:xfrm flipV="1">
          <a:off x="16179800" y="143809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87</xdr:row>
      <xdr:rowOff>154214</xdr:rowOff>
    </xdr:to>
    <xdr:cxnSp macro="">
      <xdr:nvCxnSpPr>
        <xdr:cNvPr id="258" name="直線コネクタ 257"/>
        <xdr:cNvCxnSpPr/>
      </xdr:nvCxnSpPr>
      <xdr:spPr>
        <a:xfrm flipV="1">
          <a:off x="15290800" y="14398171"/>
          <a:ext cx="8890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154214</xdr:rowOff>
    </xdr:to>
    <xdr:cxnSp macro="">
      <xdr:nvCxnSpPr>
        <xdr:cNvPr id="261" name="直線コネクタ 260"/>
        <xdr:cNvCxnSpPr/>
      </xdr:nvCxnSpPr>
      <xdr:spPr>
        <a:xfrm>
          <a:off x="14401800" y="149497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136979</xdr:rowOff>
    </xdr:to>
    <xdr:cxnSp macro="">
      <xdr:nvCxnSpPr>
        <xdr:cNvPr id="264" name="直線コネクタ 263"/>
        <xdr:cNvCxnSpPr/>
      </xdr:nvCxnSpPr>
      <xdr:spPr>
        <a:xfrm flipV="1">
          <a:off x="13512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74" name="楕円 273"/>
        <xdr:cNvSpPr/>
      </xdr:nvSpPr>
      <xdr:spPr>
        <a:xfrm>
          <a:off x="169672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116313</xdr:rowOff>
    </xdr:from>
    <xdr:ext cx="762000" cy="259045"/>
    <xdr:sp macro="" textlink="">
      <xdr:nvSpPr>
        <xdr:cNvPr id="275" name="給与水準   （国との比較）該当値テキスト"/>
        <xdr:cNvSpPr txBox="1"/>
      </xdr:nvSpPr>
      <xdr:spPr>
        <a:xfrm>
          <a:off x="17106900" y="1417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6" name="楕円 275"/>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7" name="テキスト ボックス 276"/>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78" name="楕円 277"/>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79" name="テキスト ボックス 278"/>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2" name="楕円 281"/>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3" name="テキスト ボックス 282"/>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第二次財政健全化計画に基づき、これまで職員数の適正化を図ってきた結果、人口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人当たり職員数は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6.21</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と、比較的低い水準となっている。この中には他市町村では一部事務組合化されていることが多い消防組織や直営で行っている給食調理、ごみ収集業務などの職員も含まれているため、一般行政職員で考えると、他市町村と比べてさらに低い水準であると言え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ただし、権限移譲や新たな行政ニーズの発生など、近年は職員総数が増加傾向にあるため、今後は、市長戦略に基づき、前述した直営業務についての分析を進め、民間活力の導入や効率化、施設の民営化などの検討を行い、最小限の職員数増となるよ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60</xdr:row>
      <xdr:rowOff>148061</xdr:rowOff>
    </xdr:to>
    <xdr:cxnSp macro="">
      <xdr:nvCxnSpPr>
        <xdr:cNvPr id="318" name="直線コネクタ 317"/>
        <xdr:cNvCxnSpPr/>
      </xdr:nvCxnSpPr>
      <xdr:spPr>
        <a:xfrm>
          <a:off x="16179800" y="10433050"/>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140018</xdr:rowOff>
    </xdr:from>
    <xdr:to>
      <xdr:col>77</xdr:col>
      <xdr:colOff>44450</xdr:colOff>
      <xdr:row>60</xdr:row>
      <xdr:rowOff>146050</xdr:rowOff>
    </xdr:to>
    <xdr:cxnSp macro="">
      <xdr:nvCxnSpPr>
        <xdr:cNvPr id="321" name="直線コネクタ 320"/>
        <xdr:cNvCxnSpPr/>
      </xdr:nvCxnSpPr>
      <xdr:spPr>
        <a:xfrm>
          <a:off x="15290800" y="104270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123931</xdr:rowOff>
    </xdr:from>
    <xdr:to>
      <xdr:col>72</xdr:col>
      <xdr:colOff>203200</xdr:colOff>
      <xdr:row>60</xdr:row>
      <xdr:rowOff>140018</xdr:rowOff>
    </xdr:to>
    <xdr:cxnSp macro="">
      <xdr:nvCxnSpPr>
        <xdr:cNvPr id="324" name="直線コネクタ 323"/>
        <xdr:cNvCxnSpPr/>
      </xdr:nvCxnSpPr>
      <xdr:spPr>
        <a:xfrm>
          <a:off x="14401800" y="1041093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123931</xdr:rowOff>
    </xdr:from>
    <xdr:to>
      <xdr:col>68</xdr:col>
      <xdr:colOff>152400</xdr:colOff>
      <xdr:row>60</xdr:row>
      <xdr:rowOff>131974</xdr:rowOff>
    </xdr:to>
    <xdr:cxnSp macro="">
      <xdr:nvCxnSpPr>
        <xdr:cNvPr id="327" name="直線コネクタ 326"/>
        <xdr:cNvCxnSpPr/>
      </xdr:nvCxnSpPr>
      <xdr:spPr>
        <a:xfrm flipV="1">
          <a:off x="13512800" y="1041093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97261</xdr:rowOff>
    </xdr:from>
    <xdr:to>
      <xdr:col>81</xdr:col>
      <xdr:colOff>95250</xdr:colOff>
      <xdr:row>61</xdr:row>
      <xdr:rowOff>27411</xdr:rowOff>
    </xdr:to>
    <xdr:sp macro="" textlink="">
      <xdr:nvSpPr>
        <xdr:cNvPr id="337" name="楕円 336"/>
        <xdr:cNvSpPr/>
      </xdr:nvSpPr>
      <xdr:spPr>
        <a:xfrm>
          <a:off x="169672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113788</xdr:rowOff>
    </xdr:from>
    <xdr:ext cx="762000" cy="259045"/>
    <xdr:sp macro="" textlink="">
      <xdr:nvSpPr>
        <xdr:cNvPr id="338" name="定員管理の状況該当値テキスト"/>
        <xdr:cNvSpPr txBox="1"/>
      </xdr:nvSpPr>
      <xdr:spPr>
        <a:xfrm>
          <a:off x="17106900" y="102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39" name="楕円 338"/>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0" name="テキスト ボックス 339"/>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89218</xdr:rowOff>
    </xdr:from>
    <xdr:to>
      <xdr:col>73</xdr:col>
      <xdr:colOff>44450</xdr:colOff>
      <xdr:row>61</xdr:row>
      <xdr:rowOff>19368</xdr:rowOff>
    </xdr:to>
    <xdr:sp macro="" textlink="">
      <xdr:nvSpPr>
        <xdr:cNvPr id="341" name="楕円 340"/>
        <xdr:cNvSpPr/>
      </xdr:nvSpPr>
      <xdr:spPr>
        <a:xfrm>
          <a:off x="15240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29545</xdr:rowOff>
    </xdr:from>
    <xdr:ext cx="762000" cy="259045"/>
    <xdr:sp macro="" textlink="">
      <xdr:nvSpPr>
        <xdr:cNvPr id="342" name="テキスト ボックス 341"/>
        <xdr:cNvSpPr txBox="1"/>
      </xdr:nvSpPr>
      <xdr:spPr>
        <a:xfrm>
          <a:off x="14909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73131</xdr:rowOff>
    </xdr:from>
    <xdr:to>
      <xdr:col>68</xdr:col>
      <xdr:colOff>203200</xdr:colOff>
      <xdr:row>61</xdr:row>
      <xdr:rowOff>3281</xdr:rowOff>
    </xdr:to>
    <xdr:sp macro="" textlink="">
      <xdr:nvSpPr>
        <xdr:cNvPr id="343" name="楕円 342"/>
        <xdr:cNvSpPr/>
      </xdr:nvSpPr>
      <xdr:spPr>
        <a:xfrm>
          <a:off x="14351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13458</xdr:rowOff>
    </xdr:from>
    <xdr:ext cx="762000" cy="259045"/>
    <xdr:sp macro="" textlink="">
      <xdr:nvSpPr>
        <xdr:cNvPr id="344" name="テキスト ボックス 343"/>
        <xdr:cNvSpPr txBox="1"/>
      </xdr:nvSpPr>
      <xdr:spPr>
        <a:xfrm>
          <a:off x="14020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81174</xdr:rowOff>
    </xdr:from>
    <xdr:to>
      <xdr:col>64</xdr:col>
      <xdr:colOff>152400</xdr:colOff>
      <xdr:row>61</xdr:row>
      <xdr:rowOff>11324</xdr:rowOff>
    </xdr:to>
    <xdr:sp macro="" textlink="">
      <xdr:nvSpPr>
        <xdr:cNvPr id="345" name="楕円 344"/>
        <xdr:cNvSpPr/>
      </xdr:nvSpPr>
      <xdr:spPr>
        <a:xfrm>
          <a:off x="13462000" y="103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167551</xdr:rowOff>
    </xdr:from>
    <xdr:ext cx="762000" cy="259045"/>
    <xdr:sp macro="" textlink="">
      <xdr:nvSpPr>
        <xdr:cNvPr id="346" name="テキスト ボックス 345"/>
        <xdr:cNvSpPr txBox="1"/>
      </xdr:nvSpPr>
      <xdr:spPr>
        <a:xfrm>
          <a:off x="13131800" y="1045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過去に都市基盤を整備するために発行した市債の公債費</a:t>
          </a:r>
          <a:r>
            <a:rPr kumimoji="1" lang="ja-JP" altLang="en-US" sz="1050" strike="noStrike" baseline="0">
              <a:solidFill>
                <a:srgbClr val="000000"/>
              </a:solidFill>
              <a:latin typeface="ＭＳ Ｐゴシック" panose="020B0600070205080204" pitchFamily="50" charset="-128"/>
              <a:ea typeface="ＭＳ Ｐゴシック" panose="020B0600070205080204" pitchFamily="50" charset="-128"/>
            </a:rPr>
            <a:t>に加え、土地開発公社の保有地を買い戻すために起債を続けていることから</a:t>
          </a:r>
          <a:r>
            <a:rPr kumimoji="1" lang="ja-JP" altLang="en-US" sz="1050">
              <a:solidFill>
                <a:srgbClr val="000000"/>
              </a:solidFill>
              <a:latin typeface="ＭＳ Ｐゴシック" panose="020B0600070205080204" pitchFamily="50" charset="-128"/>
              <a:ea typeface="ＭＳ Ｐゴシック" panose="020B0600070205080204" pitchFamily="50" charset="-128"/>
            </a:rPr>
            <a:t>、類似団体内平均値、全国平均及び大阪府平均をそれぞれ上回る数値となっているが、ここ数年は過去に発行した大型事業に関する市債についての償還終了時期にあたり、数値が改善傾向にある。令和元年度についても保健福祉総合センターや総合体育施設の建設等の市債償還が終了したことなどから、</a:t>
          </a:r>
          <a:r>
            <a:rPr kumimoji="1" lang="en-US" altLang="ja-JP" sz="1050">
              <a:solidFill>
                <a:srgbClr val="000000"/>
              </a:solidFill>
              <a:latin typeface="ＭＳ Ｐゴシック" panose="020B0600070205080204" pitchFamily="50" charset="-128"/>
              <a:ea typeface="ＭＳ Ｐゴシック" panose="020B0600070205080204" pitchFamily="50" charset="-128"/>
            </a:rPr>
            <a:t>0.8</a:t>
          </a:r>
          <a:r>
            <a:rPr kumimoji="1" lang="ja-JP" altLang="en-US" sz="1050">
              <a:solidFill>
                <a:srgbClr val="000000"/>
              </a:solidFill>
              <a:latin typeface="ＭＳ Ｐゴシック" panose="020B0600070205080204" pitchFamily="50" charset="-128"/>
              <a:ea typeface="ＭＳ Ｐゴシック" panose="020B0600070205080204" pitchFamily="50" charset="-128"/>
            </a:rPr>
            <a:t>ポイントの改善となった。</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しかしながら、新学校給食センターや新ごみ処理場の整備にかかる費用の償還が始まっており、また土地開発公社保有地の買戻しのための起債に加えて、施設の新設・更新による新たな起債などにより数値の高止まりが今後続くことが予想されるため、市債発行を極力抑制し、また、有利な条件で発行できるように利率の入札等を活用しながら、実質公債費比率の低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43</xdr:row>
      <xdr:rowOff>30904</xdr:rowOff>
    </xdr:to>
    <xdr:cxnSp macro="">
      <xdr:nvCxnSpPr>
        <xdr:cNvPr id="379" name="直線コネクタ 378"/>
        <xdr:cNvCxnSpPr/>
      </xdr:nvCxnSpPr>
      <xdr:spPr>
        <a:xfrm flipV="1">
          <a:off x="16179800" y="733890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167640</xdr:rowOff>
    </xdr:to>
    <xdr:cxnSp macro="">
      <xdr:nvCxnSpPr>
        <xdr:cNvPr id="382" name="直線コネクタ 381"/>
        <xdr:cNvCxnSpPr/>
      </xdr:nvCxnSpPr>
      <xdr:spPr>
        <a:xfrm flipV="1">
          <a:off x="15290800" y="74032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92710</xdr:rowOff>
    </xdr:to>
    <xdr:cxnSp macro="">
      <xdr:nvCxnSpPr>
        <xdr:cNvPr id="385" name="直線コネクタ 384"/>
        <xdr:cNvCxnSpPr/>
      </xdr:nvCxnSpPr>
      <xdr:spPr>
        <a:xfrm flipV="1">
          <a:off x="14401800" y="753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92710</xdr:rowOff>
    </xdr:to>
    <xdr:cxnSp macro="">
      <xdr:nvCxnSpPr>
        <xdr:cNvPr id="388" name="直線コネクタ 387"/>
        <xdr:cNvCxnSpPr/>
      </xdr:nvCxnSpPr>
      <xdr:spPr>
        <a:xfrm>
          <a:off x="13512800" y="76284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398" name="楕円 397"/>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399"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151554</xdr:rowOff>
    </xdr:from>
    <xdr:to>
      <xdr:col>77</xdr:col>
      <xdr:colOff>95250</xdr:colOff>
      <xdr:row>43</xdr:row>
      <xdr:rowOff>81704</xdr:rowOff>
    </xdr:to>
    <xdr:sp macro="" textlink="">
      <xdr:nvSpPr>
        <xdr:cNvPr id="400" name="楕円 399"/>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66481</xdr:rowOff>
    </xdr:from>
    <xdr:ext cx="736600" cy="259045"/>
    <xdr:sp macro="" textlink="">
      <xdr:nvSpPr>
        <xdr:cNvPr id="401" name="テキスト ボックス 400"/>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2" name="楕円 401"/>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3" name="テキスト ボックス 402"/>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4" name="楕円 403"/>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5" name="テキスト ボックス 404"/>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33867</xdr:rowOff>
    </xdr:from>
    <xdr:to>
      <xdr:col>64</xdr:col>
      <xdr:colOff>152400</xdr:colOff>
      <xdr:row>44</xdr:row>
      <xdr:rowOff>135467</xdr:rowOff>
    </xdr:to>
    <xdr:sp macro="" textlink="">
      <xdr:nvSpPr>
        <xdr:cNvPr id="406" name="楕円 405"/>
        <xdr:cNvSpPr/>
      </xdr:nvSpPr>
      <xdr:spPr>
        <a:xfrm>
          <a:off x="13462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120244</xdr:rowOff>
    </xdr:from>
    <xdr:ext cx="762000" cy="259045"/>
    <xdr:sp macro="" textlink="">
      <xdr:nvSpPr>
        <xdr:cNvPr id="407" name="テキスト ボックス 406"/>
        <xdr:cNvSpPr txBox="1"/>
      </xdr:nvSpPr>
      <xdr:spPr>
        <a:xfrm>
          <a:off x="13131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過去に、土地開発公社による用地の先行取得が市の財政規模に見合わない規模で行われた結果、非常に多額の負債を抱えた状態が続いており、将来負担比率は全国的に見ても非常に高い数値となっている。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現在は市長戦略に基づき、公社保有地の計画的な買戻しを行っており、公社保有地簿価については、ピーク時の約</a:t>
          </a:r>
          <a:r>
            <a:rPr kumimoji="1" lang="en-US" altLang="ja-JP" sz="900">
              <a:solidFill>
                <a:srgbClr val="000000"/>
              </a:solidFill>
              <a:latin typeface="ＭＳ Ｐゴシック" panose="020B0600070205080204" pitchFamily="50" charset="-128"/>
              <a:ea typeface="ＭＳ Ｐゴシック" panose="020B0600070205080204" pitchFamily="50" charset="-128"/>
            </a:rPr>
            <a:t>370</a:t>
          </a:r>
          <a:r>
            <a:rPr kumimoji="1" lang="ja-JP" altLang="en-US" sz="900">
              <a:solidFill>
                <a:srgbClr val="000000"/>
              </a:solidFill>
              <a:latin typeface="ＭＳ Ｐゴシック" panose="020B0600070205080204" pitchFamily="50" charset="-128"/>
              <a:ea typeface="ＭＳ Ｐゴシック" panose="020B0600070205080204" pitchFamily="50" charset="-128"/>
            </a:rPr>
            <a:t>億円から</a:t>
          </a:r>
          <a:r>
            <a:rPr kumimoji="1" lang="en-US" altLang="ja-JP" sz="900">
              <a:solidFill>
                <a:srgbClr val="000000"/>
              </a:solidFill>
              <a:latin typeface="ＭＳ Ｐゴシック" panose="020B0600070205080204" pitchFamily="50" charset="-128"/>
              <a:ea typeface="ＭＳ Ｐゴシック" panose="020B0600070205080204" pitchFamily="50" charset="-128"/>
            </a:rPr>
            <a:t>4</a:t>
          </a:r>
          <a:r>
            <a:rPr kumimoji="1" lang="ja-JP" altLang="en-US" sz="900">
              <a:solidFill>
                <a:srgbClr val="000000"/>
              </a:solidFill>
              <a:latin typeface="ＭＳ Ｐゴシック" panose="020B0600070205080204" pitchFamily="50" charset="-128"/>
              <a:ea typeface="ＭＳ Ｐゴシック" panose="020B0600070205080204" pitchFamily="50" charset="-128"/>
            </a:rPr>
            <a:t>分の</a:t>
          </a:r>
          <a:r>
            <a:rPr kumimoji="1" lang="en-US" altLang="ja-JP" sz="900">
              <a:solidFill>
                <a:srgbClr val="000000"/>
              </a:solidFill>
              <a:latin typeface="ＭＳ Ｐゴシック" panose="020B0600070205080204" pitchFamily="50" charset="-128"/>
              <a:ea typeface="ＭＳ Ｐゴシック" panose="020B0600070205080204" pitchFamily="50" charset="-128"/>
            </a:rPr>
            <a:t>1</a:t>
          </a:r>
          <a:r>
            <a:rPr kumimoji="1" lang="ja-JP" altLang="en-US" sz="900">
              <a:solidFill>
                <a:srgbClr val="000000"/>
              </a:solidFill>
              <a:latin typeface="ＭＳ Ｐゴシック" panose="020B0600070205080204" pitchFamily="50" charset="-128"/>
              <a:ea typeface="ＭＳ Ｐゴシック" panose="020B0600070205080204" pitchFamily="50" charset="-128"/>
            </a:rPr>
            <a:t>以下の約</a:t>
          </a:r>
          <a:r>
            <a:rPr kumimoji="1" lang="en-US" altLang="ja-JP" sz="900">
              <a:solidFill>
                <a:srgbClr val="000000"/>
              </a:solidFill>
              <a:latin typeface="ＭＳ Ｐゴシック" panose="020B0600070205080204" pitchFamily="50" charset="-128"/>
              <a:ea typeface="ＭＳ Ｐゴシック" panose="020B0600070205080204" pitchFamily="50" charset="-128"/>
            </a:rPr>
            <a:t>76</a:t>
          </a:r>
          <a:r>
            <a:rPr kumimoji="1" lang="ja-JP" altLang="en-US" sz="900">
              <a:solidFill>
                <a:srgbClr val="000000"/>
              </a:solidFill>
              <a:latin typeface="ＭＳ Ｐゴシック" panose="020B0600070205080204" pitchFamily="50" charset="-128"/>
              <a:ea typeface="ＭＳ Ｐゴシック" panose="020B0600070205080204" pitchFamily="50" charset="-128"/>
            </a:rPr>
            <a:t>億円に、</a:t>
          </a:r>
          <a:r>
            <a:rPr kumimoji="1" lang="en-US" altLang="ja-JP" sz="900">
              <a:solidFill>
                <a:srgbClr val="000000"/>
              </a:solidFill>
              <a:latin typeface="ＭＳ Ｐゴシック" panose="020B0600070205080204" pitchFamily="50" charset="-128"/>
              <a:ea typeface="ＭＳ Ｐゴシック" panose="020B0600070205080204" pitchFamily="50" charset="-128"/>
            </a:rPr>
            <a:t>333.6</a:t>
          </a:r>
          <a:r>
            <a:rPr kumimoji="1" lang="ja-JP" altLang="en-US" sz="900">
              <a:solidFill>
                <a:srgbClr val="000000"/>
              </a:solidFill>
              <a:latin typeface="ＭＳ Ｐゴシック" panose="020B0600070205080204" pitchFamily="50" charset="-128"/>
              <a:ea typeface="ＭＳ Ｐゴシック" panose="020B0600070205080204" pitchFamily="50" charset="-128"/>
            </a:rPr>
            <a:t>％あった将来負担比率は</a:t>
          </a:r>
          <a:r>
            <a:rPr kumimoji="1" lang="en-US" altLang="ja-JP" sz="900">
              <a:solidFill>
                <a:srgbClr val="000000"/>
              </a:solidFill>
              <a:latin typeface="ＭＳ Ｐゴシック" panose="020B0600070205080204" pitchFamily="50" charset="-128"/>
              <a:ea typeface="ＭＳ Ｐゴシック" panose="020B0600070205080204" pitchFamily="50" charset="-128"/>
            </a:rPr>
            <a:t>100</a:t>
          </a:r>
          <a:r>
            <a:rPr kumimoji="1" lang="ja-JP" altLang="en-US" sz="900">
              <a:solidFill>
                <a:srgbClr val="000000"/>
              </a:solidFill>
              <a:latin typeface="ＭＳ Ｐゴシック" panose="020B0600070205080204" pitchFamily="50" charset="-128"/>
              <a:ea typeface="ＭＳ Ｐゴシック" panose="020B0600070205080204" pitchFamily="50" charset="-128"/>
            </a:rPr>
            <a:t>％を切り、大幅に改善しているものの、依然として高い数値であることに変わりはない。負債総額の削減は本市の懸案事項であり、今後も計画的な買戻しを進めるとともに、市と公社が連携しながら借入利率の低減等、簿価の上昇抑制にも努める。加えて、今後は、老朽化した施設の更新等のための新たな市債発行も見込まれ、数値が高止まりすることが想定されることから、市債発行を極力抑制するとともに、交付税措置のある市債の活用に努め、比率の過度な上昇を抑制し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155406</xdr:rowOff>
    </xdr:to>
    <xdr:cxnSp macro="">
      <xdr:nvCxnSpPr>
        <xdr:cNvPr id="436" name="直線コネクタ 435"/>
        <xdr:cNvCxnSpPr/>
      </xdr:nvCxnSpPr>
      <xdr:spPr>
        <a:xfrm flipV="1">
          <a:off x="17018000" y="2370667"/>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127483</xdr:rowOff>
    </xdr:from>
    <xdr:ext cx="762000" cy="259045"/>
    <xdr:sp macro="" textlink="">
      <xdr:nvSpPr>
        <xdr:cNvPr id="437" name="将来負担の状況最小値テキスト"/>
        <xdr:cNvSpPr txBox="1"/>
      </xdr:nvSpPr>
      <xdr:spPr>
        <a:xfrm>
          <a:off x="17106900" y="355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155406</xdr:rowOff>
    </xdr:from>
    <xdr:to>
      <xdr:col>81</xdr:col>
      <xdr:colOff>133350</xdr:colOff>
      <xdr:row>20</xdr:row>
      <xdr:rowOff>155406</xdr:rowOff>
    </xdr:to>
    <xdr:cxnSp macro="">
      <xdr:nvCxnSpPr>
        <xdr:cNvPr id="438" name="直線コネクタ 437"/>
        <xdr:cNvCxnSpPr/>
      </xdr:nvCxnSpPr>
      <xdr:spPr>
        <a:xfrm>
          <a:off x="16929100" y="35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153374</xdr:rowOff>
    </xdr:from>
    <xdr:to>
      <xdr:col>81</xdr:col>
      <xdr:colOff>44450</xdr:colOff>
      <xdr:row>18</xdr:row>
      <xdr:rowOff>115443</xdr:rowOff>
    </xdr:to>
    <xdr:cxnSp macro="">
      <xdr:nvCxnSpPr>
        <xdr:cNvPr id="441" name="直線コネクタ 440"/>
        <xdr:cNvCxnSpPr/>
      </xdr:nvCxnSpPr>
      <xdr:spPr>
        <a:xfrm flipV="1">
          <a:off x="16179800" y="3068024"/>
          <a:ext cx="838200" cy="1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113851</xdr:rowOff>
    </xdr:from>
    <xdr:ext cx="762000" cy="259045"/>
    <xdr:sp macro="" textlink="">
      <xdr:nvSpPr>
        <xdr:cNvPr id="442" name="将来負担の状況平均値テキスト"/>
        <xdr:cNvSpPr txBox="1"/>
      </xdr:nvSpPr>
      <xdr:spPr>
        <a:xfrm>
          <a:off x="17106900" y="234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97324</xdr:rowOff>
    </xdr:from>
    <xdr:to>
      <xdr:col>81</xdr:col>
      <xdr:colOff>95250</xdr:colOff>
      <xdr:row>15</xdr:row>
      <xdr:rowOff>27474</xdr:rowOff>
    </xdr:to>
    <xdr:sp macro="" textlink="">
      <xdr:nvSpPr>
        <xdr:cNvPr id="443" name="フローチャート: 判断 442"/>
        <xdr:cNvSpPr/>
      </xdr:nvSpPr>
      <xdr:spPr>
        <a:xfrm>
          <a:off x="16967200" y="24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115443</xdr:rowOff>
    </xdr:from>
    <xdr:to>
      <xdr:col>77</xdr:col>
      <xdr:colOff>44450</xdr:colOff>
      <xdr:row>19</xdr:row>
      <xdr:rowOff>91186</xdr:rowOff>
    </xdr:to>
    <xdr:cxnSp macro="">
      <xdr:nvCxnSpPr>
        <xdr:cNvPr id="444" name="直線コネクタ 443"/>
        <xdr:cNvCxnSpPr/>
      </xdr:nvCxnSpPr>
      <xdr:spPr>
        <a:xfrm flipV="1">
          <a:off x="15290800" y="3201543"/>
          <a:ext cx="8890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114215</xdr:rowOff>
    </xdr:from>
    <xdr:to>
      <xdr:col>77</xdr:col>
      <xdr:colOff>95250</xdr:colOff>
      <xdr:row>15</xdr:row>
      <xdr:rowOff>44365</xdr:rowOff>
    </xdr:to>
    <xdr:sp macro="" textlink="">
      <xdr:nvSpPr>
        <xdr:cNvPr id="445" name="フローチャート: 判断 444"/>
        <xdr:cNvSpPr/>
      </xdr:nvSpPr>
      <xdr:spPr>
        <a:xfrm>
          <a:off x="16129000" y="25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54542</xdr:rowOff>
    </xdr:from>
    <xdr:ext cx="736600" cy="259045"/>
    <xdr:sp macro="" textlink="">
      <xdr:nvSpPr>
        <xdr:cNvPr id="446" name="テキスト ボックス 445"/>
        <xdr:cNvSpPr txBox="1"/>
      </xdr:nvSpPr>
      <xdr:spPr>
        <a:xfrm>
          <a:off x="15798800" y="228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91186</xdr:rowOff>
    </xdr:from>
    <xdr:to>
      <xdr:col>72</xdr:col>
      <xdr:colOff>203200</xdr:colOff>
      <xdr:row>20</xdr:row>
      <xdr:rowOff>86233</xdr:rowOff>
    </xdr:to>
    <xdr:cxnSp macro="">
      <xdr:nvCxnSpPr>
        <xdr:cNvPr id="447" name="直線コネクタ 446"/>
        <xdr:cNvCxnSpPr/>
      </xdr:nvCxnSpPr>
      <xdr:spPr>
        <a:xfrm flipV="1">
          <a:off x="14401800" y="3348736"/>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4699</xdr:rowOff>
    </xdr:from>
    <xdr:to>
      <xdr:col>73</xdr:col>
      <xdr:colOff>44450</xdr:colOff>
      <xdr:row>15</xdr:row>
      <xdr:rowOff>106299</xdr:rowOff>
    </xdr:to>
    <xdr:sp macro="" textlink="">
      <xdr:nvSpPr>
        <xdr:cNvPr id="448" name="フローチャート: 判断 447"/>
        <xdr:cNvSpPr/>
      </xdr:nvSpPr>
      <xdr:spPr>
        <a:xfrm>
          <a:off x="15240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116476</xdr:rowOff>
    </xdr:from>
    <xdr:ext cx="762000" cy="259045"/>
    <xdr:sp macro="" textlink="">
      <xdr:nvSpPr>
        <xdr:cNvPr id="449" name="テキスト ボックス 448"/>
        <xdr:cNvSpPr txBox="1"/>
      </xdr:nvSpPr>
      <xdr:spPr>
        <a:xfrm>
          <a:off x="14909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86233</xdr:rowOff>
    </xdr:from>
    <xdr:to>
      <xdr:col>68</xdr:col>
      <xdr:colOff>152400</xdr:colOff>
      <xdr:row>21</xdr:row>
      <xdr:rowOff>136779</xdr:rowOff>
    </xdr:to>
    <xdr:cxnSp macro="">
      <xdr:nvCxnSpPr>
        <xdr:cNvPr id="450" name="直線コネクタ 449"/>
        <xdr:cNvCxnSpPr/>
      </xdr:nvCxnSpPr>
      <xdr:spPr>
        <a:xfrm flipV="1">
          <a:off x="13512800" y="3515233"/>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32046</xdr:rowOff>
    </xdr:from>
    <xdr:to>
      <xdr:col>68</xdr:col>
      <xdr:colOff>203200</xdr:colOff>
      <xdr:row>15</xdr:row>
      <xdr:rowOff>133646</xdr:rowOff>
    </xdr:to>
    <xdr:sp macro="" textlink="">
      <xdr:nvSpPr>
        <xdr:cNvPr id="451" name="フローチャート: 判断 450"/>
        <xdr:cNvSpPr/>
      </xdr:nvSpPr>
      <xdr:spPr>
        <a:xfrm>
          <a:off x="14351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143823</xdr:rowOff>
    </xdr:from>
    <xdr:ext cx="762000" cy="259045"/>
    <xdr:sp macro="" textlink="">
      <xdr:nvSpPr>
        <xdr:cNvPr id="452" name="テキスト ボックス 451"/>
        <xdr:cNvSpPr txBox="1"/>
      </xdr:nvSpPr>
      <xdr:spPr>
        <a:xfrm>
          <a:off x="14020800" y="237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18373</xdr:rowOff>
    </xdr:from>
    <xdr:to>
      <xdr:col>64</xdr:col>
      <xdr:colOff>152400</xdr:colOff>
      <xdr:row>15</xdr:row>
      <xdr:rowOff>119973</xdr:rowOff>
    </xdr:to>
    <xdr:sp macro="" textlink="">
      <xdr:nvSpPr>
        <xdr:cNvPr id="453" name="フローチャート: 判断 452"/>
        <xdr:cNvSpPr/>
      </xdr:nvSpPr>
      <xdr:spPr>
        <a:xfrm>
          <a:off x="13462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130150</xdr:rowOff>
    </xdr:from>
    <xdr:ext cx="762000" cy="259045"/>
    <xdr:sp macro="" textlink="">
      <xdr:nvSpPr>
        <xdr:cNvPr id="454" name="テキスト ボックス 453"/>
        <xdr:cNvSpPr txBox="1"/>
      </xdr:nvSpPr>
      <xdr:spPr>
        <a:xfrm>
          <a:off x="13131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102574</xdr:rowOff>
    </xdr:from>
    <xdr:to>
      <xdr:col>81</xdr:col>
      <xdr:colOff>95250</xdr:colOff>
      <xdr:row>18</xdr:row>
      <xdr:rowOff>32724</xdr:rowOff>
    </xdr:to>
    <xdr:sp macro="" textlink="">
      <xdr:nvSpPr>
        <xdr:cNvPr id="460" name="楕円 459"/>
        <xdr:cNvSpPr/>
      </xdr:nvSpPr>
      <xdr:spPr>
        <a:xfrm>
          <a:off x="16967200" y="301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74651</xdr:rowOff>
    </xdr:from>
    <xdr:ext cx="762000" cy="259045"/>
    <xdr:sp macro="" textlink="">
      <xdr:nvSpPr>
        <xdr:cNvPr id="461" name="将来負担の状況該当値テキスト"/>
        <xdr:cNvSpPr txBox="1"/>
      </xdr:nvSpPr>
      <xdr:spPr>
        <a:xfrm>
          <a:off x="17106900" y="298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64643</xdr:rowOff>
    </xdr:from>
    <xdr:to>
      <xdr:col>77</xdr:col>
      <xdr:colOff>95250</xdr:colOff>
      <xdr:row>18</xdr:row>
      <xdr:rowOff>166243</xdr:rowOff>
    </xdr:to>
    <xdr:sp macro="" textlink="">
      <xdr:nvSpPr>
        <xdr:cNvPr id="462" name="楕円 461"/>
        <xdr:cNvSpPr/>
      </xdr:nvSpPr>
      <xdr:spPr>
        <a:xfrm>
          <a:off x="16129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151020</xdr:rowOff>
    </xdr:from>
    <xdr:ext cx="736600" cy="259045"/>
    <xdr:sp macro="" textlink="">
      <xdr:nvSpPr>
        <xdr:cNvPr id="463" name="テキスト ボックス 462"/>
        <xdr:cNvSpPr txBox="1"/>
      </xdr:nvSpPr>
      <xdr:spPr>
        <a:xfrm>
          <a:off x="15798800" y="3237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40386</xdr:rowOff>
    </xdr:from>
    <xdr:to>
      <xdr:col>73</xdr:col>
      <xdr:colOff>44450</xdr:colOff>
      <xdr:row>19</xdr:row>
      <xdr:rowOff>141986</xdr:rowOff>
    </xdr:to>
    <xdr:sp macro="" textlink="">
      <xdr:nvSpPr>
        <xdr:cNvPr id="464" name="楕円 463"/>
        <xdr:cNvSpPr/>
      </xdr:nvSpPr>
      <xdr:spPr>
        <a:xfrm>
          <a:off x="15240000" y="3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126763</xdr:rowOff>
    </xdr:from>
    <xdr:ext cx="762000" cy="259045"/>
    <xdr:sp macro="" textlink="">
      <xdr:nvSpPr>
        <xdr:cNvPr id="465" name="テキスト ボックス 464"/>
        <xdr:cNvSpPr txBox="1"/>
      </xdr:nvSpPr>
      <xdr:spPr>
        <a:xfrm>
          <a:off x="14909800" y="33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35433</xdr:rowOff>
    </xdr:from>
    <xdr:to>
      <xdr:col>68</xdr:col>
      <xdr:colOff>203200</xdr:colOff>
      <xdr:row>20</xdr:row>
      <xdr:rowOff>137033</xdr:rowOff>
    </xdr:to>
    <xdr:sp macro="" textlink="">
      <xdr:nvSpPr>
        <xdr:cNvPr id="466" name="楕円 465"/>
        <xdr:cNvSpPr/>
      </xdr:nvSpPr>
      <xdr:spPr>
        <a:xfrm>
          <a:off x="14351000" y="346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121810</xdr:rowOff>
    </xdr:from>
    <xdr:ext cx="762000" cy="259045"/>
    <xdr:sp macro="" textlink="">
      <xdr:nvSpPr>
        <xdr:cNvPr id="467" name="テキスト ボックス 466"/>
        <xdr:cNvSpPr txBox="1"/>
      </xdr:nvSpPr>
      <xdr:spPr>
        <a:xfrm>
          <a:off x="14020800" y="355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85979</xdr:rowOff>
    </xdr:from>
    <xdr:to>
      <xdr:col>64</xdr:col>
      <xdr:colOff>152400</xdr:colOff>
      <xdr:row>22</xdr:row>
      <xdr:rowOff>16129</xdr:rowOff>
    </xdr:to>
    <xdr:sp macro="" textlink="">
      <xdr:nvSpPr>
        <xdr:cNvPr id="468" name="楕円 467"/>
        <xdr:cNvSpPr/>
      </xdr:nvSpPr>
      <xdr:spPr>
        <a:xfrm>
          <a:off x="13462000" y="36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906</xdr:rowOff>
    </xdr:from>
    <xdr:ext cx="762000" cy="259045"/>
    <xdr:sp macro="" textlink="">
      <xdr:nvSpPr>
        <xdr:cNvPr id="469" name="テキスト ボックス 468"/>
        <xdr:cNvSpPr txBox="1"/>
      </xdr:nvSpPr>
      <xdr:spPr>
        <a:xfrm>
          <a:off x="13131800" y="377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77,632
77,081
25.55
25,200,476
24,948,630
182,097
14,549,262
28,302,262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第二次健全化計画に基づき、これまで経常経費全体の削減を進めてきたが、消防、給食調理及びごみ収集等を直営で行っている本市では、他市よりも人件費の割合が高くなっている。</a:t>
          </a:r>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latin typeface="ＭＳ Ｐゴシック" panose="020B0600070205080204" pitchFamily="50" charset="-128"/>
              <a:ea typeface="ＭＳ Ｐゴシック" panose="020B0600070205080204" pitchFamily="50" charset="-128"/>
            </a:rPr>
            <a:t>また令和元年度は退職手当の増加等により人件費総額が増加している。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今後、市長戦略に基づき業務の分析を進め、民間活力の導入や、定員管理計画に基づく適正な人員配置を行い、効率的な行政運営を進めることで、人件費の抑制に努める。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85090</xdr:rowOff>
    </xdr:from>
    <xdr:to>
      <xdr:col>24</xdr:col>
      <xdr:colOff>25400</xdr:colOff>
      <xdr:row>39</xdr:row>
      <xdr:rowOff>130810</xdr:rowOff>
    </xdr:to>
    <xdr:cxnSp macro="">
      <xdr:nvCxnSpPr>
        <xdr:cNvPr id="66" name="直線コネクタ 65"/>
        <xdr:cNvCxnSpPr/>
      </xdr:nvCxnSpPr>
      <xdr:spPr>
        <a:xfrm>
          <a:off x="3987800" y="6771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138430</xdr:rowOff>
    </xdr:to>
    <xdr:cxnSp macro="">
      <xdr:nvCxnSpPr>
        <xdr:cNvPr id="69" name="直線コネクタ 68"/>
        <xdr:cNvCxnSpPr/>
      </xdr:nvCxnSpPr>
      <xdr:spPr>
        <a:xfrm flipV="1">
          <a:off x="3098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39</xdr:row>
      <xdr:rowOff>146050</xdr:rowOff>
    </xdr:to>
    <xdr:cxnSp macro="">
      <xdr:nvCxnSpPr>
        <xdr:cNvPr id="72" name="直線コネクタ 71"/>
        <xdr:cNvCxnSpPr/>
      </xdr:nvCxnSpPr>
      <xdr:spPr>
        <a:xfrm flipV="1">
          <a:off x="2209800" y="682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16510</xdr:rowOff>
    </xdr:from>
    <xdr:to>
      <xdr:col>11</xdr:col>
      <xdr:colOff>9525</xdr:colOff>
      <xdr:row>39</xdr:row>
      <xdr:rowOff>146050</xdr:rowOff>
    </xdr:to>
    <xdr:cxnSp macro="">
      <xdr:nvCxnSpPr>
        <xdr:cNvPr id="75" name="直線コネクタ 74"/>
        <xdr:cNvCxnSpPr/>
      </xdr:nvCxnSpPr>
      <xdr:spPr>
        <a:xfrm>
          <a:off x="1320800" y="6703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80010</xdr:rowOff>
    </xdr:from>
    <xdr:to>
      <xdr:col>24</xdr:col>
      <xdr:colOff>76200</xdr:colOff>
      <xdr:row>40</xdr:row>
      <xdr:rowOff>10160</xdr:rowOff>
    </xdr:to>
    <xdr:sp macro="" textlink="">
      <xdr:nvSpPr>
        <xdr:cNvPr id="85" name="楕円 84"/>
        <xdr:cNvSpPr/>
      </xdr:nvSpPr>
      <xdr:spPr>
        <a:xfrm>
          <a:off x="47752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52087</xdr:rowOff>
    </xdr:from>
    <xdr:ext cx="762000" cy="259045"/>
    <xdr:sp macro="" textlink="">
      <xdr:nvSpPr>
        <xdr:cNvPr id="86" name="人件費該当値テキスト"/>
        <xdr:cNvSpPr txBox="1"/>
      </xdr:nvSpPr>
      <xdr:spPr>
        <a:xfrm>
          <a:off x="49149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34290</xdr:rowOff>
    </xdr:from>
    <xdr:to>
      <xdr:col>20</xdr:col>
      <xdr:colOff>38100</xdr:colOff>
      <xdr:row>39</xdr:row>
      <xdr:rowOff>135890</xdr:rowOff>
    </xdr:to>
    <xdr:sp macro="" textlink="">
      <xdr:nvSpPr>
        <xdr:cNvPr id="87" name="楕円 86"/>
        <xdr:cNvSpPr/>
      </xdr:nvSpPr>
      <xdr:spPr>
        <a:xfrm>
          <a:off x="3937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120667</xdr:rowOff>
    </xdr:from>
    <xdr:ext cx="736600" cy="259045"/>
    <xdr:sp macro="" textlink="">
      <xdr:nvSpPr>
        <xdr:cNvPr id="88" name="テキスト ボックス 87"/>
        <xdr:cNvSpPr txBox="1"/>
      </xdr:nvSpPr>
      <xdr:spPr>
        <a:xfrm>
          <a:off x="3606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95250</xdr:rowOff>
    </xdr:from>
    <xdr:to>
      <xdr:col>11</xdr:col>
      <xdr:colOff>60325</xdr:colOff>
      <xdr:row>40</xdr:row>
      <xdr:rowOff>25400</xdr:rowOff>
    </xdr:to>
    <xdr:sp macro="" textlink="">
      <xdr:nvSpPr>
        <xdr:cNvPr id="91" name="楕円 90"/>
        <xdr:cNvSpPr/>
      </xdr:nvSpPr>
      <xdr:spPr>
        <a:xfrm>
          <a:off x="2159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10177</xdr:rowOff>
    </xdr:from>
    <xdr:ext cx="762000" cy="259045"/>
    <xdr:sp macro="" textlink="">
      <xdr:nvSpPr>
        <xdr:cNvPr id="92" name="テキスト ボックス 91"/>
        <xdr:cNvSpPr txBox="1"/>
      </xdr:nvSpPr>
      <xdr:spPr>
        <a:xfrm>
          <a:off x="1828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類似団体内平均値、全国平均及び大阪府平均をそれぞれ下回る結果となっている。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要因としては、指定管理者制度の導入による民間活力を用いた施設運営や、入札による物品の一括調達などにより、これまでの健全化施策の中で、物件費に関する経費の削減を行ったことによるものである。また、人件費の分析欄と同様に、給食調理やごみ収集等を直営で行ってるため、他市に比べて民間委託等の経費が少ないことも、物件費の割合が低い原因の一つと考えられ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令和元年度は、前年度と比較して割合は下がったものの、行政ニーズに対応する委託業務や、各種の制度改正に対応するシステム改修対応費用等、物件費総額としては上昇していることから、今後も費用の精査等経費の抑制、事務の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15</xdr:row>
      <xdr:rowOff>9979</xdr:rowOff>
    </xdr:to>
    <xdr:cxnSp macro="">
      <xdr:nvCxnSpPr>
        <xdr:cNvPr id="129" name="直線コネクタ 128"/>
        <xdr:cNvCxnSpPr/>
      </xdr:nvCxnSpPr>
      <xdr:spPr>
        <a:xfrm flipV="1">
          <a:off x="15671800" y="24511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86179</xdr:rowOff>
    </xdr:to>
    <xdr:cxnSp macro="">
      <xdr:nvCxnSpPr>
        <xdr:cNvPr id="132" name="直線コネクタ 131"/>
        <xdr:cNvCxnSpPr/>
      </xdr:nvCxnSpPr>
      <xdr:spPr>
        <a:xfrm flipV="1">
          <a:off x="14782800" y="25817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86179</xdr:rowOff>
    </xdr:to>
    <xdr:cxnSp macro="">
      <xdr:nvCxnSpPr>
        <xdr:cNvPr id="135" name="直線コネクタ 134"/>
        <xdr:cNvCxnSpPr/>
      </xdr:nvCxnSpPr>
      <xdr:spPr>
        <a:xfrm>
          <a:off x="13893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86179</xdr:rowOff>
    </xdr:to>
    <xdr:cxnSp macro="">
      <xdr:nvCxnSpPr>
        <xdr:cNvPr id="138" name="直線コネクタ 137"/>
        <xdr:cNvCxnSpPr/>
      </xdr:nvCxnSpPr>
      <xdr:spPr>
        <a:xfrm>
          <a:off x="13004800" y="2603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9"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財政健全化への取り組みにより経常経費全体の削減を行う中で、扶助費については、障がい者自立支援給付費の伸びや、保育単価の上昇に伴う私立保育施設等への保育関係給付の増加など、社会情勢、地域環境による影響が大きいため、総額の削減が難しく、類似団体内平均値及び全国平均をそれぞれ上回り続ける結果となっ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一方で、大阪府平均は下回っているものの、扶助費の増加は続くと予想されるため、事業の適正化や、対象者の自立に関する支援などを進め、扶助費の増加を抑制する取組を進める。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xdr:rowOff>
    </xdr:from>
    <xdr:to>
      <xdr:col>24</xdr:col>
      <xdr:colOff>25400</xdr:colOff>
      <xdr:row>57</xdr:row>
      <xdr:rowOff>46990</xdr:rowOff>
    </xdr:to>
    <xdr:cxnSp macro="">
      <xdr:nvCxnSpPr>
        <xdr:cNvPr id="190" name="直線コネクタ 189"/>
        <xdr:cNvCxnSpPr/>
      </xdr:nvCxnSpPr>
      <xdr:spPr>
        <a:xfrm>
          <a:off x="3987800" y="977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xdr:rowOff>
    </xdr:to>
    <xdr:cxnSp macro="">
      <xdr:nvCxnSpPr>
        <xdr:cNvPr id="193" name="直線コネクタ 192"/>
        <xdr:cNvCxnSpPr/>
      </xdr:nvCxnSpPr>
      <xdr:spPr>
        <a:xfrm>
          <a:off x="3098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127000</xdr:rowOff>
    </xdr:to>
    <xdr:cxnSp macro="">
      <xdr:nvCxnSpPr>
        <xdr:cNvPr id="196" name="直線コネクタ 195"/>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73660</xdr:rowOff>
    </xdr:from>
    <xdr:to>
      <xdr:col>11</xdr:col>
      <xdr:colOff>9525</xdr:colOff>
      <xdr:row>56</xdr:row>
      <xdr:rowOff>127000</xdr:rowOff>
    </xdr:to>
    <xdr:cxnSp macro="">
      <xdr:nvCxnSpPr>
        <xdr:cNvPr id="199" name="直線コネクタ 198"/>
        <xdr:cNvCxnSpPr/>
      </xdr:nvCxnSpPr>
      <xdr:spPr>
        <a:xfrm>
          <a:off x="1320800" y="9674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209" name="楕円 208"/>
        <xdr:cNvSpPr/>
      </xdr:nvSpPr>
      <xdr:spPr>
        <a:xfrm>
          <a:off x="4775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139717</xdr:rowOff>
    </xdr:from>
    <xdr:ext cx="762000" cy="259045"/>
    <xdr:sp macro="" textlink="">
      <xdr:nvSpPr>
        <xdr:cNvPr id="210" name="扶助費該当値テキスト"/>
        <xdr:cNvSpPr txBox="1"/>
      </xdr:nvSpPr>
      <xdr:spPr>
        <a:xfrm>
          <a:off x="49149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121920</xdr:rowOff>
    </xdr:from>
    <xdr:to>
      <xdr:col>20</xdr:col>
      <xdr:colOff>38100</xdr:colOff>
      <xdr:row>57</xdr:row>
      <xdr:rowOff>52070</xdr:rowOff>
    </xdr:to>
    <xdr:sp macro="" textlink="">
      <xdr:nvSpPr>
        <xdr:cNvPr id="211" name="楕円 210"/>
        <xdr:cNvSpPr/>
      </xdr:nvSpPr>
      <xdr:spPr>
        <a:xfrm>
          <a:off x="3937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36847</xdr:rowOff>
    </xdr:from>
    <xdr:ext cx="736600" cy="259045"/>
    <xdr:sp macro="" textlink="">
      <xdr:nvSpPr>
        <xdr:cNvPr id="212" name="テキスト ボックス 211"/>
        <xdr:cNvSpPr txBox="1"/>
      </xdr:nvSpPr>
      <xdr:spPr>
        <a:xfrm>
          <a:off x="3606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4" name="テキスト ボックス 21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5" name="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17" name="楕円 216"/>
        <xdr:cNvSpPr/>
      </xdr:nvSpPr>
      <xdr:spPr>
        <a:xfrm>
          <a:off x="1270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109237</xdr:rowOff>
    </xdr:from>
    <xdr:ext cx="762000" cy="259045"/>
    <xdr:sp macro="" textlink="">
      <xdr:nvSpPr>
        <xdr:cNvPr id="218" name="テキスト ボックス 217"/>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令和元年度の数値は、前年度から</a:t>
          </a:r>
          <a:r>
            <a:rPr kumimoji="1" lang="en-US" altLang="ja-JP" sz="1050">
              <a:solidFill>
                <a:srgbClr val="000000"/>
              </a:solidFill>
              <a:latin typeface="ＭＳ Ｐゴシック" panose="020B0600070205080204" pitchFamily="50" charset="-128"/>
              <a:ea typeface="ＭＳ Ｐゴシック" panose="020B0600070205080204" pitchFamily="50" charset="-128"/>
            </a:rPr>
            <a:t>0.3</a:t>
          </a:r>
          <a:r>
            <a:rPr kumimoji="1" lang="ja-JP" altLang="en-US" sz="1050">
              <a:solidFill>
                <a:srgbClr val="000000"/>
              </a:solidFill>
              <a:latin typeface="ＭＳ Ｐゴシック" panose="020B0600070205080204" pitchFamily="50" charset="-128"/>
              <a:ea typeface="ＭＳ Ｐゴシック" panose="020B0600070205080204" pitchFamily="50" charset="-128"/>
            </a:rPr>
            <a:t>ポイント改善し、類似団体内平均値及び全国平均をそれぞれ下回っているが、大阪府平均を上回る結果となっている。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この要因としては、高齢化の影響から、介護保険特別会計や後期高齢者医療関係の繰出金の増加が挙げられる。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30</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からは国民健康保険の制度が広域化され、繰出金は増加している。今後も広域化の影響を見極めるとともに、特別会計の収支についても健全な状態を維持するように努め、適正な支出と、特別会計事業の事業改善への取組を進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51" name="直線コネクタ 250"/>
        <xdr:cNvCxnSpPr/>
      </xdr:nvCxnSpPr>
      <xdr:spPr>
        <a:xfrm flipV="1">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56</xdr:row>
      <xdr:rowOff>127000</xdr:rowOff>
    </xdr:to>
    <xdr:cxnSp macro="">
      <xdr:nvCxnSpPr>
        <xdr:cNvPr id="254" name="直線コネクタ 253"/>
        <xdr:cNvCxnSpPr/>
      </xdr:nvCxnSpPr>
      <xdr:spPr>
        <a:xfrm flipV="1">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81280</xdr:rowOff>
    </xdr:from>
    <xdr:to>
      <xdr:col>73</xdr:col>
      <xdr:colOff>180975</xdr:colOff>
      <xdr:row>56</xdr:row>
      <xdr:rowOff>127000</xdr:rowOff>
    </xdr:to>
    <xdr:cxnSp macro="">
      <xdr:nvCxnSpPr>
        <xdr:cNvPr id="257" name="直線コネクタ 256"/>
        <xdr:cNvCxnSpPr/>
      </xdr:nvCxnSpPr>
      <xdr:spPr>
        <a:xfrm>
          <a:off x="13893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27940</xdr:rowOff>
    </xdr:from>
    <xdr:to>
      <xdr:col>69</xdr:col>
      <xdr:colOff>92075</xdr:colOff>
      <xdr:row>56</xdr:row>
      <xdr:rowOff>81280</xdr:rowOff>
    </xdr:to>
    <xdr:cxnSp macro="">
      <xdr:nvCxnSpPr>
        <xdr:cNvPr id="260" name="直線コネクタ 259"/>
        <xdr:cNvCxnSpPr/>
      </xdr:nvCxnSpPr>
      <xdr:spPr>
        <a:xfrm>
          <a:off x="13004800" y="9629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70" name="楕円 26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7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4" name="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6" name="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78" name="楕円 277"/>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79" name="テキスト ボックス 278"/>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類似団体内平均値、全国平均及び大阪府平均をそれぞれ下回る結果となっている。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この要因としては、補助金制度の見直しを行い、明確な基準を設け、不適当な補助金の廃止、見直しを行ってきたためである。また、人件費の分析欄と同様に、他市では消防業務等を一部事務組合で行っていることが多く、そのような一部事務組合への負担金が本市では少ないことも、数値が低い要因の一つと考えられ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一方で、一部事務組合の新ごみ処理施設整備に関する地方債の償還のため負担金が増加しており、今後も同水準での負担が続く予定であることから数値も同水準で推移すると見込まれる。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なお、補助金については、外部委員を含めた補助金の審査委員会の審査により、更なる標準化、適正な支出に努める。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158024</xdr:rowOff>
    </xdr:to>
    <xdr:cxnSp macro="">
      <xdr:nvCxnSpPr>
        <xdr:cNvPr id="313" name="直線コネクタ 312"/>
        <xdr:cNvCxnSpPr/>
      </xdr:nvCxnSpPr>
      <xdr:spPr>
        <a:xfrm>
          <a:off x="15671800" y="6002020"/>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48623</xdr:rowOff>
    </xdr:from>
    <xdr:to>
      <xdr:col>78</xdr:col>
      <xdr:colOff>69850</xdr:colOff>
      <xdr:row>35</xdr:row>
      <xdr:rowOff>1270</xdr:rowOff>
    </xdr:to>
    <xdr:cxnSp macro="">
      <xdr:nvCxnSpPr>
        <xdr:cNvPr id="316" name="直線コネクタ 315"/>
        <xdr:cNvCxnSpPr/>
      </xdr:nvCxnSpPr>
      <xdr:spPr>
        <a:xfrm>
          <a:off x="14782800" y="5877923"/>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48623</xdr:rowOff>
    </xdr:from>
    <xdr:to>
      <xdr:col>73</xdr:col>
      <xdr:colOff>180975</xdr:colOff>
      <xdr:row>34</xdr:row>
      <xdr:rowOff>55154</xdr:rowOff>
    </xdr:to>
    <xdr:cxnSp macro="">
      <xdr:nvCxnSpPr>
        <xdr:cNvPr id="319" name="直線コネクタ 318"/>
        <xdr:cNvCxnSpPr/>
      </xdr:nvCxnSpPr>
      <xdr:spPr>
        <a:xfrm flipV="1">
          <a:off x="13893800" y="58779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55154</xdr:rowOff>
    </xdr:from>
    <xdr:to>
      <xdr:col>69</xdr:col>
      <xdr:colOff>92075</xdr:colOff>
      <xdr:row>34</xdr:row>
      <xdr:rowOff>87811</xdr:rowOff>
    </xdr:to>
    <xdr:cxnSp macro="">
      <xdr:nvCxnSpPr>
        <xdr:cNvPr id="322" name="直線コネクタ 321"/>
        <xdr:cNvCxnSpPr/>
      </xdr:nvCxnSpPr>
      <xdr:spPr>
        <a:xfrm flipV="1">
          <a:off x="13004800" y="58844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107224</xdr:rowOff>
    </xdr:from>
    <xdr:to>
      <xdr:col>82</xdr:col>
      <xdr:colOff>158750</xdr:colOff>
      <xdr:row>36</xdr:row>
      <xdr:rowOff>37374</xdr:rowOff>
    </xdr:to>
    <xdr:sp macro="" textlink="">
      <xdr:nvSpPr>
        <xdr:cNvPr id="332" name="楕円 331"/>
        <xdr:cNvSpPr/>
      </xdr:nvSpPr>
      <xdr:spPr>
        <a:xfrm>
          <a:off x="164592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123751</xdr:rowOff>
    </xdr:from>
    <xdr:ext cx="762000" cy="259045"/>
    <xdr:sp macro="" textlink="">
      <xdr:nvSpPr>
        <xdr:cNvPr id="333" name="補助費等該当値テキスト"/>
        <xdr:cNvSpPr txBox="1"/>
      </xdr:nvSpPr>
      <xdr:spPr>
        <a:xfrm>
          <a:off x="16598900" y="595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34" name="楕円 333"/>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35" name="テキスト ボックス 334"/>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169273</xdr:rowOff>
    </xdr:from>
    <xdr:to>
      <xdr:col>74</xdr:col>
      <xdr:colOff>31750</xdr:colOff>
      <xdr:row>34</xdr:row>
      <xdr:rowOff>99423</xdr:rowOff>
    </xdr:to>
    <xdr:sp macro="" textlink="">
      <xdr:nvSpPr>
        <xdr:cNvPr id="336" name="楕円 335"/>
        <xdr:cNvSpPr/>
      </xdr:nvSpPr>
      <xdr:spPr>
        <a:xfrm>
          <a:off x="14732000" y="58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109600</xdr:rowOff>
    </xdr:from>
    <xdr:ext cx="762000" cy="259045"/>
    <xdr:sp macro="" textlink="">
      <xdr:nvSpPr>
        <xdr:cNvPr id="337" name="テキスト ボックス 336"/>
        <xdr:cNvSpPr txBox="1"/>
      </xdr:nvSpPr>
      <xdr:spPr>
        <a:xfrm>
          <a:off x="14401800" y="559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4354</xdr:rowOff>
    </xdr:from>
    <xdr:to>
      <xdr:col>69</xdr:col>
      <xdr:colOff>142875</xdr:colOff>
      <xdr:row>34</xdr:row>
      <xdr:rowOff>105954</xdr:rowOff>
    </xdr:to>
    <xdr:sp macro="" textlink="">
      <xdr:nvSpPr>
        <xdr:cNvPr id="338" name="楕円 337"/>
        <xdr:cNvSpPr/>
      </xdr:nvSpPr>
      <xdr:spPr>
        <a:xfrm>
          <a:off x="138430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116131</xdr:rowOff>
    </xdr:from>
    <xdr:ext cx="762000" cy="259045"/>
    <xdr:sp macro="" textlink="">
      <xdr:nvSpPr>
        <xdr:cNvPr id="339" name="テキスト ボックス 338"/>
        <xdr:cNvSpPr txBox="1"/>
      </xdr:nvSpPr>
      <xdr:spPr>
        <a:xfrm>
          <a:off x="13512800" y="5602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37011</xdr:rowOff>
    </xdr:from>
    <xdr:to>
      <xdr:col>65</xdr:col>
      <xdr:colOff>53975</xdr:colOff>
      <xdr:row>34</xdr:row>
      <xdr:rowOff>138611</xdr:rowOff>
    </xdr:to>
    <xdr:sp macro="" textlink="">
      <xdr:nvSpPr>
        <xdr:cNvPr id="340" name="楕円 339"/>
        <xdr:cNvSpPr/>
      </xdr:nvSpPr>
      <xdr:spPr>
        <a:xfrm>
          <a:off x="12954000" y="58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148788</xdr:rowOff>
    </xdr:from>
    <xdr:ext cx="762000" cy="259045"/>
    <xdr:sp macro="" textlink="">
      <xdr:nvSpPr>
        <xdr:cNvPr id="341" name="テキスト ボックス 340"/>
        <xdr:cNvSpPr txBox="1"/>
      </xdr:nvSpPr>
      <xdr:spPr>
        <a:xfrm>
          <a:off x="12623800" y="563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類似団体内平均値、全国平均及び大阪府平均をそれぞれ上回る結果となっている。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大きな要因は、都市基盤整備事業を進めるにあたり</a:t>
          </a:r>
          <a:r>
            <a:rPr kumimoji="1" lang="ja-JP" altLang="en-US" sz="900" strike="noStrike" baseline="0">
              <a:solidFill>
                <a:srgbClr val="000000"/>
              </a:solidFill>
              <a:latin typeface="ＭＳ Ｐゴシック" panose="020B0600070205080204" pitchFamily="50" charset="-128"/>
              <a:ea typeface="ＭＳ Ｐゴシック" panose="020B0600070205080204" pitchFamily="50" charset="-128"/>
            </a:rPr>
            <a:t>発行した市債の公債費に加え、土地開発公社の保有地を買い戻すために起債を続けていることにある</a:t>
          </a:r>
          <a:r>
            <a:rPr kumimoji="1" lang="ja-JP" altLang="en-US" sz="900" strike="noStrike">
              <a:solidFill>
                <a:srgbClr val="000000"/>
              </a:solidFill>
              <a:latin typeface="ＭＳ Ｐゴシック" panose="020B0600070205080204" pitchFamily="50" charset="-128"/>
              <a:ea typeface="ＭＳ Ｐゴシック" panose="020B0600070205080204" pitchFamily="50" charset="-128"/>
            </a:rPr>
            <a:t>。</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しかし過去の都市基盤整備に関する市債の償還は終了しつつあり、近年は公債費の割合が低下傾向にあるが、将来的には施設の新設・更新のための起債が見込まれるため、高止まりが予想される。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今後の建設事業等においても、できる限り起債に頼らない財源確保を行い、元金償還以上の起債を極力抑制することで、公債費の削減に努める。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69850</xdr:rowOff>
    </xdr:to>
    <xdr:cxnSp macro="">
      <xdr:nvCxnSpPr>
        <xdr:cNvPr id="374" name="直線コネクタ 373"/>
        <xdr:cNvCxnSpPr/>
      </xdr:nvCxnSpPr>
      <xdr:spPr>
        <a:xfrm>
          <a:off x="3987800" y="13568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62230</xdr:rowOff>
    </xdr:to>
    <xdr:cxnSp macro="">
      <xdr:nvCxnSpPr>
        <xdr:cNvPr id="377" name="直線コネクタ 376"/>
        <xdr:cNvCxnSpPr/>
      </xdr:nvCxnSpPr>
      <xdr:spPr>
        <a:xfrm flipV="1">
          <a:off x="3098800" y="13568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80</xdr:row>
      <xdr:rowOff>88900</xdr:rowOff>
    </xdr:to>
    <xdr:cxnSp macro="">
      <xdr:nvCxnSpPr>
        <xdr:cNvPr id="380" name="直線コネクタ 379"/>
        <xdr:cNvCxnSpPr/>
      </xdr:nvCxnSpPr>
      <xdr:spPr>
        <a:xfrm flipV="1">
          <a:off x="2209800" y="136067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88900</xdr:rowOff>
    </xdr:from>
    <xdr:to>
      <xdr:col>11</xdr:col>
      <xdr:colOff>9525</xdr:colOff>
      <xdr:row>80</xdr:row>
      <xdr:rowOff>134620</xdr:rowOff>
    </xdr:to>
    <xdr:cxnSp macro="">
      <xdr:nvCxnSpPr>
        <xdr:cNvPr id="383" name="直線コネクタ 382"/>
        <xdr:cNvCxnSpPr/>
      </xdr:nvCxnSpPr>
      <xdr:spPr>
        <a:xfrm flipV="1">
          <a:off x="1320800" y="1380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93" name="楕円 392"/>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94" name="公債費該当値テキスト"/>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95" name="楕円 394"/>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96" name="テキスト ボックス 395"/>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11430</xdr:rowOff>
    </xdr:from>
    <xdr:to>
      <xdr:col>15</xdr:col>
      <xdr:colOff>149225</xdr:colOff>
      <xdr:row>79</xdr:row>
      <xdr:rowOff>113030</xdr:rowOff>
    </xdr:to>
    <xdr:sp macro="" textlink="">
      <xdr:nvSpPr>
        <xdr:cNvPr id="397" name="楕円 396"/>
        <xdr:cNvSpPr/>
      </xdr:nvSpPr>
      <xdr:spPr>
        <a:xfrm>
          <a:off x="3048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97807</xdr:rowOff>
    </xdr:from>
    <xdr:ext cx="762000" cy="259045"/>
    <xdr:sp macro="" textlink="">
      <xdr:nvSpPr>
        <xdr:cNvPr id="398" name="テキスト ボックス 397"/>
        <xdr:cNvSpPr txBox="1"/>
      </xdr:nvSpPr>
      <xdr:spPr>
        <a:xfrm>
          <a:off x="2717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38100</xdr:rowOff>
    </xdr:from>
    <xdr:to>
      <xdr:col>11</xdr:col>
      <xdr:colOff>60325</xdr:colOff>
      <xdr:row>80</xdr:row>
      <xdr:rowOff>139700</xdr:rowOff>
    </xdr:to>
    <xdr:sp macro="" textlink="">
      <xdr:nvSpPr>
        <xdr:cNvPr id="399" name="楕円 398"/>
        <xdr:cNvSpPr/>
      </xdr:nvSpPr>
      <xdr:spPr>
        <a:xfrm>
          <a:off x="2159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124477</xdr:rowOff>
    </xdr:from>
    <xdr:ext cx="762000" cy="259045"/>
    <xdr:sp macro="" textlink="">
      <xdr:nvSpPr>
        <xdr:cNvPr id="400" name="テキスト ボックス 399"/>
        <xdr:cNvSpPr txBox="1"/>
      </xdr:nvSpPr>
      <xdr:spPr>
        <a:xfrm>
          <a:off x="1828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83820</xdr:rowOff>
    </xdr:from>
    <xdr:to>
      <xdr:col>6</xdr:col>
      <xdr:colOff>171450</xdr:colOff>
      <xdr:row>81</xdr:row>
      <xdr:rowOff>13970</xdr:rowOff>
    </xdr:to>
    <xdr:sp macro="" textlink="">
      <xdr:nvSpPr>
        <xdr:cNvPr id="401" name="楕円 400"/>
        <xdr:cNvSpPr/>
      </xdr:nvSpPr>
      <xdr:spPr>
        <a:xfrm>
          <a:off x="1270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170197</xdr:rowOff>
    </xdr:from>
    <xdr:ext cx="762000" cy="259045"/>
    <xdr:sp macro="" textlink="">
      <xdr:nvSpPr>
        <xdr:cNvPr id="402" name="テキスト ボックス 401"/>
        <xdr:cNvSpPr txBox="1"/>
      </xdr:nvSpPr>
      <xdr:spPr>
        <a:xfrm>
          <a:off x="939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類似団体内平均値及び大阪府平均をそれぞれ下回っている。経常経費の中で大きなウエイトを公債費が占めているため、それ以外の支出を抑制して収支のバランスを保っていることが要因となっている。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しかしながら、全国平均は上回っており、近年、扶助費の伸びが大きくなっていることから本項目の数値も上昇しており、徐々に他団体との数値の開きがなくなりつつある。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今後も事業の精査や効率化、市長戦略による民間活力の導入等を進め、経常経費全般を抑制し、全国平均を上回らない数値となるように努める。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40132</xdr:rowOff>
    </xdr:to>
    <xdr:cxnSp macro="">
      <xdr:nvCxnSpPr>
        <xdr:cNvPr id="433" name="直線コネクタ 432"/>
        <xdr:cNvCxnSpPr/>
      </xdr:nvCxnSpPr>
      <xdr:spPr>
        <a:xfrm>
          <a:off x="15671800" y="133172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77</xdr:row>
      <xdr:rowOff>115570</xdr:rowOff>
    </xdr:to>
    <xdr:cxnSp macro="">
      <xdr:nvCxnSpPr>
        <xdr:cNvPr id="436" name="直線コネクタ 435"/>
        <xdr:cNvCxnSpPr/>
      </xdr:nvCxnSpPr>
      <xdr:spPr>
        <a:xfrm>
          <a:off x="14782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77</xdr:row>
      <xdr:rowOff>78994</xdr:rowOff>
    </xdr:to>
    <xdr:cxnSp macro="">
      <xdr:nvCxnSpPr>
        <xdr:cNvPr id="439" name="直線コネクタ 438"/>
        <xdr:cNvCxnSpPr/>
      </xdr:nvCxnSpPr>
      <xdr:spPr>
        <a:xfrm>
          <a:off x="13893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77</xdr:row>
      <xdr:rowOff>60706</xdr:rowOff>
    </xdr:to>
    <xdr:cxnSp macro="">
      <xdr:nvCxnSpPr>
        <xdr:cNvPr id="442" name="直線コネクタ 441"/>
        <xdr:cNvCxnSpPr/>
      </xdr:nvCxnSpPr>
      <xdr:spPr>
        <a:xfrm>
          <a:off x="13004800" y="131206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52" name="楕円 451"/>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5859</xdr:rowOff>
    </xdr:from>
    <xdr:ext cx="762000" cy="259045"/>
    <xdr:sp macro="" textlink="">
      <xdr:nvSpPr>
        <xdr:cNvPr id="453" name="公債費以外該当値テキスト"/>
        <xdr:cNvSpPr txBox="1"/>
      </xdr:nvSpPr>
      <xdr:spPr>
        <a:xfrm>
          <a:off x="16598900" y="1320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4" name="楕円 453"/>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55" name="テキスト ボックス 454"/>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56" name="楕円 455"/>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57" name="テキスト ボックス 45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8" name="楕円 457"/>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59" name="テキスト ボックス 458"/>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60" name="楕円 459"/>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61" name="テキスト ボックス 460"/>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24987</xdr:rowOff>
    </xdr:from>
    <xdr:to>
      <xdr:col>29</xdr:col>
      <xdr:colOff>127000</xdr:colOff>
      <xdr:row>17</xdr:row>
      <xdr:rowOff>39561</xdr:rowOff>
    </xdr:to>
    <xdr:cxnSp macro="">
      <xdr:nvCxnSpPr>
        <xdr:cNvPr id="50" name="直線コネクタ 49"/>
        <xdr:cNvCxnSpPr/>
      </xdr:nvCxnSpPr>
      <xdr:spPr bwMode="auto">
        <a:xfrm flipV="1">
          <a:off x="5003800" y="2987262"/>
          <a:ext cx="647700" cy="1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9764</xdr:rowOff>
    </xdr:from>
    <xdr:ext cx="762000" cy="259045"/>
    <xdr:sp macro="" textlink="">
      <xdr:nvSpPr>
        <xdr:cNvPr id="51" name="人口1人当たり決算額の推移平均値テキスト130"/>
        <xdr:cNvSpPr txBox="1"/>
      </xdr:nvSpPr>
      <xdr:spPr>
        <a:xfrm>
          <a:off x="5740400" y="297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39561</xdr:rowOff>
    </xdr:from>
    <xdr:to>
      <xdr:col>26</xdr:col>
      <xdr:colOff>50800</xdr:colOff>
      <xdr:row>17</xdr:row>
      <xdr:rowOff>59754</xdr:rowOff>
    </xdr:to>
    <xdr:cxnSp macro="">
      <xdr:nvCxnSpPr>
        <xdr:cNvPr id="53" name="直線コネクタ 52"/>
        <xdr:cNvCxnSpPr/>
      </xdr:nvCxnSpPr>
      <xdr:spPr bwMode="auto">
        <a:xfrm flipV="1">
          <a:off x="4305300" y="3001836"/>
          <a:ext cx="698500" cy="2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59754</xdr:rowOff>
    </xdr:from>
    <xdr:to>
      <xdr:col>22</xdr:col>
      <xdr:colOff>114300</xdr:colOff>
      <xdr:row>17</xdr:row>
      <xdr:rowOff>93624</xdr:rowOff>
    </xdr:to>
    <xdr:cxnSp macro="">
      <xdr:nvCxnSpPr>
        <xdr:cNvPr id="56" name="直線コネクタ 55"/>
        <xdr:cNvCxnSpPr/>
      </xdr:nvCxnSpPr>
      <xdr:spPr bwMode="auto">
        <a:xfrm flipV="1">
          <a:off x="3606800" y="3022029"/>
          <a:ext cx="698500" cy="3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93624</xdr:rowOff>
    </xdr:from>
    <xdr:to>
      <xdr:col>18</xdr:col>
      <xdr:colOff>177800</xdr:colOff>
      <xdr:row>17</xdr:row>
      <xdr:rowOff>124238</xdr:rowOff>
    </xdr:to>
    <xdr:cxnSp macro="">
      <xdr:nvCxnSpPr>
        <xdr:cNvPr id="59" name="直線コネクタ 58"/>
        <xdr:cNvCxnSpPr/>
      </xdr:nvCxnSpPr>
      <xdr:spPr bwMode="auto">
        <a:xfrm flipV="1">
          <a:off x="2908300" y="3055899"/>
          <a:ext cx="6985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145637</xdr:rowOff>
    </xdr:from>
    <xdr:to>
      <xdr:col>29</xdr:col>
      <xdr:colOff>177800</xdr:colOff>
      <xdr:row>17</xdr:row>
      <xdr:rowOff>75787</xdr:rowOff>
    </xdr:to>
    <xdr:sp macro="" textlink="">
      <xdr:nvSpPr>
        <xdr:cNvPr id="69" name="楕円 68"/>
        <xdr:cNvSpPr/>
      </xdr:nvSpPr>
      <xdr:spPr bwMode="auto">
        <a:xfrm>
          <a:off x="5600700" y="293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162164</xdr:rowOff>
    </xdr:from>
    <xdr:ext cx="762000" cy="259045"/>
    <xdr:sp macro="" textlink="">
      <xdr:nvSpPr>
        <xdr:cNvPr id="70" name="人口1人当たり決算額の推移該当値テキスト130"/>
        <xdr:cNvSpPr txBox="1"/>
      </xdr:nvSpPr>
      <xdr:spPr>
        <a:xfrm>
          <a:off x="5740400" y="278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160211</xdr:rowOff>
    </xdr:from>
    <xdr:to>
      <xdr:col>26</xdr:col>
      <xdr:colOff>101600</xdr:colOff>
      <xdr:row>17</xdr:row>
      <xdr:rowOff>90361</xdr:rowOff>
    </xdr:to>
    <xdr:sp macro="" textlink="">
      <xdr:nvSpPr>
        <xdr:cNvPr id="71" name="楕円 70"/>
        <xdr:cNvSpPr/>
      </xdr:nvSpPr>
      <xdr:spPr bwMode="auto">
        <a:xfrm>
          <a:off x="4953000" y="295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100538</xdr:rowOff>
    </xdr:from>
    <xdr:ext cx="736600" cy="259045"/>
    <xdr:sp macro="" textlink="">
      <xdr:nvSpPr>
        <xdr:cNvPr id="72" name="テキスト ボックス 71"/>
        <xdr:cNvSpPr txBox="1"/>
      </xdr:nvSpPr>
      <xdr:spPr>
        <a:xfrm>
          <a:off x="4622800" y="271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8954</xdr:rowOff>
    </xdr:from>
    <xdr:to>
      <xdr:col>22</xdr:col>
      <xdr:colOff>165100</xdr:colOff>
      <xdr:row>17</xdr:row>
      <xdr:rowOff>110554</xdr:rowOff>
    </xdr:to>
    <xdr:sp macro="" textlink="">
      <xdr:nvSpPr>
        <xdr:cNvPr id="73" name="楕円 72"/>
        <xdr:cNvSpPr/>
      </xdr:nvSpPr>
      <xdr:spPr bwMode="auto">
        <a:xfrm>
          <a:off x="4254500" y="297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120731</xdr:rowOff>
    </xdr:from>
    <xdr:ext cx="762000" cy="259045"/>
    <xdr:sp macro="" textlink="">
      <xdr:nvSpPr>
        <xdr:cNvPr id="74" name="テキスト ボックス 73"/>
        <xdr:cNvSpPr txBox="1"/>
      </xdr:nvSpPr>
      <xdr:spPr>
        <a:xfrm>
          <a:off x="3924300" y="27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42824</xdr:rowOff>
    </xdr:from>
    <xdr:to>
      <xdr:col>19</xdr:col>
      <xdr:colOff>38100</xdr:colOff>
      <xdr:row>17</xdr:row>
      <xdr:rowOff>144424</xdr:rowOff>
    </xdr:to>
    <xdr:sp macro="" textlink="">
      <xdr:nvSpPr>
        <xdr:cNvPr id="75" name="楕円 74"/>
        <xdr:cNvSpPr/>
      </xdr:nvSpPr>
      <xdr:spPr bwMode="auto">
        <a:xfrm>
          <a:off x="3556000" y="30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129201</xdr:rowOff>
    </xdr:from>
    <xdr:ext cx="762000" cy="259045"/>
    <xdr:sp macro="" textlink="">
      <xdr:nvSpPr>
        <xdr:cNvPr id="76" name="テキスト ボックス 75"/>
        <xdr:cNvSpPr txBox="1"/>
      </xdr:nvSpPr>
      <xdr:spPr>
        <a:xfrm>
          <a:off x="3225800" y="30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73438</xdr:rowOff>
    </xdr:from>
    <xdr:to>
      <xdr:col>15</xdr:col>
      <xdr:colOff>101600</xdr:colOff>
      <xdr:row>18</xdr:row>
      <xdr:rowOff>3588</xdr:rowOff>
    </xdr:to>
    <xdr:sp macro="" textlink="">
      <xdr:nvSpPr>
        <xdr:cNvPr id="77" name="楕円 76"/>
        <xdr:cNvSpPr/>
      </xdr:nvSpPr>
      <xdr:spPr bwMode="auto">
        <a:xfrm>
          <a:off x="2857500" y="3035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159815</xdr:rowOff>
    </xdr:from>
    <xdr:ext cx="762000" cy="259045"/>
    <xdr:sp macro="" textlink="">
      <xdr:nvSpPr>
        <xdr:cNvPr id="78" name="テキスト ボックス 77"/>
        <xdr:cNvSpPr txBox="1"/>
      </xdr:nvSpPr>
      <xdr:spPr>
        <a:xfrm>
          <a:off x="2527300" y="312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133890</xdr:rowOff>
    </xdr:from>
    <xdr:to>
      <xdr:col>29</xdr:col>
      <xdr:colOff>127000</xdr:colOff>
      <xdr:row>35</xdr:row>
      <xdr:rowOff>188167</xdr:rowOff>
    </xdr:to>
    <xdr:cxnSp macro="">
      <xdr:nvCxnSpPr>
        <xdr:cNvPr id="113" name="直線コネクタ 112"/>
        <xdr:cNvCxnSpPr/>
      </xdr:nvCxnSpPr>
      <xdr:spPr bwMode="auto">
        <a:xfrm flipV="1">
          <a:off x="5003800" y="6744240"/>
          <a:ext cx="647700" cy="5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149991</xdr:rowOff>
    </xdr:from>
    <xdr:to>
      <xdr:col>26</xdr:col>
      <xdr:colOff>50800</xdr:colOff>
      <xdr:row>35</xdr:row>
      <xdr:rowOff>188167</xdr:rowOff>
    </xdr:to>
    <xdr:cxnSp macro="">
      <xdr:nvCxnSpPr>
        <xdr:cNvPr id="116" name="直線コネクタ 115"/>
        <xdr:cNvCxnSpPr/>
      </xdr:nvCxnSpPr>
      <xdr:spPr bwMode="auto">
        <a:xfrm>
          <a:off x="4305300" y="6760341"/>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7703</xdr:rowOff>
    </xdr:from>
    <xdr:to>
      <xdr:col>22</xdr:col>
      <xdr:colOff>114300</xdr:colOff>
      <xdr:row>35</xdr:row>
      <xdr:rowOff>149991</xdr:rowOff>
    </xdr:to>
    <xdr:cxnSp macro="">
      <xdr:nvCxnSpPr>
        <xdr:cNvPr id="119" name="直線コネクタ 118"/>
        <xdr:cNvCxnSpPr/>
      </xdr:nvCxnSpPr>
      <xdr:spPr bwMode="auto">
        <a:xfrm>
          <a:off x="3606800" y="6618053"/>
          <a:ext cx="698500" cy="14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265271</xdr:rowOff>
    </xdr:from>
    <xdr:to>
      <xdr:col>18</xdr:col>
      <xdr:colOff>177800</xdr:colOff>
      <xdr:row>35</xdr:row>
      <xdr:rowOff>7703</xdr:rowOff>
    </xdr:to>
    <xdr:cxnSp macro="">
      <xdr:nvCxnSpPr>
        <xdr:cNvPr id="122" name="直線コネクタ 121"/>
        <xdr:cNvCxnSpPr/>
      </xdr:nvCxnSpPr>
      <xdr:spPr bwMode="auto">
        <a:xfrm>
          <a:off x="2908300" y="6532721"/>
          <a:ext cx="698500" cy="8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83090</xdr:rowOff>
    </xdr:from>
    <xdr:to>
      <xdr:col>29</xdr:col>
      <xdr:colOff>177800</xdr:colOff>
      <xdr:row>35</xdr:row>
      <xdr:rowOff>184690</xdr:rowOff>
    </xdr:to>
    <xdr:sp macro="" textlink="">
      <xdr:nvSpPr>
        <xdr:cNvPr id="132" name="楕円 131"/>
        <xdr:cNvSpPr/>
      </xdr:nvSpPr>
      <xdr:spPr bwMode="auto">
        <a:xfrm>
          <a:off x="5600700" y="669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271067</xdr:rowOff>
    </xdr:from>
    <xdr:ext cx="762000" cy="259045"/>
    <xdr:sp macro="" textlink="">
      <xdr:nvSpPr>
        <xdr:cNvPr id="133" name="人口1人当たり決算額の推移該当値テキスト445"/>
        <xdr:cNvSpPr txBox="1"/>
      </xdr:nvSpPr>
      <xdr:spPr>
        <a:xfrm>
          <a:off x="5740400" y="653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137367</xdr:rowOff>
    </xdr:from>
    <xdr:to>
      <xdr:col>26</xdr:col>
      <xdr:colOff>101600</xdr:colOff>
      <xdr:row>35</xdr:row>
      <xdr:rowOff>238967</xdr:rowOff>
    </xdr:to>
    <xdr:sp macro="" textlink="">
      <xdr:nvSpPr>
        <xdr:cNvPr id="134" name="楕円 133"/>
        <xdr:cNvSpPr/>
      </xdr:nvSpPr>
      <xdr:spPr bwMode="auto">
        <a:xfrm>
          <a:off x="4953000" y="674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249144</xdr:rowOff>
    </xdr:from>
    <xdr:ext cx="736600" cy="259045"/>
    <xdr:sp macro="" textlink="">
      <xdr:nvSpPr>
        <xdr:cNvPr id="135" name="テキスト ボックス 134"/>
        <xdr:cNvSpPr txBox="1"/>
      </xdr:nvSpPr>
      <xdr:spPr>
        <a:xfrm>
          <a:off x="4622800" y="651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99191</xdr:rowOff>
    </xdr:from>
    <xdr:to>
      <xdr:col>22</xdr:col>
      <xdr:colOff>165100</xdr:colOff>
      <xdr:row>35</xdr:row>
      <xdr:rowOff>200791</xdr:rowOff>
    </xdr:to>
    <xdr:sp macro="" textlink="">
      <xdr:nvSpPr>
        <xdr:cNvPr id="136" name="楕円 135"/>
        <xdr:cNvSpPr/>
      </xdr:nvSpPr>
      <xdr:spPr bwMode="auto">
        <a:xfrm>
          <a:off x="4254500" y="670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210968</xdr:rowOff>
    </xdr:from>
    <xdr:ext cx="762000" cy="259045"/>
    <xdr:sp macro="" textlink="">
      <xdr:nvSpPr>
        <xdr:cNvPr id="137" name="テキスト ボックス 136"/>
        <xdr:cNvSpPr txBox="1"/>
      </xdr:nvSpPr>
      <xdr:spPr>
        <a:xfrm>
          <a:off x="3924300" y="647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299803</xdr:rowOff>
    </xdr:from>
    <xdr:to>
      <xdr:col>19</xdr:col>
      <xdr:colOff>38100</xdr:colOff>
      <xdr:row>35</xdr:row>
      <xdr:rowOff>58503</xdr:rowOff>
    </xdr:to>
    <xdr:sp macro="" textlink="">
      <xdr:nvSpPr>
        <xdr:cNvPr id="138" name="楕円 137"/>
        <xdr:cNvSpPr/>
      </xdr:nvSpPr>
      <xdr:spPr bwMode="auto">
        <a:xfrm>
          <a:off x="3556000" y="656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68680</xdr:rowOff>
    </xdr:from>
    <xdr:ext cx="762000" cy="259045"/>
    <xdr:sp macro="" textlink="">
      <xdr:nvSpPr>
        <xdr:cNvPr id="139" name="テキスト ボックス 138"/>
        <xdr:cNvSpPr txBox="1"/>
      </xdr:nvSpPr>
      <xdr:spPr>
        <a:xfrm>
          <a:off x="3225800" y="633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214470</xdr:rowOff>
    </xdr:from>
    <xdr:to>
      <xdr:col>15</xdr:col>
      <xdr:colOff>101600</xdr:colOff>
      <xdr:row>34</xdr:row>
      <xdr:rowOff>316071</xdr:rowOff>
    </xdr:to>
    <xdr:sp macro="" textlink="">
      <xdr:nvSpPr>
        <xdr:cNvPr id="140" name="楕円 139"/>
        <xdr:cNvSpPr/>
      </xdr:nvSpPr>
      <xdr:spPr bwMode="auto">
        <a:xfrm>
          <a:off x="2857500" y="648192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326247</xdr:rowOff>
    </xdr:from>
    <xdr:ext cx="762000" cy="259045"/>
    <xdr:sp macro="" textlink="">
      <xdr:nvSpPr>
        <xdr:cNvPr id="141" name="テキスト ボックス 140"/>
        <xdr:cNvSpPr txBox="1"/>
      </xdr:nvSpPr>
      <xdr:spPr>
        <a:xfrm>
          <a:off x="2527300" y="625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77,632
77,081
25.55
25,200,476
24,948,630
182,097
14,549,262
28,302,262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99695</xdr:rowOff>
    </xdr:from>
    <xdr:to>
      <xdr:col>24</xdr:col>
      <xdr:colOff>63500</xdr:colOff>
      <xdr:row>36</xdr:row>
      <xdr:rowOff>114497</xdr:rowOff>
    </xdr:to>
    <xdr:cxnSp macro="">
      <xdr:nvCxnSpPr>
        <xdr:cNvPr id="61" name="直線コネクタ 60"/>
        <xdr:cNvCxnSpPr/>
      </xdr:nvCxnSpPr>
      <xdr:spPr>
        <a:xfrm flipV="1">
          <a:off x="3797300" y="6271895"/>
          <a:ext cx="8382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102648</xdr:rowOff>
    </xdr:from>
    <xdr:to>
      <xdr:col>19</xdr:col>
      <xdr:colOff>177800</xdr:colOff>
      <xdr:row>36</xdr:row>
      <xdr:rowOff>114497</xdr:rowOff>
    </xdr:to>
    <xdr:cxnSp macro="">
      <xdr:nvCxnSpPr>
        <xdr:cNvPr id="64" name="直線コネクタ 63"/>
        <xdr:cNvCxnSpPr/>
      </xdr:nvCxnSpPr>
      <xdr:spPr>
        <a:xfrm>
          <a:off x="2908300" y="627484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102648</xdr:rowOff>
    </xdr:from>
    <xdr:to>
      <xdr:col>15</xdr:col>
      <xdr:colOff>50800</xdr:colOff>
      <xdr:row>36</xdr:row>
      <xdr:rowOff>128632</xdr:rowOff>
    </xdr:to>
    <xdr:cxnSp macro="">
      <xdr:nvCxnSpPr>
        <xdr:cNvPr id="67" name="直線コネクタ 66"/>
        <xdr:cNvCxnSpPr/>
      </xdr:nvCxnSpPr>
      <xdr:spPr>
        <a:xfrm flipV="1">
          <a:off x="2019300" y="6274848"/>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128632</xdr:rowOff>
    </xdr:from>
    <xdr:to>
      <xdr:col>10</xdr:col>
      <xdr:colOff>114300</xdr:colOff>
      <xdr:row>36</xdr:row>
      <xdr:rowOff>165684</xdr:rowOff>
    </xdr:to>
    <xdr:cxnSp macro="">
      <xdr:nvCxnSpPr>
        <xdr:cNvPr id="70" name="直線コネクタ 69"/>
        <xdr:cNvCxnSpPr/>
      </xdr:nvCxnSpPr>
      <xdr:spPr>
        <a:xfrm flipV="1">
          <a:off x="1130300" y="6300832"/>
          <a:ext cx="889000" cy="3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48895</xdr:rowOff>
    </xdr:from>
    <xdr:to>
      <xdr:col>24</xdr:col>
      <xdr:colOff>114300</xdr:colOff>
      <xdr:row>36</xdr:row>
      <xdr:rowOff>150495</xdr:rowOff>
    </xdr:to>
    <xdr:sp macro="" textlink="">
      <xdr:nvSpPr>
        <xdr:cNvPr id="80" name="楕円 79"/>
        <xdr:cNvSpPr/>
      </xdr:nvSpPr>
      <xdr:spPr>
        <a:xfrm>
          <a:off x="45847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71772</xdr:rowOff>
    </xdr:from>
    <xdr:ext cx="534377" cy="259045"/>
    <xdr:sp macro="" textlink="">
      <xdr:nvSpPr>
        <xdr:cNvPr id="81" name="人件費該当値テキスト"/>
        <xdr:cNvSpPr txBox="1"/>
      </xdr:nvSpPr>
      <xdr:spPr>
        <a:xfrm>
          <a:off x="4686300" y="607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63697</xdr:rowOff>
    </xdr:from>
    <xdr:to>
      <xdr:col>20</xdr:col>
      <xdr:colOff>38100</xdr:colOff>
      <xdr:row>36</xdr:row>
      <xdr:rowOff>165297</xdr:rowOff>
    </xdr:to>
    <xdr:sp macro="" textlink="">
      <xdr:nvSpPr>
        <xdr:cNvPr id="82" name="楕円 81"/>
        <xdr:cNvSpPr/>
      </xdr:nvSpPr>
      <xdr:spPr>
        <a:xfrm>
          <a:off x="3746500" y="62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10374</xdr:rowOff>
    </xdr:from>
    <xdr:ext cx="534377" cy="259045"/>
    <xdr:sp macro="" textlink="">
      <xdr:nvSpPr>
        <xdr:cNvPr id="83" name="テキスト ボックス 82"/>
        <xdr:cNvSpPr txBox="1"/>
      </xdr:nvSpPr>
      <xdr:spPr>
        <a:xfrm>
          <a:off x="3530111" y="60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51848</xdr:rowOff>
    </xdr:from>
    <xdr:to>
      <xdr:col>15</xdr:col>
      <xdr:colOff>101600</xdr:colOff>
      <xdr:row>36</xdr:row>
      <xdr:rowOff>153448</xdr:rowOff>
    </xdr:to>
    <xdr:sp macro="" textlink="">
      <xdr:nvSpPr>
        <xdr:cNvPr id="84" name="楕円 83"/>
        <xdr:cNvSpPr/>
      </xdr:nvSpPr>
      <xdr:spPr>
        <a:xfrm>
          <a:off x="2857500" y="62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169975</xdr:rowOff>
    </xdr:from>
    <xdr:ext cx="534377" cy="259045"/>
    <xdr:sp macro="" textlink="">
      <xdr:nvSpPr>
        <xdr:cNvPr id="85" name="テキスト ボックス 84"/>
        <xdr:cNvSpPr txBox="1"/>
      </xdr:nvSpPr>
      <xdr:spPr>
        <a:xfrm>
          <a:off x="2641111" y="59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77832</xdr:rowOff>
    </xdr:from>
    <xdr:to>
      <xdr:col>10</xdr:col>
      <xdr:colOff>165100</xdr:colOff>
      <xdr:row>37</xdr:row>
      <xdr:rowOff>7982</xdr:rowOff>
    </xdr:to>
    <xdr:sp macro="" textlink="">
      <xdr:nvSpPr>
        <xdr:cNvPr id="86" name="楕円 85"/>
        <xdr:cNvSpPr/>
      </xdr:nvSpPr>
      <xdr:spPr>
        <a:xfrm>
          <a:off x="1968500" y="62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24509</xdr:rowOff>
    </xdr:from>
    <xdr:ext cx="534377" cy="259045"/>
    <xdr:sp macro="" textlink="">
      <xdr:nvSpPr>
        <xdr:cNvPr id="87" name="テキスト ボックス 86"/>
        <xdr:cNvSpPr txBox="1"/>
      </xdr:nvSpPr>
      <xdr:spPr>
        <a:xfrm>
          <a:off x="1752111" y="60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114884</xdr:rowOff>
    </xdr:from>
    <xdr:to>
      <xdr:col>6</xdr:col>
      <xdr:colOff>38100</xdr:colOff>
      <xdr:row>37</xdr:row>
      <xdr:rowOff>45034</xdr:rowOff>
    </xdr:to>
    <xdr:sp macro="" textlink="">
      <xdr:nvSpPr>
        <xdr:cNvPr id="88" name="楕円 87"/>
        <xdr:cNvSpPr/>
      </xdr:nvSpPr>
      <xdr:spPr>
        <a:xfrm>
          <a:off x="1079500" y="62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61561</xdr:rowOff>
    </xdr:from>
    <xdr:ext cx="534377" cy="259045"/>
    <xdr:sp macro="" textlink="">
      <xdr:nvSpPr>
        <xdr:cNvPr id="89" name="テキスト ボックス 88"/>
        <xdr:cNvSpPr txBox="1"/>
      </xdr:nvSpPr>
      <xdr:spPr>
        <a:xfrm>
          <a:off x="863111" y="60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12004</xdr:rowOff>
    </xdr:from>
    <xdr:to>
      <xdr:col>24</xdr:col>
      <xdr:colOff>62865</xdr:colOff>
      <xdr:row>56</xdr:row>
      <xdr:rowOff>109045</xdr:rowOff>
    </xdr:to>
    <xdr:cxnSp macro="">
      <xdr:nvCxnSpPr>
        <xdr:cNvPr id="112" name="直線コネクタ 111"/>
        <xdr:cNvCxnSpPr/>
      </xdr:nvCxnSpPr>
      <xdr:spPr>
        <a:xfrm flipV="1">
          <a:off x="4633595" y="8584504"/>
          <a:ext cx="1270" cy="1125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112872</xdr:rowOff>
    </xdr:from>
    <xdr:ext cx="534377" cy="259045"/>
    <xdr:sp macro="" textlink="">
      <xdr:nvSpPr>
        <xdr:cNvPr id="113" name="物件費最小値テキスト"/>
        <xdr:cNvSpPr txBox="1"/>
      </xdr:nvSpPr>
      <xdr:spPr>
        <a:xfrm>
          <a:off x="4686300" y="971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109045</xdr:rowOff>
    </xdr:from>
    <xdr:to>
      <xdr:col>24</xdr:col>
      <xdr:colOff>152400</xdr:colOff>
      <xdr:row>56</xdr:row>
      <xdr:rowOff>109045</xdr:rowOff>
    </xdr:to>
    <xdr:cxnSp macro="">
      <xdr:nvCxnSpPr>
        <xdr:cNvPr id="114" name="直線コネクタ 113"/>
        <xdr:cNvCxnSpPr/>
      </xdr:nvCxnSpPr>
      <xdr:spPr>
        <a:xfrm>
          <a:off x="4546600" y="971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130131</xdr:rowOff>
    </xdr:from>
    <xdr:ext cx="534377" cy="259045"/>
    <xdr:sp macro="" textlink="">
      <xdr:nvSpPr>
        <xdr:cNvPr id="115" name="物件費最大値テキスト"/>
        <xdr:cNvSpPr txBox="1"/>
      </xdr:nvSpPr>
      <xdr:spPr>
        <a:xfrm>
          <a:off x="4686300" y="835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12004</xdr:rowOff>
    </xdr:from>
    <xdr:to>
      <xdr:col>24</xdr:col>
      <xdr:colOff>152400</xdr:colOff>
      <xdr:row>50</xdr:row>
      <xdr:rowOff>12004</xdr:rowOff>
    </xdr:to>
    <xdr:cxnSp macro="">
      <xdr:nvCxnSpPr>
        <xdr:cNvPr id="116" name="直線コネクタ 115"/>
        <xdr:cNvCxnSpPr/>
      </xdr:nvCxnSpPr>
      <xdr:spPr>
        <a:xfrm>
          <a:off x="4546600" y="858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28440</xdr:rowOff>
    </xdr:from>
    <xdr:to>
      <xdr:col>24</xdr:col>
      <xdr:colOff>63500</xdr:colOff>
      <xdr:row>56</xdr:row>
      <xdr:rowOff>139746</xdr:rowOff>
    </xdr:to>
    <xdr:cxnSp macro="">
      <xdr:nvCxnSpPr>
        <xdr:cNvPr id="117" name="直線コネクタ 116"/>
        <xdr:cNvCxnSpPr/>
      </xdr:nvCxnSpPr>
      <xdr:spPr>
        <a:xfrm flipV="1">
          <a:off x="3797300" y="9629640"/>
          <a:ext cx="838200" cy="11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9775</xdr:rowOff>
    </xdr:from>
    <xdr:ext cx="534377" cy="259045"/>
    <xdr:sp macro="" textlink="">
      <xdr:nvSpPr>
        <xdr:cNvPr id="118" name="物件費平均値テキスト"/>
        <xdr:cNvSpPr txBox="1"/>
      </xdr:nvSpPr>
      <xdr:spPr>
        <a:xfrm>
          <a:off x="4686300" y="9096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158348</xdr:rowOff>
    </xdr:from>
    <xdr:to>
      <xdr:col>24</xdr:col>
      <xdr:colOff>114300</xdr:colOff>
      <xdr:row>54</xdr:row>
      <xdr:rowOff>88498</xdr:rowOff>
    </xdr:to>
    <xdr:sp macro="" textlink="">
      <xdr:nvSpPr>
        <xdr:cNvPr id="119" name="フローチャート: 判断 118"/>
        <xdr:cNvSpPr/>
      </xdr:nvSpPr>
      <xdr:spPr>
        <a:xfrm>
          <a:off x="4584700" y="92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139746</xdr:rowOff>
    </xdr:from>
    <xdr:to>
      <xdr:col>19</xdr:col>
      <xdr:colOff>177800</xdr:colOff>
      <xdr:row>56</xdr:row>
      <xdr:rowOff>153896</xdr:rowOff>
    </xdr:to>
    <xdr:cxnSp macro="">
      <xdr:nvCxnSpPr>
        <xdr:cNvPr id="120" name="直線コネクタ 119"/>
        <xdr:cNvCxnSpPr/>
      </xdr:nvCxnSpPr>
      <xdr:spPr>
        <a:xfrm flipV="1">
          <a:off x="2908300" y="9740946"/>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55159</xdr:rowOff>
    </xdr:from>
    <xdr:to>
      <xdr:col>20</xdr:col>
      <xdr:colOff>38100</xdr:colOff>
      <xdr:row>54</xdr:row>
      <xdr:rowOff>156759</xdr:rowOff>
    </xdr:to>
    <xdr:sp macro="" textlink="">
      <xdr:nvSpPr>
        <xdr:cNvPr id="121" name="フローチャート: 判断 120"/>
        <xdr:cNvSpPr/>
      </xdr:nvSpPr>
      <xdr:spPr>
        <a:xfrm>
          <a:off x="37465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1836</xdr:rowOff>
    </xdr:from>
    <xdr:ext cx="534377" cy="259045"/>
    <xdr:sp macro="" textlink="">
      <xdr:nvSpPr>
        <xdr:cNvPr id="122" name="テキスト ボックス 121"/>
        <xdr:cNvSpPr txBox="1"/>
      </xdr:nvSpPr>
      <xdr:spPr>
        <a:xfrm>
          <a:off x="3530111" y="908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139791</xdr:rowOff>
    </xdr:from>
    <xdr:to>
      <xdr:col>15</xdr:col>
      <xdr:colOff>50800</xdr:colOff>
      <xdr:row>56</xdr:row>
      <xdr:rowOff>153896</xdr:rowOff>
    </xdr:to>
    <xdr:cxnSp macro="">
      <xdr:nvCxnSpPr>
        <xdr:cNvPr id="123" name="直線コネクタ 122"/>
        <xdr:cNvCxnSpPr/>
      </xdr:nvCxnSpPr>
      <xdr:spPr>
        <a:xfrm>
          <a:off x="2019300" y="9740991"/>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79619</xdr:rowOff>
    </xdr:from>
    <xdr:to>
      <xdr:col>15</xdr:col>
      <xdr:colOff>101600</xdr:colOff>
      <xdr:row>55</xdr:row>
      <xdr:rowOff>9769</xdr:rowOff>
    </xdr:to>
    <xdr:sp macro="" textlink="">
      <xdr:nvSpPr>
        <xdr:cNvPr id="124" name="フローチャート: 判断 123"/>
        <xdr:cNvSpPr/>
      </xdr:nvSpPr>
      <xdr:spPr>
        <a:xfrm>
          <a:off x="2857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26296</xdr:rowOff>
    </xdr:from>
    <xdr:ext cx="534377" cy="259045"/>
    <xdr:sp macro="" textlink="">
      <xdr:nvSpPr>
        <xdr:cNvPr id="125" name="テキスト ボックス 124"/>
        <xdr:cNvSpPr txBox="1"/>
      </xdr:nvSpPr>
      <xdr:spPr>
        <a:xfrm>
          <a:off x="2641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130693</xdr:rowOff>
    </xdr:from>
    <xdr:to>
      <xdr:col>10</xdr:col>
      <xdr:colOff>114300</xdr:colOff>
      <xdr:row>56</xdr:row>
      <xdr:rowOff>139791</xdr:rowOff>
    </xdr:to>
    <xdr:cxnSp macro="">
      <xdr:nvCxnSpPr>
        <xdr:cNvPr id="126" name="直線コネクタ 125"/>
        <xdr:cNvCxnSpPr/>
      </xdr:nvCxnSpPr>
      <xdr:spPr>
        <a:xfrm>
          <a:off x="1130300" y="9731893"/>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82545</xdr:rowOff>
    </xdr:from>
    <xdr:to>
      <xdr:col>10</xdr:col>
      <xdr:colOff>165100</xdr:colOff>
      <xdr:row>55</xdr:row>
      <xdr:rowOff>12695</xdr:rowOff>
    </xdr:to>
    <xdr:sp macro="" textlink="">
      <xdr:nvSpPr>
        <xdr:cNvPr id="127" name="フローチャート: 判断 126"/>
        <xdr:cNvSpPr/>
      </xdr:nvSpPr>
      <xdr:spPr>
        <a:xfrm>
          <a:off x="1968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29222</xdr:rowOff>
    </xdr:from>
    <xdr:ext cx="534377" cy="259045"/>
    <xdr:sp macro="" textlink="">
      <xdr:nvSpPr>
        <xdr:cNvPr id="128" name="テキスト ボックス 127"/>
        <xdr:cNvSpPr txBox="1"/>
      </xdr:nvSpPr>
      <xdr:spPr>
        <a:xfrm>
          <a:off x="1752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116332</xdr:rowOff>
    </xdr:from>
    <xdr:to>
      <xdr:col>6</xdr:col>
      <xdr:colOff>38100</xdr:colOff>
      <xdr:row>55</xdr:row>
      <xdr:rowOff>46482</xdr:rowOff>
    </xdr:to>
    <xdr:sp macro="" textlink="">
      <xdr:nvSpPr>
        <xdr:cNvPr id="129" name="フローチャート: 判断 128"/>
        <xdr:cNvSpPr/>
      </xdr:nvSpPr>
      <xdr:spPr>
        <a:xfrm>
          <a:off x="1079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63009</xdr:rowOff>
    </xdr:from>
    <xdr:ext cx="534377" cy="259045"/>
    <xdr:sp macro="" textlink="">
      <xdr:nvSpPr>
        <xdr:cNvPr id="130" name="テキスト ボックス 129"/>
        <xdr:cNvSpPr txBox="1"/>
      </xdr:nvSpPr>
      <xdr:spPr>
        <a:xfrm>
          <a:off x="863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149090</xdr:rowOff>
    </xdr:from>
    <xdr:to>
      <xdr:col>24</xdr:col>
      <xdr:colOff>114300</xdr:colOff>
      <xdr:row>56</xdr:row>
      <xdr:rowOff>79240</xdr:rowOff>
    </xdr:to>
    <xdr:sp macro="" textlink="">
      <xdr:nvSpPr>
        <xdr:cNvPr id="136" name="楕円 135"/>
        <xdr:cNvSpPr/>
      </xdr:nvSpPr>
      <xdr:spPr>
        <a:xfrm>
          <a:off x="4584700" y="9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64017</xdr:rowOff>
    </xdr:from>
    <xdr:ext cx="534377" cy="259045"/>
    <xdr:sp macro="" textlink="">
      <xdr:nvSpPr>
        <xdr:cNvPr id="137" name="物件費該当値テキスト"/>
        <xdr:cNvSpPr txBox="1"/>
      </xdr:nvSpPr>
      <xdr:spPr>
        <a:xfrm>
          <a:off x="4686300" y="949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88946</xdr:rowOff>
    </xdr:from>
    <xdr:to>
      <xdr:col>20</xdr:col>
      <xdr:colOff>38100</xdr:colOff>
      <xdr:row>57</xdr:row>
      <xdr:rowOff>19096</xdr:rowOff>
    </xdr:to>
    <xdr:sp macro="" textlink="">
      <xdr:nvSpPr>
        <xdr:cNvPr id="138" name="楕円 137"/>
        <xdr:cNvSpPr/>
      </xdr:nvSpPr>
      <xdr:spPr>
        <a:xfrm>
          <a:off x="3746500" y="969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10223</xdr:rowOff>
    </xdr:from>
    <xdr:ext cx="534377" cy="259045"/>
    <xdr:sp macro="" textlink="">
      <xdr:nvSpPr>
        <xdr:cNvPr id="139" name="テキスト ボックス 138"/>
        <xdr:cNvSpPr txBox="1"/>
      </xdr:nvSpPr>
      <xdr:spPr>
        <a:xfrm>
          <a:off x="3530111" y="978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103096</xdr:rowOff>
    </xdr:from>
    <xdr:to>
      <xdr:col>15</xdr:col>
      <xdr:colOff>101600</xdr:colOff>
      <xdr:row>57</xdr:row>
      <xdr:rowOff>33246</xdr:rowOff>
    </xdr:to>
    <xdr:sp macro="" textlink="">
      <xdr:nvSpPr>
        <xdr:cNvPr id="140" name="楕円 139"/>
        <xdr:cNvSpPr/>
      </xdr:nvSpPr>
      <xdr:spPr>
        <a:xfrm>
          <a:off x="2857500" y="9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24373</xdr:rowOff>
    </xdr:from>
    <xdr:ext cx="534377" cy="259045"/>
    <xdr:sp macro="" textlink="">
      <xdr:nvSpPr>
        <xdr:cNvPr id="141" name="テキスト ボックス 140"/>
        <xdr:cNvSpPr txBox="1"/>
      </xdr:nvSpPr>
      <xdr:spPr>
        <a:xfrm>
          <a:off x="2641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88991</xdr:rowOff>
    </xdr:from>
    <xdr:to>
      <xdr:col>10</xdr:col>
      <xdr:colOff>165100</xdr:colOff>
      <xdr:row>57</xdr:row>
      <xdr:rowOff>19141</xdr:rowOff>
    </xdr:to>
    <xdr:sp macro="" textlink="">
      <xdr:nvSpPr>
        <xdr:cNvPr id="142" name="楕円 141"/>
        <xdr:cNvSpPr/>
      </xdr:nvSpPr>
      <xdr:spPr>
        <a:xfrm>
          <a:off x="1968500" y="969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10268</xdr:rowOff>
    </xdr:from>
    <xdr:ext cx="534377" cy="259045"/>
    <xdr:sp macro="" textlink="">
      <xdr:nvSpPr>
        <xdr:cNvPr id="143" name="テキスト ボックス 142"/>
        <xdr:cNvSpPr txBox="1"/>
      </xdr:nvSpPr>
      <xdr:spPr>
        <a:xfrm>
          <a:off x="1752111" y="978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79893</xdr:rowOff>
    </xdr:from>
    <xdr:to>
      <xdr:col>6</xdr:col>
      <xdr:colOff>38100</xdr:colOff>
      <xdr:row>57</xdr:row>
      <xdr:rowOff>10043</xdr:rowOff>
    </xdr:to>
    <xdr:sp macro="" textlink="">
      <xdr:nvSpPr>
        <xdr:cNvPr id="144" name="楕円 143"/>
        <xdr:cNvSpPr/>
      </xdr:nvSpPr>
      <xdr:spPr>
        <a:xfrm>
          <a:off x="1079500" y="96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1170</xdr:rowOff>
    </xdr:from>
    <xdr:ext cx="534377" cy="259045"/>
    <xdr:sp macro="" textlink="">
      <xdr:nvSpPr>
        <xdr:cNvPr id="145" name="テキスト ボックス 144"/>
        <xdr:cNvSpPr txBox="1"/>
      </xdr:nvSpPr>
      <xdr:spPr>
        <a:xfrm>
          <a:off x="863111" y="977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67" name="直線コネクタ 166"/>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68"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69" name="直線コネクタ 168"/>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0"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1" name="直線コネクタ 170"/>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94391</xdr:rowOff>
    </xdr:from>
    <xdr:to>
      <xdr:col>24</xdr:col>
      <xdr:colOff>63500</xdr:colOff>
      <xdr:row>78</xdr:row>
      <xdr:rowOff>95625</xdr:rowOff>
    </xdr:to>
    <xdr:cxnSp macro="">
      <xdr:nvCxnSpPr>
        <xdr:cNvPr id="172" name="直線コネクタ 171"/>
        <xdr:cNvCxnSpPr/>
      </xdr:nvCxnSpPr>
      <xdr:spPr>
        <a:xfrm>
          <a:off x="3797300" y="13467491"/>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3"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74" name="フローチャート: 判断 173"/>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85888</xdr:rowOff>
    </xdr:from>
    <xdr:to>
      <xdr:col>19</xdr:col>
      <xdr:colOff>177800</xdr:colOff>
      <xdr:row>78</xdr:row>
      <xdr:rowOff>94391</xdr:rowOff>
    </xdr:to>
    <xdr:cxnSp macro="">
      <xdr:nvCxnSpPr>
        <xdr:cNvPr id="175" name="直線コネクタ 174"/>
        <xdr:cNvCxnSpPr/>
      </xdr:nvCxnSpPr>
      <xdr:spPr>
        <a:xfrm>
          <a:off x="2908300" y="13458988"/>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76" name="フローチャート: 判断 175"/>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77" name="テキスト ボックス 176"/>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85201</xdr:rowOff>
    </xdr:from>
    <xdr:to>
      <xdr:col>15</xdr:col>
      <xdr:colOff>50800</xdr:colOff>
      <xdr:row>78</xdr:row>
      <xdr:rowOff>85888</xdr:rowOff>
    </xdr:to>
    <xdr:cxnSp macro="">
      <xdr:nvCxnSpPr>
        <xdr:cNvPr id="178" name="直線コネクタ 177"/>
        <xdr:cNvCxnSpPr/>
      </xdr:nvCxnSpPr>
      <xdr:spPr>
        <a:xfrm>
          <a:off x="2019300" y="1345830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79" name="フローチャート: 判断 178"/>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0" name="テキスト ボックス 179"/>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85201</xdr:rowOff>
    </xdr:from>
    <xdr:to>
      <xdr:col>10</xdr:col>
      <xdr:colOff>114300</xdr:colOff>
      <xdr:row>78</xdr:row>
      <xdr:rowOff>85841</xdr:rowOff>
    </xdr:to>
    <xdr:cxnSp macro="">
      <xdr:nvCxnSpPr>
        <xdr:cNvPr id="181" name="直線コネクタ 180"/>
        <xdr:cNvCxnSpPr/>
      </xdr:nvCxnSpPr>
      <xdr:spPr>
        <a:xfrm flipV="1">
          <a:off x="1130300" y="13458301"/>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2" name="フローチャート: 判断 181"/>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3" name="テキスト ボックス 182"/>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84" name="フローチャート: 判断 183"/>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85" name="テキスト ボックス 184"/>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44825</xdr:rowOff>
    </xdr:from>
    <xdr:to>
      <xdr:col>24</xdr:col>
      <xdr:colOff>114300</xdr:colOff>
      <xdr:row>78</xdr:row>
      <xdr:rowOff>146425</xdr:rowOff>
    </xdr:to>
    <xdr:sp macro="" textlink="">
      <xdr:nvSpPr>
        <xdr:cNvPr id="191" name="楕円 190"/>
        <xdr:cNvSpPr/>
      </xdr:nvSpPr>
      <xdr:spPr>
        <a:xfrm>
          <a:off x="45847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131202</xdr:rowOff>
    </xdr:from>
    <xdr:ext cx="378565" cy="259045"/>
    <xdr:sp macro="" textlink="">
      <xdr:nvSpPr>
        <xdr:cNvPr id="192" name="維持補修費該当値テキスト"/>
        <xdr:cNvSpPr txBox="1"/>
      </xdr:nvSpPr>
      <xdr:spPr>
        <a:xfrm>
          <a:off x="4686300" y="1333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43591</xdr:rowOff>
    </xdr:from>
    <xdr:to>
      <xdr:col>20</xdr:col>
      <xdr:colOff>38100</xdr:colOff>
      <xdr:row>78</xdr:row>
      <xdr:rowOff>145191</xdr:rowOff>
    </xdr:to>
    <xdr:sp macro="" textlink="">
      <xdr:nvSpPr>
        <xdr:cNvPr id="193" name="楕円 192"/>
        <xdr:cNvSpPr/>
      </xdr:nvSpPr>
      <xdr:spPr>
        <a:xfrm>
          <a:off x="3746500" y="134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136318</xdr:rowOff>
    </xdr:from>
    <xdr:ext cx="378565" cy="259045"/>
    <xdr:sp macro="" textlink="">
      <xdr:nvSpPr>
        <xdr:cNvPr id="194" name="テキスト ボックス 193"/>
        <xdr:cNvSpPr txBox="1"/>
      </xdr:nvSpPr>
      <xdr:spPr>
        <a:xfrm>
          <a:off x="3608017" y="135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35088</xdr:rowOff>
    </xdr:from>
    <xdr:to>
      <xdr:col>15</xdr:col>
      <xdr:colOff>101600</xdr:colOff>
      <xdr:row>78</xdr:row>
      <xdr:rowOff>136688</xdr:rowOff>
    </xdr:to>
    <xdr:sp macro="" textlink="">
      <xdr:nvSpPr>
        <xdr:cNvPr id="195" name="楕円 194"/>
        <xdr:cNvSpPr/>
      </xdr:nvSpPr>
      <xdr:spPr>
        <a:xfrm>
          <a:off x="2857500" y="134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127815</xdr:rowOff>
    </xdr:from>
    <xdr:ext cx="469744" cy="259045"/>
    <xdr:sp macro="" textlink="">
      <xdr:nvSpPr>
        <xdr:cNvPr id="196" name="テキスト ボックス 195"/>
        <xdr:cNvSpPr txBox="1"/>
      </xdr:nvSpPr>
      <xdr:spPr>
        <a:xfrm>
          <a:off x="2673428" y="1350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34401</xdr:rowOff>
    </xdr:from>
    <xdr:to>
      <xdr:col>10</xdr:col>
      <xdr:colOff>165100</xdr:colOff>
      <xdr:row>78</xdr:row>
      <xdr:rowOff>136001</xdr:rowOff>
    </xdr:to>
    <xdr:sp macro="" textlink="">
      <xdr:nvSpPr>
        <xdr:cNvPr id="197" name="楕円 196"/>
        <xdr:cNvSpPr/>
      </xdr:nvSpPr>
      <xdr:spPr>
        <a:xfrm>
          <a:off x="1968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127128</xdr:rowOff>
    </xdr:from>
    <xdr:ext cx="469744" cy="259045"/>
    <xdr:sp macro="" textlink="">
      <xdr:nvSpPr>
        <xdr:cNvPr id="198" name="テキスト ボックス 197"/>
        <xdr:cNvSpPr txBox="1"/>
      </xdr:nvSpPr>
      <xdr:spPr>
        <a:xfrm>
          <a:off x="1784428"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35041</xdr:rowOff>
    </xdr:from>
    <xdr:to>
      <xdr:col>6</xdr:col>
      <xdr:colOff>38100</xdr:colOff>
      <xdr:row>78</xdr:row>
      <xdr:rowOff>136641</xdr:rowOff>
    </xdr:to>
    <xdr:sp macro="" textlink="">
      <xdr:nvSpPr>
        <xdr:cNvPr id="199" name="楕円 198"/>
        <xdr:cNvSpPr/>
      </xdr:nvSpPr>
      <xdr:spPr>
        <a:xfrm>
          <a:off x="1079500" y="134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127768</xdr:rowOff>
    </xdr:from>
    <xdr:ext cx="469744" cy="259045"/>
    <xdr:sp macro="" textlink="">
      <xdr:nvSpPr>
        <xdr:cNvPr id="200" name="テキスト ボックス 199"/>
        <xdr:cNvSpPr txBox="1"/>
      </xdr:nvSpPr>
      <xdr:spPr>
        <a:xfrm>
          <a:off x="895428" y="135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25" name="直線コネクタ 224"/>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26"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27" name="直線コネクタ 226"/>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28"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29" name="直線コネクタ 228"/>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4851</xdr:rowOff>
    </xdr:from>
    <xdr:to>
      <xdr:col>24</xdr:col>
      <xdr:colOff>63500</xdr:colOff>
      <xdr:row>97</xdr:row>
      <xdr:rowOff>64122</xdr:rowOff>
    </xdr:to>
    <xdr:cxnSp macro="">
      <xdr:nvCxnSpPr>
        <xdr:cNvPr id="230" name="直線コネクタ 229"/>
        <xdr:cNvCxnSpPr/>
      </xdr:nvCxnSpPr>
      <xdr:spPr>
        <a:xfrm flipV="1">
          <a:off x="3797300" y="16635501"/>
          <a:ext cx="8382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1"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2" name="フローチャート: 判断 231"/>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55194</xdr:rowOff>
    </xdr:from>
    <xdr:to>
      <xdr:col>19</xdr:col>
      <xdr:colOff>177800</xdr:colOff>
      <xdr:row>97</xdr:row>
      <xdr:rowOff>64122</xdr:rowOff>
    </xdr:to>
    <xdr:cxnSp macro="">
      <xdr:nvCxnSpPr>
        <xdr:cNvPr id="233" name="直線コネクタ 232"/>
        <xdr:cNvCxnSpPr/>
      </xdr:nvCxnSpPr>
      <xdr:spPr>
        <a:xfrm>
          <a:off x="2908300" y="16685844"/>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34" name="フローチャート: 判断 233"/>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35" name="テキスト ボックス 234"/>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55194</xdr:rowOff>
    </xdr:from>
    <xdr:to>
      <xdr:col>15</xdr:col>
      <xdr:colOff>50800</xdr:colOff>
      <xdr:row>97</xdr:row>
      <xdr:rowOff>62661</xdr:rowOff>
    </xdr:to>
    <xdr:cxnSp macro="">
      <xdr:nvCxnSpPr>
        <xdr:cNvPr id="236" name="直線コネクタ 235"/>
        <xdr:cNvCxnSpPr/>
      </xdr:nvCxnSpPr>
      <xdr:spPr>
        <a:xfrm flipV="1">
          <a:off x="2019300" y="16685844"/>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37" name="フローチャート: 判断 236"/>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38" name="テキスト ボックス 237"/>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62661</xdr:rowOff>
    </xdr:from>
    <xdr:to>
      <xdr:col>10</xdr:col>
      <xdr:colOff>114300</xdr:colOff>
      <xdr:row>97</xdr:row>
      <xdr:rowOff>127597</xdr:rowOff>
    </xdr:to>
    <xdr:cxnSp macro="">
      <xdr:nvCxnSpPr>
        <xdr:cNvPr id="239" name="直線コネクタ 238"/>
        <xdr:cNvCxnSpPr/>
      </xdr:nvCxnSpPr>
      <xdr:spPr>
        <a:xfrm flipV="1">
          <a:off x="1130300" y="16693311"/>
          <a:ext cx="889000" cy="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0" name="フローチャート: 判断 239"/>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1" name="テキスト ボックス 240"/>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2" name="フローチャート: 判断 241"/>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3" name="テキスト ボックス 242"/>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125501</xdr:rowOff>
    </xdr:from>
    <xdr:to>
      <xdr:col>24</xdr:col>
      <xdr:colOff>114300</xdr:colOff>
      <xdr:row>97</xdr:row>
      <xdr:rowOff>55651</xdr:rowOff>
    </xdr:to>
    <xdr:sp macro="" textlink="">
      <xdr:nvSpPr>
        <xdr:cNvPr id="249" name="楕円 248"/>
        <xdr:cNvSpPr/>
      </xdr:nvSpPr>
      <xdr:spPr>
        <a:xfrm>
          <a:off x="4584700" y="165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103928</xdr:rowOff>
    </xdr:from>
    <xdr:ext cx="534377" cy="259045"/>
    <xdr:sp macro="" textlink="">
      <xdr:nvSpPr>
        <xdr:cNvPr id="250" name="扶助費該当値テキスト"/>
        <xdr:cNvSpPr txBox="1"/>
      </xdr:nvSpPr>
      <xdr:spPr>
        <a:xfrm>
          <a:off x="4686300" y="165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13322</xdr:rowOff>
    </xdr:from>
    <xdr:to>
      <xdr:col>20</xdr:col>
      <xdr:colOff>38100</xdr:colOff>
      <xdr:row>97</xdr:row>
      <xdr:rowOff>114922</xdr:rowOff>
    </xdr:to>
    <xdr:sp macro="" textlink="">
      <xdr:nvSpPr>
        <xdr:cNvPr id="251" name="楕円 250"/>
        <xdr:cNvSpPr/>
      </xdr:nvSpPr>
      <xdr:spPr>
        <a:xfrm>
          <a:off x="3746500" y="166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106049</xdr:rowOff>
    </xdr:from>
    <xdr:ext cx="534377" cy="259045"/>
    <xdr:sp macro="" textlink="">
      <xdr:nvSpPr>
        <xdr:cNvPr id="252" name="テキスト ボックス 251"/>
        <xdr:cNvSpPr txBox="1"/>
      </xdr:nvSpPr>
      <xdr:spPr>
        <a:xfrm>
          <a:off x="3530111" y="167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4394</xdr:rowOff>
    </xdr:from>
    <xdr:to>
      <xdr:col>15</xdr:col>
      <xdr:colOff>101600</xdr:colOff>
      <xdr:row>97</xdr:row>
      <xdr:rowOff>105994</xdr:rowOff>
    </xdr:to>
    <xdr:sp macro="" textlink="">
      <xdr:nvSpPr>
        <xdr:cNvPr id="253" name="楕円 252"/>
        <xdr:cNvSpPr/>
      </xdr:nvSpPr>
      <xdr:spPr>
        <a:xfrm>
          <a:off x="2857500" y="166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97121</xdr:rowOff>
    </xdr:from>
    <xdr:ext cx="534377" cy="259045"/>
    <xdr:sp macro="" textlink="">
      <xdr:nvSpPr>
        <xdr:cNvPr id="254" name="テキスト ボックス 253"/>
        <xdr:cNvSpPr txBox="1"/>
      </xdr:nvSpPr>
      <xdr:spPr>
        <a:xfrm>
          <a:off x="2641111" y="167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11861</xdr:rowOff>
    </xdr:from>
    <xdr:to>
      <xdr:col>10</xdr:col>
      <xdr:colOff>165100</xdr:colOff>
      <xdr:row>97</xdr:row>
      <xdr:rowOff>113461</xdr:rowOff>
    </xdr:to>
    <xdr:sp macro="" textlink="">
      <xdr:nvSpPr>
        <xdr:cNvPr id="255" name="楕円 254"/>
        <xdr:cNvSpPr/>
      </xdr:nvSpPr>
      <xdr:spPr>
        <a:xfrm>
          <a:off x="1968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104588</xdr:rowOff>
    </xdr:from>
    <xdr:ext cx="534377" cy="259045"/>
    <xdr:sp macro="" textlink="">
      <xdr:nvSpPr>
        <xdr:cNvPr id="256" name="テキスト ボックス 255"/>
        <xdr:cNvSpPr txBox="1"/>
      </xdr:nvSpPr>
      <xdr:spPr>
        <a:xfrm>
          <a:off x="1752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76797</xdr:rowOff>
    </xdr:from>
    <xdr:to>
      <xdr:col>6</xdr:col>
      <xdr:colOff>38100</xdr:colOff>
      <xdr:row>98</xdr:row>
      <xdr:rowOff>6947</xdr:rowOff>
    </xdr:to>
    <xdr:sp macro="" textlink="">
      <xdr:nvSpPr>
        <xdr:cNvPr id="257" name="楕円 256"/>
        <xdr:cNvSpPr/>
      </xdr:nvSpPr>
      <xdr:spPr>
        <a:xfrm>
          <a:off x="1079500" y="167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169524</xdr:rowOff>
    </xdr:from>
    <xdr:ext cx="534377" cy="259045"/>
    <xdr:sp macro="" textlink="">
      <xdr:nvSpPr>
        <xdr:cNvPr id="258" name="テキスト ボックス 257"/>
        <xdr:cNvSpPr txBox="1"/>
      </xdr:nvSpPr>
      <xdr:spPr>
        <a:xfrm>
          <a:off x="863111" y="168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148552</xdr:rowOff>
    </xdr:from>
    <xdr:to>
      <xdr:col>54</xdr:col>
      <xdr:colOff>189865</xdr:colOff>
      <xdr:row>38</xdr:row>
      <xdr:rowOff>43307</xdr:rowOff>
    </xdr:to>
    <xdr:cxnSp macro="">
      <xdr:nvCxnSpPr>
        <xdr:cNvPr id="282" name="直線コネクタ 281"/>
        <xdr:cNvCxnSpPr/>
      </xdr:nvCxnSpPr>
      <xdr:spPr>
        <a:xfrm flipV="1">
          <a:off x="10475595" y="5292052"/>
          <a:ext cx="1270" cy="126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47134</xdr:rowOff>
    </xdr:from>
    <xdr:ext cx="534377" cy="259045"/>
    <xdr:sp macro="" textlink="">
      <xdr:nvSpPr>
        <xdr:cNvPr id="283" name="補助費等最小値テキスト"/>
        <xdr:cNvSpPr txBox="1"/>
      </xdr:nvSpPr>
      <xdr:spPr>
        <a:xfrm>
          <a:off x="10528300"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43307</xdr:rowOff>
    </xdr:from>
    <xdr:to>
      <xdr:col>55</xdr:col>
      <xdr:colOff>88900</xdr:colOff>
      <xdr:row>38</xdr:row>
      <xdr:rowOff>43307</xdr:rowOff>
    </xdr:to>
    <xdr:cxnSp macro="">
      <xdr:nvCxnSpPr>
        <xdr:cNvPr id="284" name="直線コネクタ 283"/>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95229</xdr:rowOff>
    </xdr:from>
    <xdr:ext cx="599010" cy="259045"/>
    <xdr:sp macro="" textlink="">
      <xdr:nvSpPr>
        <xdr:cNvPr id="285" name="補助費等最大値テキスト"/>
        <xdr:cNvSpPr txBox="1"/>
      </xdr:nvSpPr>
      <xdr:spPr>
        <a:xfrm>
          <a:off x="10528300" y="50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148552</xdr:rowOff>
    </xdr:from>
    <xdr:to>
      <xdr:col>55</xdr:col>
      <xdr:colOff>88900</xdr:colOff>
      <xdr:row>30</xdr:row>
      <xdr:rowOff>148552</xdr:rowOff>
    </xdr:to>
    <xdr:cxnSp macro="">
      <xdr:nvCxnSpPr>
        <xdr:cNvPr id="286" name="直線コネクタ 285"/>
        <xdr:cNvCxnSpPr/>
      </xdr:nvCxnSpPr>
      <xdr:spPr>
        <a:xfrm>
          <a:off x="10388600" y="52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124701</xdr:rowOff>
    </xdr:from>
    <xdr:to>
      <xdr:col>55</xdr:col>
      <xdr:colOff>0</xdr:colOff>
      <xdr:row>37</xdr:row>
      <xdr:rowOff>168478</xdr:rowOff>
    </xdr:to>
    <xdr:cxnSp macro="">
      <xdr:nvCxnSpPr>
        <xdr:cNvPr id="287" name="直線コネクタ 286"/>
        <xdr:cNvCxnSpPr/>
      </xdr:nvCxnSpPr>
      <xdr:spPr>
        <a:xfrm flipV="1">
          <a:off x="9639300" y="6468351"/>
          <a:ext cx="8382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142308</xdr:rowOff>
    </xdr:from>
    <xdr:ext cx="534377" cy="259045"/>
    <xdr:sp macro="" textlink="">
      <xdr:nvSpPr>
        <xdr:cNvPr id="288" name="補助費等平均値テキスト"/>
        <xdr:cNvSpPr txBox="1"/>
      </xdr:nvSpPr>
      <xdr:spPr>
        <a:xfrm>
          <a:off x="10528300" y="597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119431</xdr:rowOff>
    </xdr:from>
    <xdr:to>
      <xdr:col>55</xdr:col>
      <xdr:colOff>50800</xdr:colOff>
      <xdr:row>36</xdr:row>
      <xdr:rowOff>49581</xdr:rowOff>
    </xdr:to>
    <xdr:sp macro="" textlink="">
      <xdr:nvSpPr>
        <xdr:cNvPr id="289" name="フローチャート: 判断 288"/>
        <xdr:cNvSpPr/>
      </xdr:nvSpPr>
      <xdr:spPr>
        <a:xfrm>
          <a:off x="10426700" y="61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158356</xdr:rowOff>
    </xdr:from>
    <xdr:to>
      <xdr:col>50</xdr:col>
      <xdr:colOff>114300</xdr:colOff>
      <xdr:row>37</xdr:row>
      <xdr:rowOff>168478</xdr:rowOff>
    </xdr:to>
    <xdr:cxnSp macro="">
      <xdr:nvCxnSpPr>
        <xdr:cNvPr id="290" name="直線コネクタ 289"/>
        <xdr:cNvCxnSpPr/>
      </xdr:nvCxnSpPr>
      <xdr:spPr>
        <a:xfrm>
          <a:off x="8750300" y="6502006"/>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171005</xdr:rowOff>
    </xdr:from>
    <xdr:to>
      <xdr:col>50</xdr:col>
      <xdr:colOff>165100</xdr:colOff>
      <xdr:row>36</xdr:row>
      <xdr:rowOff>101155</xdr:rowOff>
    </xdr:to>
    <xdr:sp macro="" textlink="">
      <xdr:nvSpPr>
        <xdr:cNvPr id="291" name="フローチャート: 判断 290"/>
        <xdr:cNvSpPr/>
      </xdr:nvSpPr>
      <xdr:spPr>
        <a:xfrm>
          <a:off x="9588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117682</xdr:rowOff>
    </xdr:from>
    <xdr:ext cx="534377" cy="259045"/>
    <xdr:sp macro="" textlink="">
      <xdr:nvSpPr>
        <xdr:cNvPr id="292" name="テキスト ボックス 291"/>
        <xdr:cNvSpPr txBox="1"/>
      </xdr:nvSpPr>
      <xdr:spPr>
        <a:xfrm>
          <a:off x="9372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158356</xdr:rowOff>
    </xdr:from>
    <xdr:to>
      <xdr:col>45</xdr:col>
      <xdr:colOff>177800</xdr:colOff>
      <xdr:row>38</xdr:row>
      <xdr:rowOff>48196</xdr:rowOff>
    </xdr:to>
    <xdr:cxnSp macro="">
      <xdr:nvCxnSpPr>
        <xdr:cNvPr id="293" name="直線コネクタ 292"/>
        <xdr:cNvCxnSpPr/>
      </xdr:nvCxnSpPr>
      <xdr:spPr>
        <a:xfrm flipV="1">
          <a:off x="7861300" y="6502006"/>
          <a:ext cx="889000" cy="6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9106</xdr:rowOff>
    </xdr:from>
    <xdr:to>
      <xdr:col>46</xdr:col>
      <xdr:colOff>38100</xdr:colOff>
      <xdr:row>36</xdr:row>
      <xdr:rowOff>110706</xdr:rowOff>
    </xdr:to>
    <xdr:sp macro="" textlink="">
      <xdr:nvSpPr>
        <xdr:cNvPr id="294" name="フローチャート: 判断 293"/>
        <xdr:cNvSpPr/>
      </xdr:nvSpPr>
      <xdr:spPr>
        <a:xfrm>
          <a:off x="8699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127233</xdr:rowOff>
    </xdr:from>
    <xdr:ext cx="534377" cy="259045"/>
    <xdr:sp macro="" textlink="">
      <xdr:nvSpPr>
        <xdr:cNvPr id="295" name="テキスト ボックス 294"/>
        <xdr:cNvSpPr txBox="1"/>
      </xdr:nvSpPr>
      <xdr:spPr>
        <a:xfrm>
          <a:off x="8483111" y="59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38735</xdr:rowOff>
    </xdr:from>
    <xdr:to>
      <xdr:col>41</xdr:col>
      <xdr:colOff>50800</xdr:colOff>
      <xdr:row>38</xdr:row>
      <xdr:rowOff>48196</xdr:rowOff>
    </xdr:to>
    <xdr:cxnSp macro="">
      <xdr:nvCxnSpPr>
        <xdr:cNvPr id="296" name="直線コネクタ 295"/>
        <xdr:cNvCxnSpPr/>
      </xdr:nvCxnSpPr>
      <xdr:spPr>
        <a:xfrm>
          <a:off x="6972300" y="6553835"/>
          <a:ext cx="889000" cy="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23038</xdr:rowOff>
    </xdr:from>
    <xdr:to>
      <xdr:col>41</xdr:col>
      <xdr:colOff>101600</xdr:colOff>
      <xdr:row>36</xdr:row>
      <xdr:rowOff>124638</xdr:rowOff>
    </xdr:to>
    <xdr:sp macro="" textlink="">
      <xdr:nvSpPr>
        <xdr:cNvPr id="297" name="フローチャート: 判断 296"/>
        <xdr:cNvSpPr/>
      </xdr:nvSpPr>
      <xdr:spPr>
        <a:xfrm>
          <a:off x="7810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141165</xdr:rowOff>
    </xdr:from>
    <xdr:ext cx="534377" cy="259045"/>
    <xdr:sp macro="" textlink="">
      <xdr:nvSpPr>
        <xdr:cNvPr id="298" name="テキスト ボックス 297"/>
        <xdr:cNvSpPr txBox="1"/>
      </xdr:nvSpPr>
      <xdr:spPr>
        <a:xfrm>
          <a:off x="7594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35611</xdr:rowOff>
    </xdr:from>
    <xdr:to>
      <xdr:col>36</xdr:col>
      <xdr:colOff>165100</xdr:colOff>
      <xdr:row>36</xdr:row>
      <xdr:rowOff>137211</xdr:rowOff>
    </xdr:to>
    <xdr:sp macro="" textlink="">
      <xdr:nvSpPr>
        <xdr:cNvPr id="299" name="フローチャート: 判断 298"/>
        <xdr:cNvSpPr/>
      </xdr:nvSpPr>
      <xdr:spPr>
        <a:xfrm>
          <a:off x="6921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153738</xdr:rowOff>
    </xdr:from>
    <xdr:ext cx="534377" cy="259045"/>
    <xdr:sp macro="" textlink="">
      <xdr:nvSpPr>
        <xdr:cNvPr id="300" name="テキスト ボックス 299"/>
        <xdr:cNvSpPr txBox="1"/>
      </xdr:nvSpPr>
      <xdr:spPr>
        <a:xfrm>
          <a:off x="6705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73901</xdr:rowOff>
    </xdr:from>
    <xdr:to>
      <xdr:col>55</xdr:col>
      <xdr:colOff>50800</xdr:colOff>
      <xdr:row>38</xdr:row>
      <xdr:rowOff>4051</xdr:rowOff>
    </xdr:to>
    <xdr:sp macro="" textlink="">
      <xdr:nvSpPr>
        <xdr:cNvPr id="306" name="楕円 305"/>
        <xdr:cNvSpPr/>
      </xdr:nvSpPr>
      <xdr:spPr>
        <a:xfrm>
          <a:off x="10426700" y="641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160278</xdr:rowOff>
    </xdr:from>
    <xdr:ext cx="534377" cy="259045"/>
    <xdr:sp macro="" textlink="">
      <xdr:nvSpPr>
        <xdr:cNvPr id="307" name="補助費等該当値テキスト"/>
        <xdr:cNvSpPr txBox="1"/>
      </xdr:nvSpPr>
      <xdr:spPr>
        <a:xfrm>
          <a:off x="10528300" y="63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117678</xdr:rowOff>
    </xdr:from>
    <xdr:to>
      <xdr:col>50</xdr:col>
      <xdr:colOff>165100</xdr:colOff>
      <xdr:row>38</xdr:row>
      <xdr:rowOff>47828</xdr:rowOff>
    </xdr:to>
    <xdr:sp macro="" textlink="">
      <xdr:nvSpPr>
        <xdr:cNvPr id="308" name="楕円 307"/>
        <xdr:cNvSpPr/>
      </xdr:nvSpPr>
      <xdr:spPr>
        <a:xfrm>
          <a:off x="9588500" y="646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38955</xdr:rowOff>
    </xdr:from>
    <xdr:ext cx="534377" cy="259045"/>
    <xdr:sp macro="" textlink="">
      <xdr:nvSpPr>
        <xdr:cNvPr id="309" name="テキスト ボックス 308"/>
        <xdr:cNvSpPr txBox="1"/>
      </xdr:nvSpPr>
      <xdr:spPr>
        <a:xfrm>
          <a:off x="9372111" y="655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107556</xdr:rowOff>
    </xdr:from>
    <xdr:to>
      <xdr:col>46</xdr:col>
      <xdr:colOff>38100</xdr:colOff>
      <xdr:row>38</xdr:row>
      <xdr:rowOff>37706</xdr:rowOff>
    </xdr:to>
    <xdr:sp macro="" textlink="">
      <xdr:nvSpPr>
        <xdr:cNvPr id="310" name="楕円 309"/>
        <xdr:cNvSpPr/>
      </xdr:nvSpPr>
      <xdr:spPr>
        <a:xfrm>
          <a:off x="8699500" y="64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28833</xdr:rowOff>
    </xdr:from>
    <xdr:ext cx="534377" cy="259045"/>
    <xdr:sp macro="" textlink="">
      <xdr:nvSpPr>
        <xdr:cNvPr id="311" name="テキスト ボックス 310"/>
        <xdr:cNvSpPr txBox="1"/>
      </xdr:nvSpPr>
      <xdr:spPr>
        <a:xfrm>
          <a:off x="8483111" y="654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168846</xdr:rowOff>
    </xdr:from>
    <xdr:to>
      <xdr:col>41</xdr:col>
      <xdr:colOff>101600</xdr:colOff>
      <xdr:row>38</xdr:row>
      <xdr:rowOff>98996</xdr:rowOff>
    </xdr:to>
    <xdr:sp macro="" textlink="">
      <xdr:nvSpPr>
        <xdr:cNvPr id="312" name="楕円 311"/>
        <xdr:cNvSpPr/>
      </xdr:nvSpPr>
      <xdr:spPr>
        <a:xfrm>
          <a:off x="7810500" y="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90123</xdr:rowOff>
    </xdr:from>
    <xdr:ext cx="534377" cy="259045"/>
    <xdr:sp macro="" textlink="">
      <xdr:nvSpPr>
        <xdr:cNvPr id="313" name="テキスト ボックス 312"/>
        <xdr:cNvSpPr txBox="1"/>
      </xdr:nvSpPr>
      <xdr:spPr>
        <a:xfrm>
          <a:off x="7594111" y="66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159385</xdr:rowOff>
    </xdr:from>
    <xdr:to>
      <xdr:col>36</xdr:col>
      <xdr:colOff>165100</xdr:colOff>
      <xdr:row>38</xdr:row>
      <xdr:rowOff>89535</xdr:rowOff>
    </xdr:to>
    <xdr:sp macro="" textlink="">
      <xdr:nvSpPr>
        <xdr:cNvPr id="314" name="楕円 313"/>
        <xdr:cNvSpPr/>
      </xdr:nvSpPr>
      <xdr:spPr>
        <a:xfrm>
          <a:off x="6921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80662</xdr:rowOff>
    </xdr:from>
    <xdr:ext cx="534377" cy="259045"/>
    <xdr:sp macro="" textlink="">
      <xdr:nvSpPr>
        <xdr:cNvPr id="315" name="テキスト ボックス 314"/>
        <xdr:cNvSpPr txBox="1"/>
      </xdr:nvSpPr>
      <xdr:spPr>
        <a:xfrm>
          <a:off x="6705111" y="65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39" name="直線コネクタ 33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1" name="直線コネクタ 34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3" name="直線コネクタ 34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151526</xdr:rowOff>
    </xdr:from>
    <xdr:to>
      <xdr:col>55</xdr:col>
      <xdr:colOff>0</xdr:colOff>
      <xdr:row>58</xdr:row>
      <xdr:rowOff>52817</xdr:rowOff>
    </xdr:to>
    <xdr:cxnSp macro="">
      <xdr:nvCxnSpPr>
        <xdr:cNvPr id="344" name="直線コネクタ 343"/>
        <xdr:cNvCxnSpPr/>
      </xdr:nvCxnSpPr>
      <xdr:spPr>
        <a:xfrm flipV="1">
          <a:off x="9639300" y="9924176"/>
          <a:ext cx="838200" cy="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4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46" name="フローチャート: 判断 34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34750</xdr:rowOff>
    </xdr:from>
    <xdr:to>
      <xdr:col>50</xdr:col>
      <xdr:colOff>114300</xdr:colOff>
      <xdr:row>58</xdr:row>
      <xdr:rowOff>52817</xdr:rowOff>
    </xdr:to>
    <xdr:cxnSp macro="">
      <xdr:nvCxnSpPr>
        <xdr:cNvPr id="347" name="直線コネクタ 346"/>
        <xdr:cNvCxnSpPr/>
      </xdr:nvCxnSpPr>
      <xdr:spPr>
        <a:xfrm>
          <a:off x="8750300" y="9978850"/>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48" name="フローチャート: 判断 34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49" name="テキスト ボックス 34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31816</xdr:rowOff>
    </xdr:from>
    <xdr:to>
      <xdr:col>45</xdr:col>
      <xdr:colOff>177800</xdr:colOff>
      <xdr:row>58</xdr:row>
      <xdr:rowOff>34750</xdr:rowOff>
    </xdr:to>
    <xdr:cxnSp macro="">
      <xdr:nvCxnSpPr>
        <xdr:cNvPr id="350" name="直線コネクタ 349"/>
        <xdr:cNvCxnSpPr/>
      </xdr:nvCxnSpPr>
      <xdr:spPr>
        <a:xfrm>
          <a:off x="7861300" y="9975916"/>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1" name="フローチャート: 判断 35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52" name="テキスト ボックス 35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6945</xdr:rowOff>
    </xdr:from>
    <xdr:to>
      <xdr:col>41</xdr:col>
      <xdr:colOff>50800</xdr:colOff>
      <xdr:row>58</xdr:row>
      <xdr:rowOff>31816</xdr:rowOff>
    </xdr:to>
    <xdr:cxnSp macro="">
      <xdr:nvCxnSpPr>
        <xdr:cNvPr id="353" name="直線コネクタ 352"/>
        <xdr:cNvCxnSpPr/>
      </xdr:nvCxnSpPr>
      <xdr:spPr>
        <a:xfrm>
          <a:off x="6972300" y="9779595"/>
          <a:ext cx="889000" cy="1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54" name="フローチャート: 判断 35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55" name="テキスト ボックス 35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56" name="フローチャート: 判断 35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57" name="テキスト ボックス 356"/>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100726</xdr:rowOff>
    </xdr:from>
    <xdr:to>
      <xdr:col>55</xdr:col>
      <xdr:colOff>50800</xdr:colOff>
      <xdr:row>58</xdr:row>
      <xdr:rowOff>30876</xdr:rowOff>
    </xdr:to>
    <xdr:sp macro="" textlink="">
      <xdr:nvSpPr>
        <xdr:cNvPr id="363" name="楕円 362"/>
        <xdr:cNvSpPr/>
      </xdr:nvSpPr>
      <xdr:spPr>
        <a:xfrm>
          <a:off x="10426700" y="987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79153</xdr:rowOff>
    </xdr:from>
    <xdr:ext cx="534377" cy="259045"/>
    <xdr:sp macro="" textlink="">
      <xdr:nvSpPr>
        <xdr:cNvPr id="364" name="普通建設事業費該当値テキスト"/>
        <xdr:cNvSpPr txBox="1"/>
      </xdr:nvSpPr>
      <xdr:spPr>
        <a:xfrm>
          <a:off x="10528300" y="98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2017</xdr:rowOff>
    </xdr:from>
    <xdr:to>
      <xdr:col>50</xdr:col>
      <xdr:colOff>165100</xdr:colOff>
      <xdr:row>58</xdr:row>
      <xdr:rowOff>103617</xdr:rowOff>
    </xdr:to>
    <xdr:sp macro="" textlink="">
      <xdr:nvSpPr>
        <xdr:cNvPr id="365" name="楕円 364"/>
        <xdr:cNvSpPr/>
      </xdr:nvSpPr>
      <xdr:spPr>
        <a:xfrm>
          <a:off x="9588500" y="994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94744</xdr:rowOff>
    </xdr:from>
    <xdr:ext cx="534377" cy="259045"/>
    <xdr:sp macro="" textlink="">
      <xdr:nvSpPr>
        <xdr:cNvPr id="366" name="テキスト ボックス 365"/>
        <xdr:cNvSpPr txBox="1"/>
      </xdr:nvSpPr>
      <xdr:spPr>
        <a:xfrm>
          <a:off x="9372111" y="1003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155400</xdr:rowOff>
    </xdr:from>
    <xdr:to>
      <xdr:col>46</xdr:col>
      <xdr:colOff>38100</xdr:colOff>
      <xdr:row>58</xdr:row>
      <xdr:rowOff>85550</xdr:rowOff>
    </xdr:to>
    <xdr:sp macro="" textlink="">
      <xdr:nvSpPr>
        <xdr:cNvPr id="367" name="楕円 366"/>
        <xdr:cNvSpPr/>
      </xdr:nvSpPr>
      <xdr:spPr>
        <a:xfrm>
          <a:off x="8699500" y="992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76677</xdr:rowOff>
    </xdr:from>
    <xdr:ext cx="534377" cy="259045"/>
    <xdr:sp macro="" textlink="">
      <xdr:nvSpPr>
        <xdr:cNvPr id="368" name="テキスト ボックス 367"/>
        <xdr:cNvSpPr txBox="1"/>
      </xdr:nvSpPr>
      <xdr:spPr>
        <a:xfrm>
          <a:off x="8483111" y="1002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152466</xdr:rowOff>
    </xdr:from>
    <xdr:to>
      <xdr:col>41</xdr:col>
      <xdr:colOff>101600</xdr:colOff>
      <xdr:row>58</xdr:row>
      <xdr:rowOff>82616</xdr:rowOff>
    </xdr:to>
    <xdr:sp macro="" textlink="">
      <xdr:nvSpPr>
        <xdr:cNvPr id="369" name="楕円 368"/>
        <xdr:cNvSpPr/>
      </xdr:nvSpPr>
      <xdr:spPr>
        <a:xfrm>
          <a:off x="7810500" y="992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73743</xdr:rowOff>
    </xdr:from>
    <xdr:ext cx="534377" cy="259045"/>
    <xdr:sp macro="" textlink="">
      <xdr:nvSpPr>
        <xdr:cNvPr id="370" name="テキスト ボックス 369"/>
        <xdr:cNvSpPr txBox="1"/>
      </xdr:nvSpPr>
      <xdr:spPr>
        <a:xfrm>
          <a:off x="7594111" y="1001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127595</xdr:rowOff>
    </xdr:from>
    <xdr:to>
      <xdr:col>36</xdr:col>
      <xdr:colOff>165100</xdr:colOff>
      <xdr:row>57</xdr:row>
      <xdr:rowOff>57745</xdr:rowOff>
    </xdr:to>
    <xdr:sp macro="" textlink="">
      <xdr:nvSpPr>
        <xdr:cNvPr id="371" name="楕円 370"/>
        <xdr:cNvSpPr/>
      </xdr:nvSpPr>
      <xdr:spPr>
        <a:xfrm>
          <a:off x="6921500" y="97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74272</xdr:rowOff>
    </xdr:from>
    <xdr:ext cx="534377" cy="259045"/>
    <xdr:sp macro="" textlink="">
      <xdr:nvSpPr>
        <xdr:cNvPr id="372" name="テキスト ボックス 371"/>
        <xdr:cNvSpPr txBox="1"/>
      </xdr:nvSpPr>
      <xdr:spPr>
        <a:xfrm>
          <a:off x="6705111" y="95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396" name="直線コネクタ 39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39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0" name="直線コネクタ 39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33426</xdr:rowOff>
    </xdr:from>
    <xdr:to>
      <xdr:col>55</xdr:col>
      <xdr:colOff>0</xdr:colOff>
      <xdr:row>79</xdr:row>
      <xdr:rowOff>40615</xdr:rowOff>
    </xdr:to>
    <xdr:cxnSp macro="">
      <xdr:nvCxnSpPr>
        <xdr:cNvPr id="401" name="直線コネクタ 400"/>
        <xdr:cNvCxnSpPr/>
      </xdr:nvCxnSpPr>
      <xdr:spPr>
        <a:xfrm flipV="1">
          <a:off x="9639300" y="13577976"/>
          <a:ext cx="838200" cy="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0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3" name="フローチャート: 判断 40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40615</xdr:rowOff>
    </xdr:from>
    <xdr:to>
      <xdr:col>50</xdr:col>
      <xdr:colOff>114300</xdr:colOff>
      <xdr:row>79</xdr:row>
      <xdr:rowOff>44450</xdr:rowOff>
    </xdr:to>
    <xdr:cxnSp macro="">
      <xdr:nvCxnSpPr>
        <xdr:cNvPr id="404" name="直線コネクタ 403"/>
        <xdr:cNvCxnSpPr/>
      </xdr:nvCxnSpPr>
      <xdr:spPr>
        <a:xfrm flipV="1">
          <a:off x="8750300" y="13585165"/>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05" name="フローチャート: 判断 40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06" name="テキスト ボックス 40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7" name="直線コネクタ 406"/>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08" name="フローチャート: 判断 40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09" name="テキスト ボックス 40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27420</xdr:rowOff>
    </xdr:from>
    <xdr:to>
      <xdr:col>41</xdr:col>
      <xdr:colOff>50800</xdr:colOff>
      <xdr:row>79</xdr:row>
      <xdr:rowOff>44450</xdr:rowOff>
    </xdr:to>
    <xdr:cxnSp macro="">
      <xdr:nvCxnSpPr>
        <xdr:cNvPr id="410" name="直線コネクタ 409"/>
        <xdr:cNvCxnSpPr/>
      </xdr:nvCxnSpPr>
      <xdr:spPr>
        <a:xfrm>
          <a:off x="6972300" y="13571970"/>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1" name="フローチャート: 判断 41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12" name="テキスト ボックス 41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3" name="フローチャート: 判断 41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14" name="テキスト ボックス 41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154076</xdr:rowOff>
    </xdr:from>
    <xdr:to>
      <xdr:col>55</xdr:col>
      <xdr:colOff>50800</xdr:colOff>
      <xdr:row>79</xdr:row>
      <xdr:rowOff>84226</xdr:rowOff>
    </xdr:to>
    <xdr:sp macro="" textlink="">
      <xdr:nvSpPr>
        <xdr:cNvPr id="420" name="楕円 419"/>
        <xdr:cNvSpPr/>
      </xdr:nvSpPr>
      <xdr:spPr>
        <a:xfrm>
          <a:off x="10426700" y="1352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69003</xdr:rowOff>
    </xdr:from>
    <xdr:ext cx="378565" cy="259045"/>
    <xdr:sp macro="" textlink="">
      <xdr:nvSpPr>
        <xdr:cNvPr id="421" name="普通建設事業費 （ うち新規整備　）該当値テキスト"/>
        <xdr:cNvSpPr txBox="1"/>
      </xdr:nvSpPr>
      <xdr:spPr>
        <a:xfrm>
          <a:off x="10528300" y="13442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161265</xdr:rowOff>
    </xdr:from>
    <xdr:to>
      <xdr:col>50</xdr:col>
      <xdr:colOff>165100</xdr:colOff>
      <xdr:row>79</xdr:row>
      <xdr:rowOff>91415</xdr:rowOff>
    </xdr:to>
    <xdr:sp macro="" textlink="">
      <xdr:nvSpPr>
        <xdr:cNvPr id="422" name="楕円 421"/>
        <xdr:cNvSpPr/>
      </xdr:nvSpPr>
      <xdr:spPr>
        <a:xfrm>
          <a:off x="9588500" y="135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82542</xdr:rowOff>
    </xdr:from>
    <xdr:ext cx="378565" cy="259045"/>
    <xdr:sp macro="" textlink="">
      <xdr:nvSpPr>
        <xdr:cNvPr id="423" name="テキスト ボックス 422"/>
        <xdr:cNvSpPr txBox="1"/>
      </xdr:nvSpPr>
      <xdr:spPr>
        <a:xfrm>
          <a:off x="9450017" y="13627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4" name="楕円 423"/>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5" name="テキスト ボックス 424"/>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6" name="楕円 425"/>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7" name="テキスト ボックス 426"/>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148070</xdr:rowOff>
    </xdr:from>
    <xdr:to>
      <xdr:col>36</xdr:col>
      <xdr:colOff>165100</xdr:colOff>
      <xdr:row>79</xdr:row>
      <xdr:rowOff>78220</xdr:rowOff>
    </xdr:to>
    <xdr:sp macro="" textlink="">
      <xdr:nvSpPr>
        <xdr:cNvPr id="428" name="楕円 427"/>
        <xdr:cNvSpPr/>
      </xdr:nvSpPr>
      <xdr:spPr>
        <a:xfrm>
          <a:off x="6921500" y="135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69347</xdr:rowOff>
    </xdr:from>
    <xdr:ext cx="469744" cy="259045"/>
    <xdr:sp macro="" textlink="">
      <xdr:nvSpPr>
        <xdr:cNvPr id="429" name="テキスト ボックス 428"/>
        <xdr:cNvSpPr txBox="1"/>
      </xdr:nvSpPr>
      <xdr:spPr>
        <a:xfrm>
          <a:off x="6737428" y="1361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3" name="直線コネクタ 45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5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55" name="直線コネクタ 45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5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57" name="直線コネクタ 45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169608</xdr:rowOff>
    </xdr:from>
    <xdr:to>
      <xdr:col>55</xdr:col>
      <xdr:colOff>0</xdr:colOff>
      <xdr:row>98</xdr:row>
      <xdr:rowOff>73120</xdr:rowOff>
    </xdr:to>
    <xdr:cxnSp macro="">
      <xdr:nvCxnSpPr>
        <xdr:cNvPr id="458" name="直線コネクタ 457"/>
        <xdr:cNvCxnSpPr/>
      </xdr:nvCxnSpPr>
      <xdr:spPr>
        <a:xfrm flipV="1">
          <a:off x="9639300" y="16800258"/>
          <a:ext cx="8382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5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0" name="フローチャート: 判断 45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73120</xdr:rowOff>
    </xdr:from>
    <xdr:to>
      <xdr:col>50</xdr:col>
      <xdr:colOff>114300</xdr:colOff>
      <xdr:row>98</xdr:row>
      <xdr:rowOff>89408</xdr:rowOff>
    </xdr:to>
    <xdr:cxnSp macro="">
      <xdr:nvCxnSpPr>
        <xdr:cNvPr id="461" name="直線コネクタ 460"/>
        <xdr:cNvCxnSpPr/>
      </xdr:nvCxnSpPr>
      <xdr:spPr>
        <a:xfrm flipV="1">
          <a:off x="8750300" y="16875220"/>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2" name="フローチャート: 判断 46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3" name="テキスト ボックス 462"/>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75806</xdr:rowOff>
    </xdr:from>
    <xdr:to>
      <xdr:col>45</xdr:col>
      <xdr:colOff>177800</xdr:colOff>
      <xdr:row>98</xdr:row>
      <xdr:rowOff>89408</xdr:rowOff>
    </xdr:to>
    <xdr:cxnSp macro="">
      <xdr:nvCxnSpPr>
        <xdr:cNvPr id="464" name="直線コネクタ 463"/>
        <xdr:cNvCxnSpPr/>
      </xdr:nvCxnSpPr>
      <xdr:spPr>
        <a:xfrm>
          <a:off x="7861300" y="16877906"/>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65" name="フローチャート: 判断 46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66" name="テキスト ボックス 46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16560</xdr:rowOff>
    </xdr:from>
    <xdr:to>
      <xdr:col>41</xdr:col>
      <xdr:colOff>50800</xdr:colOff>
      <xdr:row>98</xdr:row>
      <xdr:rowOff>75806</xdr:rowOff>
    </xdr:to>
    <xdr:cxnSp macro="">
      <xdr:nvCxnSpPr>
        <xdr:cNvPr id="467" name="直線コネクタ 466"/>
        <xdr:cNvCxnSpPr/>
      </xdr:nvCxnSpPr>
      <xdr:spPr>
        <a:xfrm>
          <a:off x="6972300" y="16304310"/>
          <a:ext cx="889000" cy="57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68" name="フローチャート: 判断 46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69" name="テキスト ボックス 46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0" name="フローチャート: 判断 46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71" name="テキスト ボックス 470"/>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118808</xdr:rowOff>
    </xdr:from>
    <xdr:to>
      <xdr:col>55</xdr:col>
      <xdr:colOff>50800</xdr:colOff>
      <xdr:row>98</xdr:row>
      <xdr:rowOff>48958</xdr:rowOff>
    </xdr:to>
    <xdr:sp macro="" textlink="">
      <xdr:nvSpPr>
        <xdr:cNvPr id="477" name="楕円 476"/>
        <xdr:cNvSpPr/>
      </xdr:nvSpPr>
      <xdr:spPr>
        <a:xfrm>
          <a:off x="10426700" y="167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97235</xdr:rowOff>
    </xdr:from>
    <xdr:ext cx="534377" cy="259045"/>
    <xdr:sp macro="" textlink="">
      <xdr:nvSpPr>
        <xdr:cNvPr id="478" name="普通建設事業費 （ うち更新整備　）該当値テキスト"/>
        <xdr:cNvSpPr txBox="1"/>
      </xdr:nvSpPr>
      <xdr:spPr>
        <a:xfrm>
          <a:off x="10528300" y="167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22320</xdr:rowOff>
    </xdr:from>
    <xdr:to>
      <xdr:col>50</xdr:col>
      <xdr:colOff>165100</xdr:colOff>
      <xdr:row>98</xdr:row>
      <xdr:rowOff>123920</xdr:rowOff>
    </xdr:to>
    <xdr:sp macro="" textlink="">
      <xdr:nvSpPr>
        <xdr:cNvPr id="479" name="楕円 478"/>
        <xdr:cNvSpPr/>
      </xdr:nvSpPr>
      <xdr:spPr>
        <a:xfrm>
          <a:off x="9588500" y="168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115047</xdr:rowOff>
    </xdr:from>
    <xdr:ext cx="469744" cy="259045"/>
    <xdr:sp macro="" textlink="">
      <xdr:nvSpPr>
        <xdr:cNvPr id="480" name="テキスト ボックス 479"/>
        <xdr:cNvSpPr txBox="1"/>
      </xdr:nvSpPr>
      <xdr:spPr>
        <a:xfrm>
          <a:off x="9404428" y="1691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38608</xdr:rowOff>
    </xdr:from>
    <xdr:to>
      <xdr:col>46</xdr:col>
      <xdr:colOff>38100</xdr:colOff>
      <xdr:row>98</xdr:row>
      <xdr:rowOff>140208</xdr:rowOff>
    </xdr:to>
    <xdr:sp macro="" textlink="">
      <xdr:nvSpPr>
        <xdr:cNvPr id="481" name="楕円 480"/>
        <xdr:cNvSpPr/>
      </xdr:nvSpPr>
      <xdr:spPr>
        <a:xfrm>
          <a:off x="8699500" y="168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131335</xdr:rowOff>
    </xdr:from>
    <xdr:ext cx="469744" cy="259045"/>
    <xdr:sp macro="" textlink="">
      <xdr:nvSpPr>
        <xdr:cNvPr id="482" name="テキスト ボックス 481"/>
        <xdr:cNvSpPr txBox="1"/>
      </xdr:nvSpPr>
      <xdr:spPr>
        <a:xfrm>
          <a:off x="8515428" y="169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25006</xdr:rowOff>
    </xdr:from>
    <xdr:to>
      <xdr:col>41</xdr:col>
      <xdr:colOff>101600</xdr:colOff>
      <xdr:row>98</xdr:row>
      <xdr:rowOff>126606</xdr:rowOff>
    </xdr:to>
    <xdr:sp macro="" textlink="">
      <xdr:nvSpPr>
        <xdr:cNvPr id="483" name="楕円 482"/>
        <xdr:cNvSpPr/>
      </xdr:nvSpPr>
      <xdr:spPr>
        <a:xfrm>
          <a:off x="7810500" y="168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117733</xdr:rowOff>
    </xdr:from>
    <xdr:ext cx="469744" cy="259045"/>
    <xdr:sp macro="" textlink="">
      <xdr:nvSpPr>
        <xdr:cNvPr id="484" name="テキスト ボックス 483"/>
        <xdr:cNvSpPr txBox="1"/>
      </xdr:nvSpPr>
      <xdr:spPr>
        <a:xfrm>
          <a:off x="7626428" y="169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137210</xdr:rowOff>
    </xdr:from>
    <xdr:to>
      <xdr:col>36</xdr:col>
      <xdr:colOff>165100</xdr:colOff>
      <xdr:row>95</xdr:row>
      <xdr:rowOff>67360</xdr:rowOff>
    </xdr:to>
    <xdr:sp macro="" textlink="">
      <xdr:nvSpPr>
        <xdr:cNvPr id="485" name="楕円 484"/>
        <xdr:cNvSpPr/>
      </xdr:nvSpPr>
      <xdr:spPr>
        <a:xfrm>
          <a:off x="6921500" y="162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83887</xdr:rowOff>
    </xdr:from>
    <xdr:ext cx="534377" cy="259045"/>
    <xdr:sp macro="" textlink="">
      <xdr:nvSpPr>
        <xdr:cNvPr id="486" name="テキスト ボックス 485"/>
        <xdr:cNvSpPr txBox="1"/>
      </xdr:nvSpPr>
      <xdr:spPr>
        <a:xfrm>
          <a:off x="6705111" y="1602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0" name="直線コネクタ 50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14" name="直線コネクタ 51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114249</xdr:rowOff>
    </xdr:from>
    <xdr:to>
      <xdr:col>85</xdr:col>
      <xdr:colOff>127000</xdr:colOff>
      <xdr:row>39</xdr:row>
      <xdr:rowOff>44450</xdr:rowOff>
    </xdr:to>
    <xdr:cxnSp macro="">
      <xdr:nvCxnSpPr>
        <xdr:cNvPr id="515" name="直線コネクタ 514"/>
        <xdr:cNvCxnSpPr/>
      </xdr:nvCxnSpPr>
      <xdr:spPr>
        <a:xfrm>
          <a:off x="15481300" y="6629349"/>
          <a:ext cx="8382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1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17" name="フローチャート: 判断 51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114249</xdr:rowOff>
    </xdr:from>
    <xdr:to>
      <xdr:col>81</xdr:col>
      <xdr:colOff>50800</xdr:colOff>
      <xdr:row>39</xdr:row>
      <xdr:rowOff>44450</xdr:rowOff>
    </xdr:to>
    <xdr:cxnSp macro="">
      <xdr:nvCxnSpPr>
        <xdr:cNvPr id="518" name="直線コネクタ 517"/>
        <xdr:cNvCxnSpPr/>
      </xdr:nvCxnSpPr>
      <xdr:spPr>
        <a:xfrm flipV="1">
          <a:off x="14592300" y="6629349"/>
          <a:ext cx="8890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19" name="フローチャート: 判断 51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0" name="テキスト ボックス 51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2" name="フローチャート: 判断 52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23" name="テキスト ボックス 52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26467</xdr:rowOff>
    </xdr:from>
    <xdr:to>
      <xdr:col>71</xdr:col>
      <xdr:colOff>177800</xdr:colOff>
      <xdr:row>39</xdr:row>
      <xdr:rowOff>44450</xdr:rowOff>
    </xdr:to>
    <xdr:cxnSp macro="">
      <xdr:nvCxnSpPr>
        <xdr:cNvPr id="524" name="直線コネクタ 523"/>
        <xdr:cNvCxnSpPr/>
      </xdr:nvCxnSpPr>
      <xdr:spPr>
        <a:xfrm>
          <a:off x="12814300" y="6713017"/>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25" name="フローチャート: 判断 52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26" name="テキスト ボックス 52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27" name="フローチャート: 判断 52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28" name="テキスト ボックス 52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63449</xdr:rowOff>
    </xdr:from>
    <xdr:to>
      <xdr:col>81</xdr:col>
      <xdr:colOff>101600</xdr:colOff>
      <xdr:row>38</xdr:row>
      <xdr:rowOff>165049</xdr:rowOff>
    </xdr:to>
    <xdr:sp macro="" textlink="">
      <xdr:nvSpPr>
        <xdr:cNvPr id="536" name="楕円 535"/>
        <xdr:cNvSpPr/>
      </xdr:nvSpPr>
      <xdr:spPr>
        <a:xfrm>
          <a:off x="15430500" y="65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156176</xdr:rowOff>
    </xdr:from>
    <xdr:ext cx="469744" cy="259045"/>
    <xdr:sp macro="" textlink="">
      <xdr:nvSpPr>
        <xdr:cNvPr id="537" name="テキスト ボックス 536"/>
        <xdr:cNvSpPr txBox="1"/>
      </xdr:nvSpPr>
      <xdr:spPr>
        <a:xfrm>
          <a:off x="15246428" y="667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147117</xdr:rowOff>
    </xdr:from>
    <xdr:to>
      <xdr:col>67</xdr:col>
      <xdr:colOff>101600</xdr:colOff>
      <xdr:row>39</xdr:row>
      <xdr:rowOff>77267</xdr:rowOff>
    </xdr:to>
    <xdr:sp macro="" textlink="">
      <xdr:nvSpPr>
        <xdr:cNvPr id="542" name="楕円 541"/>
        <xdr:cNvSpPr/>
      </xdr:nvSpPr>
      <xdr:spPr>
        <a:xfrm>
          <a:off x="12763500" y="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68394</xdr:rowOff>
    </xdr:from>
    <xdr:ext cx="378565" cy="259045"/>
    <xdr:sp macro="" textlink="">
      <xdr:nvSpPr>
        <xdr:cNvPr id="543" name="テキスト ボックス 542"/>
        <xdr:cNvSpPr txBox="1"/>
      </xdr:nvSpPr>
      <xdr:spPr>
        <a:xfrm>
          <a:off x="12625017" y="675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16" name="直線コネクタ 61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1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18" name="直線コネクタ 61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1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0" name="直線コネクタ 61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79908</xdr:rowOff>
    </xdr:from>
    <xdr:to>
      <xdr:col>85</xdr:col>
      <xdr:colOff>127000</xdr:colOff>
      <xdr:row>76</xdr:row>
      <xdr:rowOff>97459</xdr:rowOff>
    </xdr:to>
    <xdr:cxnSp macro="">
      <xdr:nvCxnSpPr>
        <xdr:cNvPr id="621" name="直線コネクタ 620"/>
        <xdr:cNvCxnSpPr/>
      </xdr:nvCxnSpPr>
      <xdr:spPr>
        <a:xfrm flipV="1">
          <a:off x="15481300" y="13110108"/>
          <a:ext cx="8382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2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3" name="フローチャート: 判断 62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76619</xdr:rowOff>
    </xdr:from>
    <xdr:to>
      <xdr:col>81</xdr:col>
      <xdr:colOff>50800</xdr:colOff>
      <xdr:row>76</xdr:row>
      <xdr:rowOff>97459</xdr:rowOff>
    </xdr:to>
    <xdr:cxnSp macro="">
      <xdr:nvCxnSpPr>
        <xdr:cNvPr id="624" name="直線コネクタ 623"/>
        <xdr:cNvCxnSpPr/>
      </xdr:nvCxnSpPr>
      <xdr:spPr>
        <a:xfrm>
          <a:off x="14592300" y="1310681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25" name="フローチャート: 判断 62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26" name="テキスト ボックス 62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17565</xdr:rowOff>
    </xdr:from>
    <xdr:to>
      <xdr:col>76</xdr:col>
      <xdr:colOff>114300</xdr:colOff>
      <xdr:row>76</xdr:row>
      <xdr:rowOff>76619</xdr:rowOff>
    </xdr:to>
    <xdr:cxnSp macro="">
      <xdr:nvCxnSpPr>
        <xdr:cNvPr id="627" name="直線コネクタ 626"/>
        <xdr:cNvCxnSpPr/>
      </xdr:nvCxnSpPr>
      <xdr:spPr>
        <a:xfrm>
          <a:off x="13703300" y="13047765"/>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28" name="フローチャート: 判断 62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29" name="テキスト ボックス 62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167463</xdr:rowOff>
    </xdr:from>
    <xdr:to>
      <xdr:col>71</xdr:col>
      <xdr:colOff>177800</xdr:colOff>
      <xdr:row>76</xdr:row>
      <xdr:rowOff>17565</xdr:rowOff>
    </xdr:to>
    <xdr:cxnSp macro="">
      <xdr:nvCxnSpPr>
        <xdr:cNvPr id="630" name="直線コネクタ 629"/>
        <xdr:cNvCxnSpPr/>
      </xdr:nvCxnSpPr>
      <xdr:spPr>
        <a:xfrm>
          <a:off x="12814300" y="1302621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1" name="フローチャート: 判断 63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32" name="テキスト ボックス 63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3" name="フローチャート: 判断 63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34" name="テキスト ボックス 633"/>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29108</xdr:rowOff>
    </xdr:from>
    <xdr:to>
      <xdr:col>85</xdr:col>
      <xdr:colOff>177800</xdr:colOff>
      <xdr:row>76</xdr:row>
      <xdr:rowOff>130708</xdr:rowOff>
    </xdr:to>
    <xdr:sp macro="" textlink="">
      <xdr:nvSpPr>
        <xdr:cNvPr id="640" name="楕円 639"/>
        <xdr:cNvSpPr/>
      </xdr:nvSpPr>
      <xdr:spPr>
        <a:xfrm>
          <a:off x="16268700" y="130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51985</xdr:rowOff>
    </xdr:from>
    <xdr:ext cx="534377" cy="259045"/>
    <xdr:sp macro="" textlink="">
      <xdr:nvSpPr>
        <xdr:cNvPr id="641" name="公債費該当値テキスト"/>
        <xdr:cNvSpPr txBox="1"/>
      </xdr:nvSpPr>
      <xdr:spPr>
        <a:xfrm>
          <a:off x="16370300" y="129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46659</xdr:rowOff>
    </xdr:from>
    <xdr:to>
      <xdr:col>81</xdr:col>
      <xdr:colOff>101600</xdr:colOff>
      <xdr:row>76</xdr:row>
      <xdr:rowOff>148259</xdr:rowOff>
    </xdr:to>
    <xdr:sp macro="" textlink="">
      <xdr:nvSpPr>
        <xdr:cNvPr id="642" name="楕円 641"/>
        <xdr:cNvSpPr/>
      </xdr:nvSpPr>
      <xdr:spPr>
        <a:xfrm>
          <a:off x="15430500" y="1307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164787</xdr:rowOff>
    </xdr:from>
    <xdr:ext cx="534377" cy="259045"/>
    <xdr:sp macro="" textlink="">
      <xdr:nvSpPr>
        <xdr:cNvPr id="643" name="テキスト ボックス 642"/>
        <xdr:cNvSpPr txBox="1"/>
      </xdr:nvSpPr>
      <xdr:spPr>
        <a:xfrm>
          <a:off x="15214111" y="128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25819</xdr:rowOff>
    </xdr:from>
    <xdr:to>
      <xdr:col>76</xdr:col>
      <xdr:colOff>165100</xdr:colOff>
      <xdr:row>76</xdr:row>
      <xdr:rowOff>127419</xdr:rowOff>
    </xdr:to>
    <xdr:sp macro="" textlink="">
      <xdr:nvSpPr>
        <xdr:cNvPr id="644" name="楕円 643"/>
        <xdr:cNvSpPr/>
      </xdr:nvSpPr>
      <xdr:spPr>
        <a:xfrm>
          <a:off x="14541500" y="13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143946</xdr:rowOff>
    </xdr:from>
    <xdr:ext cx="534377" cy="259045"/>
    <xdr:sp macro="" textlink="">
      <xdr:nvSpPr>
        <xdr:cNvPr id="645" name="テキスト ボックス 644"/>
        <xdr:cNvSpPr txBox="1"/>
      </xdr:nvSpPr>
      <xdr:spPr>
        <a:xfrm>
          <a:off x="14325111" y="128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138214</xdr:rowOff>
    </xdr:from>
    <xdr:to>
      <xdr:col>72</xdr:col>
      <xdr:colOff>38100</xdr:colOff>
      <xdr:row>76</xdr:row>
      <xdr:rowOff>68365</xdr:rowOff>
    </xdr:to>
    <xdr:sp macro="" textlink="">
      <xdr:nvSpPr>
        <xdr:cNvPr id="646" name="楕円 645"/>
        <xdr:cNvSpPr/>
      </xdr:nvSpPr>
      <xdr:spPr>
        <a:xfrm>
          <a:off x="13652500" y="129969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84891</xdr:rowOff>
    </xdr:from>
    <xdr:ext cx="534377" cy="259045"/>
    <xdr:sp macro="" textlink="">
      <xdr:nvSpPr>
        <xdr:cNvPr id="647" name="テキスト ボックス 646"/>
        <xdr:cNvSpPr txBox="1"/>
      </xdr:nvSpPr>
      <xdr:spPr>
        <a:xfrm>
          <a:off x="13436111" y="127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116662</xdr:rowOff>
    </xdr:from>
    <xdr:to>
      <xdr:col>67</xdr:col>
      <xdr:colOff>101600</xdr:colOff>
      <xdr:row>76</xdr:row>
      <xdr:rowOff>46813</xdr:rowOff>
    </xdr:to>
    <xdr:sp macro="" textlink="">
      <xdr:nvSpPr>
        <xdr:cNvPr id="648" name="楕円 647"/>
        <xdr:cNvSpPr/>
      </xdr:nvSpPr>
      <xdr:spPr>
        <a:xfrm>
          <a:off x="12763500" y="129754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63339</xdr:rowOff>
    </xdr:from>
    <xdr:ext cx="534377" cy="259045"/>
    <xdr:sp macro="" textlink="">
      <xdr:nvSpPr>
        <xdr:cNvPr id="649" name="テキスト ボックス 648"/>
        <xdr:cNvSpPr txBox="1"/>
      </xdr:nvSpPr>
      <xdr:spPr>
        <a:xfrm>
          <a:off x="12547111" y="1275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1" name="直線コネクタ 67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3" name="直線コネクタ 67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7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75" name="直線コネクタ 67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30910</xdr:rowOff>
    </xdr:from>
    <xdr:to>
      <xdr:col>85</xdr:col>
      <xdr:colOff>127000</xdr:colOff>
      <xdr:row>98</xdr:row>
      <xdr:rowOff>33127</xdr:rowOff>
    </xdr:to>
    <xdr:cxnSp macro="">
      <xdr:nvCxnSpPr>
        <xdr:cNvPr id="676" name="直線コネクタ 675"/>
        <xdr:cNvCxnSpPr/>
      </xdr:nvCxnSpPr>
      <xdr:spPr>
        <a:xfrm flipV="1">
          <a:off x="15481300" y="16833010"/>
          <a:ext cx="8382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7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78" name="フローチャート: 判断 67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33127</xdr:rowOff>
    </xdr:from>
    <xdr:to>
      <xdr:col>81</xdr:col>
      <xdr:colOff>50800</xdr:colOff>
      <xdr:row>98</xdr:row>
      <xdr:rowOff>53015</xdr:rowOff>
    </xdr:to>
    <xdr:cxnSp macro="">
      <xdr:nvCxnSpPr>
        <xdr:cNvPr id="679" name="直線コネクタ 678"/>
        <xdr:cNvCxnSpPr/>
      </xdr:nvCxnSpPr>
      <xdr:spPr>
        <a:xfrm flipV="1">
          <a:off x="14592300" y="16835227"/>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0" name="フローチャート: 判断 67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81" name="テキスト ボックス 68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53015</xdr:rowOff>
    </xdr:from>
    <xdr:to>
      <xdr:col>76</xdr:col>
      <xdr:colOff>114300</xdr:colOff>
      <xdr:row>98</xdr:row>
      <xdr:rowOff>60878</xdr:rowOff>
    </xdr:to>
    <xdr:cxnSp macro="">
      <xdr:nvCxnSpPr>
        <xdr:cNvPr id="682" name="直線コネクタ 681"/>
        <xdr:cNvCxnSpPr/>
      </xdr:nvCxnSpPr>
      <xdr:spPr>
        <a:xfrm flipV="1">
          <a:off x="13703300" y="16855115"/>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3" name="フローチャート: 判断 68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84" name="テキスト ボックス 68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15776</xdr:rowOff>
    </xdr:from>
    <xdr:to>
      <xdr:col>71</xdr:col>
      <xdr:colOff>177800</xdr:colOff>
      <xdr:row>98</xdr:row>
      <xdr:rowOff>60878</xdr:rowOff>
    </xdr:to>
    <xdr:cxnSp macro="">
      <xdr:nvCxnSpPr>
        <xdr:cNvPr id="685" name="直線コネクタ 684"/>
        <xdr:cNvCxnSpPr/>
      </xdr:nvCxnSpPr>
      <xdr:spPr>
        <a:xfrm>
          <a:off x="12814300" y="16817876"/>
          <a:ext cx="889000" cy="4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86" name="フローチャート: 判断 68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87" name="テキスト ボックス 68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88" name="フローチャート: 判断 68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89" name="テキスト ボックス 68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151560</xdr:rowOff>
    </xdr:from>
    <xdr:to>
      <xdr:col>85</xdr:col>
      <xdr:colOff>177800</xdr:colOff>
      <xdr:row>98</xdr:row>
      <xdr:rowOff>81710</xdr:rowOff>
    </xdr:to>
    <xdr:sp macro="" textlink="">
      <xdr:nvSpPr>
        <xdr:cNvPr id="695" name="楕円 694"/>
        <xdr:cNvSpPr/>
      </xdr:nvSpPr>
      <xdr:spPr>
        <a:xfrm>
          <a:off x="16268700" y="1678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66487</xdr:rowOff>
    </xdr:from>
    <xdr:ext cx="469744" cy="259045"/>
    <xdr:sp macro="" textlink="">
      <xdr:nvSpPr>
        <xdr:cNvPr id="696" name="積立金該当値テキスト"/>
        <xdr:cNvSpPr txBox="1"/>
      </xdr:nvSpPr>
      <xdr:spPr>
        <a:xfrm>
          <a:off x="16370300" y="1669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153777</xdr:rowOff>
    </xdr:from>
    <xdr:to>
      <xdr:col>81</xdr:col>
      <xdr:colOff>101600</xdr:colOff>
      <xdr:row>98</xdr:row>
      <xdr:rowOff>83927</xdr:rowOff>
    </xdr:to>
    <xdr:sp macro="" textlink="">
      <xdr:nvSpPr>
        <xdr:cNvPr id="697" name="楕円 696"/>
        <xdr:cNvSpPr/>
      </xdr:nvSpPr>
      <xdr:spPr>
        <a:xfrm>
          <a:off x="15430500" y="1678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75054</xdr:rowOff>
    </xdr:from>
    <xdr:ext cx="469744" cy="259045"/>
    <xdr:sp macro="" textlink="">
      <xdr:nvSpPr>
        <xdr:cNvPr id="698" name="テキスト ボックス 697"/>
        <xdr:cNvSpPr txBox="1"/>
      </xdr:nvSpPr>
      <xdr:spPr>
        <a:xfrm>
          <a:off x="15246428" y="1687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2215</xdr:rowOff>
    </xdr:from>
    <xdr:to>
      <xdr:col>76</xdr:col>
      <xdr:colOff>165100</xdr:colOff>
      <xdr:row>98</xdr:row>
      <xdr:rowOff>103815</xdr:rowOff>
    </xdr:to>
    <xdr:sp macro="" textlink="">
      <xdr:nvSpPr>
        <xdr:cNvPr id="699" name="楕円 698"/>
        <xdr:cNvSpPr/>
      </xdr:nvSpPr>
      <xdr:spPr>
        <a:xfrm>
          <a:off x="14541500" y="168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94942</xdr:rowOff>
    </xdr:from>
    <xdr:ext cx="469744" cy="259045"/>
    <xdr:sp macro="" textlink="">
      <xdr:nvSpPr>
        <xdr:cNvPr id="700" name="テキスト ボックス 699"/>
        <xdr:cNvSpPr txBox="1"/>
      </xdr:nvSpPr>
      <xdr:spPr>
        <a:xfrm>
          <a:off x="14357428" y="168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10078</xdr:rowOff>
    </xdr:from>
    <xdr:to>
      <xdr:col>72</xdr:col>
      <xdr:colOff>38100</xdr:colOff>
      <xdr:row>98</xdr:row>
      <xdr:rowOff>111678</xdr:rowOff>
    </xdr:to>
    <xdr:sp macro="" textlink="">
      <xdr:nvSpPr>
        <xdr:cNvPr id="701" name="楕円 700"/>
        <xdr:cNvSpPr/>
      </xdr:nvSpPr>
      <xdr:spPr>
        <a:xfrm>
          <a:off x="13652500" y="168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102805</xdr:rowOff>
    </xdr:from>
    <xdr:ext cx="469744" cy="259045"/>
    <xdr:sp macro="" textlink="">
      <xdr:nvSpPr>
        <xdr:cNvPr id="702" name="テキスト ボックス 701"/>
        <xdr:cNvSpPr txBox="1"/>
      </xdr:nvSpPr>
      <xdr:spPr>
        <a:xfrm>
          <a:off x="13468428" y="1690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136426</xdr:rowOff>
    </xdr:from>
    <xdr:to>
      <xdr:col>67</xdr:col>
      <xdr:colOff>101600</xdr:colOff>
      <xdr:row>98</xdr:row>
      <xdr:rowOff>66576</xdr:rowOff>
    </xdr:to>
    <xdr:sp macro="" textlink="">
      <xdr:nvSpPr>
        <xdr:cNvPr id="703" name="楕円 702"/>
        <xdr:cNvSpPr/>
      </xdr:nvSpPr>
      <xdr:spPr>
        <a:xfrm>
          <a:off x="12763500" y="16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57703</xdr:rowOff>
    </xdr:from>
    <xdr:ext cx="469744" cy="259045"/>
    <xdr:sp macro="" textlink="">
      <xdr:nvSpPr>
        <xdr:cNvPr id="704" name="テキスト ボックス 703"/>
        <xdr:cNvSpPr txBox="1"/>
      </xdr:nvSpPr>
      <xdr:spPr>
        <a:xfrm>
          <a:off x="12579428" y="1685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28" name="直線コネクタ 72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2" name="直線コネクタ 73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3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35" name="フローチャート: 判断 73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37" name="フローチャート: 判断 73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38" name="テキスト ボックス 73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0" name="フローチャート: 判断 73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1" name="テキスト ボックス 74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3" name="フローチャート: 判断 74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44" name="テキスト ボックス 74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45" name="フローチャート: 判断 74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46" name="テキスト ボックス 74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85" name="直線コネクタ 78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8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89" name="直線コネクタ 78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79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2" name="フローチャート: 判断 79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794" name="フローチャート: 判断 79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795" name="テキスト ボックス 79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797" name="フローチャート: 判断 79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798" name="テキスト ボックス 79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0" name="フローチャート: 判断 79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01" name="テキスト ボックス 80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2" name="フローチャート: 判断 80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03" name="テキスト ボックス 80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1" name="直線コネクタ 84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3" name="直線コネクタ 84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4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45" name="直線コネクタ 84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28944</xdr:rowOff>
    </xdr:from>
    <xdr:to>
      <xdr:col>116</xdr:col>
      <xdr:colOff>63500</xdr:colOff>
      <xdr:row>77</xdr:row>
      <xdr:rowOff>31686</xdr:rowOff>
    </xdr:to>
    <xdr:cxnSp macro="">
      <xdr:nvCxnSpPr>
        <xdr:cNvPr id="846" name="直線コネクタ 845"/>
        <xdr:cNvCxnSpPr/>
      </xdr:nvCxnSpPr>
      <xdr:spPr>
        <a:xfrm>
          <a:off x="21323300" y="13230594"/>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4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48" name="フローチャート: 判断 84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28944</xdr:rowOff>
    </xdr:from>
    <xdr:to>
      <xdr:col>111</xdr:col>
      <xdr:colOff>177800</xdr:colOff>
      <xdr:row>77</xdr:row>
      <xdr:rowOff>36579</xdr:rowOff>
    </xdr:to>
    <xdr:cxnSp macro="">
      <xdr:nvCxnSpPr>
        <xdr:cNvPr id="849" name="直線コネクタ 848"/>
        <xdr:cNvCxnSpPr/>
      </xdr:nvCxnSpPr>
      <xdr:spPr>
        <a:xfrm flipV="1">
          <a:off x="20434300" y="13230594"/>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0" name="フローチャート: 判断 84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51" name="テキスト ボックス 85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36579</xdr:rowOff>
    </xdr:from>
    <xdr:to>
      <xdr:col>107</xdr:col>
      <xdr:colOff>50800</xdr:colOff>
      <xdr:row>77</xdr:row>
      <xdr:rowOff>67256</xdr:rowOff>
    </xdr:to>
    <xdr:cxnSp macro="">
      <xdr:nvCxnSpPr>
        <xdr:cNvPr id="852" name="直線コネクタ 851"/>
        <xdr:cNvCxnSpPr/>
      </xdr:nvCxnSpPr>
      <xdr:spPr>
        <a:xfrm flipV="1">
          <a:off x="19545300" y="13238229"/>
          <a:ext cx="889000" cy="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3" name="フローチャート: 判断 85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54" name="テキスト ボックス 85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5764</xdr:rowOff>
    </xdr:from>
    <xdr:to>
      <xdr:col>102</xdr:col>
      <xdr:colOff>114300</xdr:colOff>
      <xdr:row>77</xdr:row>
      <xdr:rowOff>67256</xdr:rowOff>
    </xdr:to>
    <xdr:cxnSp macro="">
      <xdr:nvCxnSpPr>
        <xdr:cNvPr id="855" name="直線コネクタ 854"/>
        <xdr:cNvCxnSpPr/>
      </xdr:nvCxnSpPr>
      <xdr:spPr>
        <a:xfrm>
          <a:off x="18656300" y="13207414"/>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56" name="フローチャート: 判断 85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57" name="テキスト ボックス 85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58" name="フローチャート: 判断 85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59" name="テキスト ボックス 85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152336</xdr:rowOff>
    </xdr:from>
    <xdr:to>
      <xdr:col>116</xdr:col>
      <xdr:colOff>114300</xdr:colOff>
      <xdr:row>77</xdr:row>
      <xdr:rowOff>82486</xdr:rowOff>
    </xdr:to>
    <xdr:sp macro="" textlink="">
      <xdr:nvSpPr>
        <xdr:cNvPr id="865" name="楕円 864"/>
        <xdr:cNvSpPr/>
      </xdr:nvSpPr>
      <xdr:spPr>
        <a:xfrm>
          <a:off x="22110700" y="1318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130763</xdr:rowOff>
    </xdr:from>
    <xdr:ext cx="534377" cy="259045"/>
    <xdr:sp macro="" textlink="">
      <xdr:nvSpPr>
        <xdr:cNvPr id="866" name="繰出金該当値テキスト"/>
        <xdr:cNvSpPr txBox="1"/>
      </xdr:nvSpPr>
      <xdr:spPr>
        <a:xfrm>
          <a:off x="22212300" y="1316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149594</xdr:rowOff>
    </xdr:from>
    <xdr:to>
      <xdr:col>112</xdr:col>
      <xdr:colOff>38100</xdr:colOff>
      <xdr:row>77</xdr:row>
      <xdr:rowOff>79744</xdr:rowOff>
    </xdr:to>
    <xdr:sp macro="" textlink="">
      <xdr:nvSpPr>
        <xdr:cNvPr id="867" name="楕円 866"/>
        <xdr:cNvSpPr/>
      </xdr:nvSpPr>
      <xdr:spPr>
        <a:xfrm>
          <a:off x="21272500" y="131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70871</xdr:rowOff>
    </xdr:from>
    <xdr:ext cx="534377" cy="259045"/>
    <xdr:sp macro="" textlink="">
      <xdr:nvSpPr>
        <xdr:cNvPr id="868" name="テキスト ボックス 867"/>
        <xdr:cNvSpPr txBox="1"/>
      </xdr:nvSpPr>
      <xdr:spPr>
        <a:xfrm>
          <a:off x="21056111" y="1327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157229</xdr:rowOff>
    </xdr:from>
    <xdr:to>
      <xdr:col>107</xdr:col>
      <xdr:colOff>101600</xdr:colOff>
      <xdr:row>77</xdr:row>
      <xdr:rowOff>87379</xdr:rowOff>
    </xdr:to>
    <xdr:sp macro="" textlink="">
      <xdr:nvSpPr>
        <xdr:cNvPr id="869" name="楕円 868"/>
        <xdr:cNvSpPr/>
      </xdr:nvSpPr>
      <xdr:spPr>
        <a:xfrm>
          <a:off x="20383500" y="1318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78506</xdr:rowOff>
    </xdr:from>
    <xdr:ext cx="534377" cy="259045"/>
    <xdr:sp macro="" textlink="">
      <xdr:nvSpPr>
        <xdr:cNvPr id="870" name="テキスト ボックス 869"/>
        <xdr:cNvSpPr txBox="1"/>
      </xdr:nvSpPr>
      <xdr:spPr>
        <a:xfrm>
          <a:off x="20167111" y="132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16456</xdr:rowOff>
    </xdr:from>
    <xdr:to>
      <xdr:col>102</xdr:col>
      <xdr:colOff>165100</xdr:colOff>
      <xdr:row>77</xdr:row>
      <xdr:rowOff>118056</xdr:rowOff>
    </xdr:to>
    <xdr:sp macro="" textlink="">
      <xdr:nvSpPr>
        <xdr:cNvPr id="871" name="楕円 870"/>
        <xdr:cNvSpPr/>
      </xdr:nvSpPr>
      <xdr:spPr>
        <a:xfrm>
          <a:off x="19494500" y="1321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109183</xdr:rowOff>
    </xdr:from>
    <xdr:ext cx="534377" cy="259045"/>
    <xdr:sp macro="" textlink="">
      <xdr:nvSpPr>
        <xdr:cNvPr id="872" name="テキスト ボックス 871"/>
        <xdr:cNvSpPr txBox="1"/>
      </xdr:nvSpPr>
      <xdr:spPr>
        <a:xfrm>
          <a:off x="19278111" y="1331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126414</xdr:rowOff>
    </xdr:from>
    <xdr:to>
      <xdr:col>98</xdr:col>
      <xdr:colOff>38100</xdr:colOff>
      <xdr:row>77</xdr:row>
      <xdr:rowOff>56564</xdr:rowOff>
    </xdr:to>
    <xdr:sp macro="" textlink="">
      <xdr:nvSpPr>
        <xdr:cNvPr id="873" name="楕円 872"/>
        <xdr:cNvSpPr/>
      </xdr:nvSpPr>
      <xdr:spPr>
        <a:xfrm>
          <a:off x="18605500" y="131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47691</xdr:rowOff>
    </xdr:from>
    <xdr:ext cx="534377" cy="259045"/>
    <xdr:sp macro="" textlink="">
      <xdr:nvSpPr>
        <xdr:cNvPr id="874" name="テキスト ボックス 873"/>
        <xdr:cNvSpPr txBox="1"/>
      </xdr:nvSpPr>
      <xdr:spPr>
        <a:xfrm>
          <a:off x="18389111" y="1324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性質別歳出の特筆すべき点としては、人件費及び公債費が類似団体内平均値を上回っていること、また、物件費及び補助費等が類似団体内平均値を大きく下回っていることが挙げられる。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この大きな要因としては、消防・給食調理・ごみ収集等を直営で行っている本市では、類似団体に比べて人件費が多くなり、その分業務委託に関する費用や一部事務組合への負担金等が抑えられているため、物件費及び補助費等が少ないこと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普通建設事業費については、負債額の削減を最大の課題としていることから、投資的な事業をできる限り抑制している状況であり、令和元年度についても低い水準になっているが、今後施設の更新、老朽化対策を進める必要があり、上昇が想定さ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公債費については、</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過去に</a:t>
          </a:r>
          <a:r>
            <a:rPr kumimoji="1" lang="ja-JP" altLang="en-US" sz="1300">
              <a:solidFill>
                <a:srgbClr val="000000"/>
              </a:solidFill>
              <a:latin typeface="ＭＳ Ｐゴシック" panose="020B0600070205080204" pitchFamily="50" charset="-128"/>
              <a:ea typeface="ＭＳ Ｐゴシック" panose="020B0600070205080204" pitchFamily="50" charset="-128"/>
            </a:rPr>
            <a:t>都市基盤整備</a:t>
          </a:r>
          <a:r>
            <a:rPr kumimoji="1" lang="ja-JP" altLang="en-US" sz="1300" strike="noStrike" baseline="0">
              <a:solidFill>
                <a:srgbClr val="000000"/>
              </a:solidFill>
              <a:latin typeface="ＭＳ Ｐゴシック" panose="020B0600070205080204" pitchFamily="50" charset="-128"/>
              <a:ea typeface="ＭＳ Ｐゴシック" panose="020B0600070205080204" pitchFamily="50" charset="-128"/>
            </a:rPr>
            <a:t>を進めるにあたり市債の発行を行ったことに加え</a:t>
          </a:r>
          <a:r>
            <a:rPr kumimoji="1" lang="ja-JP" altLang="en-US" sz="1300">
              <a:solidFill>
                <a:srgbClr val="000000"/>
              </a:solidFill>
              <a:latin typeface="ＭＳ Ｐゴシック" panose="020B0600070205080204" pitchFamily="50" charset="-128"/>
              <a:ea typeface="ＭＳ Ｐゴシック" panose="020B0600070205080204" pitchFamily="50" charset="-128"/>
            </a:rPr>
            <a:t>、本市の懸案事項である土地開発公社の健全化のため、土地開発公社の保有地を買い戻すための起債を続けていることから、高い水準となっているが、その償還が終了しつつあり、減少傾向となっている。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今後、人件費の抑制や、公債費の計画的な低減、効率化のための業務分析、市長戦略に基づく民間活力の導入等を進めながら、歳出抑制に努める。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77,632
77,081
25.55
25,200,476
24,948,630
182,097
14,549,262
28,302,262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86.7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14884</xdr:rowOff>
    </xdr:from>
    <xdr:to>
      <xdr:col>24</xdr:col>
      <xdr:colOff>63500</xdr:colOff>
      <xdr:row>36</xdr:row>
      <xdr:rowOff>84379</xdr:rowOff>
    </xdr:to>
    <xdr:cxnSp macro="">
      <xdr:nvCxnSpPr>
        <xdr:cNvPr id="59" name="直線コネクタ 58"/>
        <xdr:cNvCxnSpPr/>
      </xdr:nvCxnSpPr>
      <xdr:spPr>
        <a:xfrm>
          <a:off x="3797300" y="6187084"/>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74778</xdr:rowOff>
    </xdr:from>
    <xdr:to>
      <xdr:col>19</xdr:col>
      <xdr:colOff>177800</xdr:colOff>
      <xdr:row>36</xdr:row>
      <xdr:rowOff>14884</xdr:rowOff>
    </xdr:to>
    <xdr:cxnSp macro="">
      <xdr:nvCxnSpPr>
        <xdr:cNvPr id="62" name="直線コネクタ 61"/>
        <xdr:cNvCxnSpPr/>
      </xdr:nvCxnSpPr>
      <xdr:spPr>
        <a:xfrm>
          <a:off x="2908300" y="6075528"/>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63805</xdr:rowOff>
    </xdr:from>
    <xdr:to>
      <xdr:col>15</xdr:col>
      <xdr:colOff>50800</xdr:colOff>
      <xdr:row>35</xdr:row>
      <xdr:rowOff>74778</xdr:rowOff>
    </xdr:to>
    <xdr:cxnSp macro="">
      <xdr:nvCxnSpPr>
        <xdr:cNvPr id="65" name="直線コネクタ 64"/>
        <xdr:cNvCxnSpPr/>
      </xdr:nvCxnSpPr>
      <xdr:spPr>
        <a:xfrm>
          <a:off x="2019300" y="606455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63805</xdr:rowOff>
    </xdr:from>
    <xdr:to>
      <xdr:col>10</xdr:col>
      <xdr:colOff>114300</xdr:colOff>
      <xdr:row>35</xdr:row>
      <xdr:rowOff>147472</xdr:rowOff>
    </xdr:to>
    <xdr:cxnSp macro="">
      <xdr:nvCxnSpPr>
        <xdr:cNvPr id="68" name="直線コネクタ 67"/>
        <xdr:cNvCxnSpPr/>
      </xdr:nvCxnSpPr>
      <xdr:spPr>
        <a:xfrm flipV="1">
          <a:off x="1130300" y="6064555"/>
          <a:ext cx="889000" cy="8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33579</xdr:rowOff>
    </xdr:from>
    <xdr:to>
      <xdr:col>24</xdr:col>
      <xdr:colOff>114300</xdr:colOff>
      <xdr:row>36</xdr:row>
      <xdr:rowOff>135179</xdr:rowOff>
    </xdr:to>
    <xdr:sp macro="" textlink="">
      <xdr:nvSpPr>
        <xdr:cNvPr id="78" name="楕円 77"/>
        <xdr:cNvSpPr/>
      </xdr:nvSpPr>
      <xdr:spPr>
        <a:xfrm>
          <a:off x="45847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12006</xdr:rowOff>
    </xdr:from>
    <xdr:ext cx="469744" cy="259045"/>
    <xdr:sp macro="" textlink="">
      <xdr:nvSpPr>
        <xdr:cNvPr id="79" name="議会費該当値テキスト"/>
        <xdr:cNvSpPr txBox="1"/>
      </xdr:nvSpPr>
      <xdr:spPr>
        <a:xfrm>
          <a:off x="4686300" y="618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135534</xdr:rowOff>
    </xdr:from>
    <xdr:to>
      <xdr:col>20</xdr:col>
      <xdr:colOff>38100</xdr:colOff>
      <xdr:row>36</xdr:row>
      <xdr:rowOff>65684</xdr:rowOff>
    </xdr:to>
    <xdr:sp macro="" textlink="">
      <xdr:nvSpPr>
        <xdr:cNvPr id="80" name="楕円 79"/>
        <xdr:cNvSpPr/>
      </xdr:nvSpPr>
      <xdr:spPr>
        <a:xfrm>
          <a:off x="37465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56811</xdr:rowOff>
    </xdr:from>
    <xdr:ext cx="469744" cy="259045"/>
    <xdr:sp macro="" textlink="">
      <xdr:nvSpPr>
        <xdr:cNvPr id="81" name="テキスト ボックス 80"/>
        <xdr:cNvSpPr txBox="1"/>
      </xdr:nvSpPr>
      <xdr:spPr>
        <a:xfrm>
          <a:off x="3562428"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23978</xdr:rowOff>
    </xdr:from>
    <xdr:to>
      <xdr:col>15</xdr:col>
      <xdr:colOff>101600</xdr:colOff>
      <xdr:row>35</xdr:row>
      <xdr:rowOff>125578</xdr:rowOff>
    </xdr:to>
    <xdr:sp macro="" textlink="">
      <xdr:nvSpPr>
        <xdr:cNvPr id="82" name="楕円 81"/>
        <xdr:cNvSpPr/>
      </xdr:nvSpPr>
      <xdr:spPr>
        <a:xfrm>
          <a:off x="28575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116705</xdr:rowOff>
    </xdr:from>
    <xdr:ext cx="469744" cy="259045"/>
    <xdr:sp macro="" textlink="">
      <xdr:nvSpPr>
        <xdr:cNvPr id="83" name="テキスト ボックス 82"/>
        <xdr:cNvSpPr txBox="1"/>
      </xdr:nvSpPr>
      <xdr:spPr>
        <a:xfrm>
          <a:off x="2673428" y="61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13005</xdr:rowOff>
    </xdr:from>
    <xdr:to>
      <xdr:col>10</xdr:col>
      <xdr:colOff>165100</xdr:colOff>
      <xdr:row>35</xdr:row>
      <xdr:rowOff>114605</xdr:rowOff>
    </xdr:to>
    <xdr:sp macro="" textlink="">
      <xdr:nvSpPr>
        <xdr:cNvPr id="84" name="楕円 83"/>
        <xdr:cNvSpPr/>
      </xdr:nvSpPr>
      <xdr:spPr>
        <a:xfrm>
          <a:off x="1968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105732</xdr:rowOff>
    </xdr:from>
    <xdr:ext cx="469744" cy="259045"/>
    <xdr:sp macro="" textlink="">
      <xdr:nvSpPr>
        <xdr:cNvPr id="85" name="テキスト ボックス 84"/>
        <xdr:cNvSpPr txBox="1"/>
      </xdr:nvSpPr>
      <xdr:spPr>
        <a:xfrm>
          <a:off x="1784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96672</xdr:rowOff>
    </xdr:from>
    <xdr:to>
      <xdr:col>6</xdr:col>
      <xdr:colOff>38100</xdr:colOff>
      <xdr:row>36</xdr:row>
      <xdr:rowOff>26822</xdr:rowOff>
    </xdr:to>
    <xdr:sp macro="" textlink="">
      <xdr:nvSpPr>
        <xdr:cNvPr id="86" name="楕円 85"/>
        <xdr:cNvSpPr/>
      </xdr:nvSpPr>
      <xdr:spPr>
        <a:xfrm>
          <a:off x="1079500" y="609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17949</xdr:rowOff>
    </xdr:from>
    <xdr:ext cx="469744" cy="259045"/>
    <xdr:sp macro="" textlink="">
      <xdr:nvSpPr>
        <xdr:cNvPr id="87" name="テキスト ボックス 86"/>
        <xdr:cNvSpPr txBox="1"/>
      </xdr:nvSpPr>
      <xdr:spPr>
        <a:xfrm>
          <a:off x="895428" y="61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29210</xdr:rowOff>
    </xdr:from>
    <xdr:to>
      <xdr:col>24</xdr:col>
      <xdr:colOff>63500</xdr:colOff>
      <xdr:row>58</xdr:row>
      <xdr:rowOff>69862</xdr:rowOff>
    </xdr:to>
    <xdr:cxnSp macro="">
      <xdr:nvCxnSpPr>
        <xdr:cNvPr id="117" name="直線コネクタ 116"/>
        <xdr:cNvCxnSpPr/>
      </xdr:nvCxnSpPr>
      <xdr:spPr>
        <a:xfrm flipV="1">
          <a:off x="3797300" y="9973310"/>
          <a:ext cx="838200" cy="4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58300</xdr:rowOff>
    </xdr:from>
    <xdr:to>
      <xdr:col>19</xdr:col>
      <xdr:colOff>177800</xdr:colOff>
      <xdr:row>58</xdr:row>
      <xdr:rowOff>69862</xdr:rowOff>
    </xdr:to>
    <xdr:cxnSp macro="">
      <xdr:nvCxnSpPr>
        <xdr:cNvPr id="120" name="直線コネクタ 119"/>
        <xdr:cNvCxnSpPr/>
      </xdr:nvCxnSpPr>
      <xdr:spPr>
        <a:xfrm>
          <a:off x="2908300" y="10002400"/>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58300</xdr:rowOff>
    </xdr:from>
    <xdr:to>
      <xdr:col>15</xdr:col>
      <xdr:colOff>50800</xdr:colOff>
      <xdr:row>58</xdr:row>
      <xdr:rowOff>75540</xdr:rowOff>
    </xdr:to>
    <xdr:cxnSp macro="">
      <xdr:nvCxnSpPr>
        <xdr:cNvPr id="123" name="直線コネクタ 122"/>
        <xdr:cNvCxnSpPr/>
      </xdr:nvCxnSpPr>
      <xdr:spPr>
        <a:xfrm flipV="1">
          <a:off x="2019300" y="10002400"/>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159455</xdr:rowOff>
    </xdr:from>
    <xdr:to>
      <xdr:col>10</xdr:col>
      <xdr:colOff>114300</xdr:colOff>
      <xdr:row>58</xdr:row>
      <xdr:rowOff>75540</xdr:rowOff>
    </xdr:to>
    <xdr:cxnSp macro="">
      <xdr:nvCxnSpPr>
        <xdr:cNvPr id="126" name="直線コネクタ 125"/>
        <xdr:cNvCxnSpPr/>
      </xdr:nvCxnSpPr>
      <xdr:spPr>
        <a:xfrm>
          <a:off x="1130300" y="9932105"/>
          <a:ext cx="8890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149860</xdr:rowOff>
    </xdr:from>
    <xdr:to>
      <xdr:col>24</xdr:col>
      <xdr:colOff>114300</xdr:colOff>
      <xdr:row>58</xdr:row>
      <xdr:rowOff>80010</xdr:rowOff>
    </xdr:to>
    <xdr:sp macro="" textlink="">
      <xdr:nvSpPr>
        <xdr:cNvPr id="136" name="楕円 135"/>
        <xdr:cNvSpPr/>
      </xdr:nvSpPr>
      <xdr:spPr>
        <a:xfrm>
          <a:off x="45847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64787</xdr:rowOff>
    </xdr:from>
    <xdr:ext cx="534377" cy="259045"/>
    <xdr:sp macro="" textlink="">
      <xdr:nvSpPr>
        <xdr:cNvPr id="137" name="総務費該当値テキスト"/>
        <xdr:cNvSpPr txBox="1"/>
      </xdr:nvSpPr>
      <xdr:spPr>
        <a:xfrm>
          <a:off x="4686300" y="98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19062</xdr:rowOff>
    </xdr:from>
    <xdr:to>
      <xdr:col>20</xdr:col>
      <xdr:colOff>38100</xdr:colOff>
      <xdr:row>58</xdr:row>
      <xdr:rowOff>120662</xdr:rowOff>
    </xdr:to>
    <xdr:sp macro="" textlink="">
      <xdr:nvSpPr>
        <xdr:cNvPr id="138" name="楕円 137"/>
        <xdr:cNvSpPr/>
      </xdr:nvSpPr>
      <xdr:spPr>
        <a:xfrm>
          <a:off x="3746500" y="996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111789</xdr:rowOff>
    </xdr:from>
    <xdr:ext cx="534377" cy="259045"/>
    <xdr:sp macro="" textlink="">
      <xdr:nvSpPr>
        <xdr:cNvPr id="139" name="テキスト ボックス 138"/>
        <xdr:cNvSpPr txBox="1"/>
      </xdr:nvSpPr>
      <xdr:spPr>
        <a:xfrm>
          <a:off x="3530111" y="1005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7500</xdr:rowOff>
    </xdr:from>
    <xdr:to>
      <xdr:col>15</xdr:col>
      <xdr:colOff>101600</xdr:colOff>
      <xdr:row>58</xdr:row>
      <xdr:rowOff>109100</xdr:rowOff>
    </xdr:to>
    <xdr:sp macro="" textlink="">
      <xdr:nvSpPr>
        <xdr:cNvPr id="140" name="楕円 139"/>
        <xdr:cNvSpPr/>
      </xdr:nvSpPr>
      <xdr:spPr>
        <a:xfrm>
          <a:off x="2857500" y="99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100227</xdr:rowOff>
    </xdr:from>
    <xdr:ext cx="534377" cy="259045"/>
    <xdr:sp macro="" textlink="">
      <xdr:nvSpPr>
        <xdr:cNvPr id="141" name="テキスト ボックス 140"/>
        <xdr:cNvSpPr txBox="1"/>
      </xdr:nvSpPr>
      <xdr:spPr>
        <a:xfrm>
          <a:off x="2641111" y="100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24740</xdr:rowOff>
    </xdr:from>
    <xdr:to>
      <xdr:col>10</xdr:col>
      <xdr:colOff>165100</xdr:colOff>
      <xdr:row>58</xdr:row>
      <xdr:rowOff>126340</xdr:rowOff>
    </xdr:to>
    <xdr:sp macro="" textlink="">
      <xdr:nvSpPr>
        <xdr:cNvPr id="142" name="楕円 141"/>
        <xdr:cNvSpPr/>
      </xdr:nvSpPr>
      <xdr:spPr>
        <a:xfrm>
          <a:off x="1968500" y="99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117467</xdr:rowOff>
    </xdr:from>
    <xdr:ext cx="534377" cy="259045"/>
    <xdr:sp macro="" textlink="">
      <xdr:nvSpPr>
        <xdr:cNvPr id="143" name="テキスト ボックス 142"/>
        <xdr:cNvSpPr txBox="1"/>
      </xdr:nvSpPr>
      <xdr:spPr>
        <a:xfrm>
          <a:off x="1752111" y="100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108655</xdr:rowOff>
    </xdr:from>
    <xdr:to>
      <xdr:col>6</xdr:col>
      <xdr:colOff>38100</xdr:colOff>
      <xdr:row>58</xdr:row>
      <xdr:rowOff>38805</xdr:rowOff>
    </xdr:to>
    <xdr:sp macro="" textlink="">
      <xdr:nvSpPr>
        <xdr:cNvPr id="144" name="楕円 143"/>
        <xdr:cNvSpPr/>
      </xdr:nvSpPr>
      <xdr:spPr>
        <a:xfrm>
          <a:off x="1079500" y="98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29932</xdr:rowOff>
    </xdr:from>
    <xdr:ext cx="534377" cy="259045"/>
    <xdr:sp macro="" textlink="">
      <xdr:nvSpPr>
        <xdr:cNvPr id="145" name="テキスト ボックス 144"/>
        <xdr:cNvSpPr txBox="1"/>
      </xdr:nvSpPr>
      <xdr:spPr>
        <a:xfrm>
          <a:off x="863111" y="99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62705</xdr:rowOff>
    </xdr:from>
    <xdr:to>
      <xdr:col>24</xdr:col>
      <xdr:colOff>63500</xdr:colOff>
      <xdr:row>76</xdr:row>
      <xdr:rowOff>148898</xdr:rowOff>
    </xdr:to>
    <xdr:cxnSp macro="">
      <xdr:nvCxnSpPr>
        <xdr:cNvPr id="177" name="直線コネクタ 176"/>
        <xdr:cNvCxnSpPr/>
      </xdr:nvCxnSpPr>
      <xdr:spPr>
        <a:xfrm flipV="1">
          <a:off x="3797300" y="13092905"/>
          <a:ext cx="838200" cy="8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148898</xdr:rowOff>
    </xdr:from>
    <xdr:to>
      <xdr:col>19</xdr:col>
      <xdr:colOff>177800</xdr:colOff>
      <xdr:row>76</xdr:row>
      <xdr:rowOff>160198</xdr:rowOff>
    </xdr:to>
    <xdr:cxnSp macro="">
      <xdr:nvCxnSpPr>
        <xdr:cNvPr id="180" name="直線コネクタ 179"/>
        <xdr:cNvCxnSpPr/>
      </xdr:nvCxnSpPr>
      <xdr:spPr>
        <a:xfrm flipV="1">
          <a:off x="2908300" y="13179098"/>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160198</xdr:rowOff>
    </xdr:from>
    <xdr:to>
      <xdr:col>15</xdr:col>
      <xdr:colOff>50800</xdr:colOff>
      <xdr:row>77</xdr:row>
      <xdr:rowOff>7014</xdr:rowOff>
    </xdr:to>
    <xdr:cxnSp macro="">
      <xdr:nvCxnSpPr>
        <xdr:cNvPr id="183" name="直線コネクタ 182"/>
        <xdr:cNvCxnSpPr/>
      </xdr:nvCxnSpPr>
      <xdr:spPr>
        <a:xfrm flipV="1">
          <a:off x="2019300" y="13190398"/>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7014</xdr:rowOff>
    </xdr:from>
    <xdr:to>
      <xdr:col>10</xdr:col>
      <xdr:colOff>114300</xdr:colOff>
      <xdr:row>77</xdr:row>
      <xdr:rowOff>24061</xdr:rowOff>
    </xdr:to>
    <xdr:cxnSp macro="">
      <xdr:nvCxnSpPr>
        <xdr:cNvPr id="186" name="直線コネクタ 185"/>
        <xdr:cNvCxnSpPr/>
      </xdr:nvCxnSpPr>
      <xdr:spPr>
        <a:xfrm flipV="1">
          <a:off x="1130300" y="1320866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11905</xdr:rowOff>
    </xdr:from>
    <xdr:to>
      <xdr:col>24</xdr:col>
      <xdr:colOff>114300</xdr:colOff>
      <xdr:row>76</xdr:row>
      <xdr:rowOff>113505</xdr:rowOff>
    </xdr:to>
    <xdr:sp macro="" textlink="">
      <xdr:nvSpPr>
        <xdr:cNvPr id="196" name="楕円 195"/>
        <xdr:cNvSpPr/>
      </xdr:nvSpPr>
      <xdr:spPr>
        <a:xfrm>
          <a:off x="4584700" y="130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161782</xdr:rowOff>
    </xdr:from>
    <xdr:ext cx="599010" cy="259045"/>
    <xdr:sp macro="" textlink="">
      <xdr:nvSpPr>
        <xdr:cNvPr id="197" name="民生費該当値テキスト"/>
        <xdr:cNvSpPr txBox="1"/>
      </xdr:nvSpPr>
      <xdr:spPr>
        <a:xfrm>
          <a:off x="4686300" y="1302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98098</xdr:rowOff>
    </xdr:from>
    <xdr:to>
      <xdr:col>20</xdr:col>
      <xdr:colOff>38100</xdr:colOff>
      <xdr:row>77</xdr:row>
      <xdr:rowOff>28248</xdr:rowOff>
    </xdr:to>
    <xdr:sp macro="" textlink="">
      <xdr:nvSpPr>
        <xdr:cNvPr id="198" name="楕円 197"/>
        <xdr:cNvSpPr/>
      </xdr:nvSpPr>
      <xdr:spPr>
        <a:xfrm>
          <a:off x="3746500" y="131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19375</xdr:rowOff>
    </xdr:from>
    <xdr:ext cx="599010" cy="259045"/>
    <xdr:sp macro="" textlink="">
      <xdr:nvSpPr>
        <xdr:cNvPr id="199" name="テキスト ボックス 198"/>
        <xdr:cNvSpPr txBox="1"/>
      </xdr:nvSpPr>
      <xdr:spPr>
        <a:xfrm>
          <a:off x="3497795" y="1322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109398</xdr:rowOff>
    </xdr:from>
    <xdr:to>
      <xdr:col>15</xdr:col>
      <xdr:colOff>101600</xdr:colOff>
      <xdr:row>77</xdr:row>
      <xdr:rowOff>39548</xdr:rowOff>
    </xdr:to>
    <xdr:sp macro="" textlink="">
      <xdr:nvSpPr>
        <xdr:cNvPr id="200" name="楕円 199"/>
        <xdr:cNvSpPr/>
      </xdr:nvSpPr>
      <xdr:spPr>
        <a:xfrm>
          <a:off x="2857500" y="131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30675</xdr:rowOff>
    </xdr:from>
    <xdr:ext cx="599010" cy="259045"/>
    <xdr:sp macro="" textlink="">
      <xdr:nvSpPr>
        <xdr:cNvPr id="201" name="テキスト ボックス 200"/>
        <xdr:cNvSpPr txBox="1"/>
      </xdr:nvSpPr>
      <xdr:spPr>
        <a:xfrm>
          <a:off x="2608795" y="1323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127664</xdr:rowOff>
    </xdr:from>
    <xdr:to>
      <xdr:col>10</xdr:col>
      <xdr:colOff>165100</xdr:colOff>
      <xdr:row>77</xdr:row>
      <xdr:rowOff>57814</xdr:rowOff>
    </xdr:to>
    <xdr:sp macro="" textlink="">
      <xdr:nvSpPr>
        <xdr:cNvPr id="202" name="楕円 201"/>
        <xdr:cNvSpPr/>
      </xdr:nvSpPr>
      <xdr:spPr>
        <a:xfrm>
          <a:off x="1968500" y="131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48941</xdr:rowOff>
    </xdr:from>
    <xdr:ext cx="599010" cy="259045"/>
    <xdr:sp macro="" textlink="">
      <xdr:nvSpPr>
        <xdr:cNvPr id="203" name="テキスト ボックス 202"/>
        <xdr:cNvSpPr txBox="1"/>
      </xdr:nvSpPr>
      <xdr:spPr>
        <a:xfrm>
          <a:off x="1719795" y="132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144711</xdr:rowOff>
    </xdr:from>
    <xdr:to>
      <xdr:col>6</xdr:col>
      <xdr:colOff>38100</xdr:colOff>
      <xdr:row>77</xdr:row>
      <xdr:rowOff>74861</xdr:rowOff>
    </xdr:to>
    <xdr:sp macro="" textlink="">
      <xdr:nvSpPr>
        <xdr:cNvPr id="204" name="楕円 203"/>
        <xdr:cNvSpPr/>
      </xdr:nvSpPr>
      <xdr:spPr>
        <a:xfrm>
          <a:off x="1079500" y="131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65988</xdr:rowOff>
    </xdr:from>
    <xdr:ext cx="599010" cy="259045"/>
    <xdr:sp macro="" textlink="">
      <xdr:nvSpPr>
        <xdr:cNvPr id="205" name="テキスト ボックス 204"/>
        <xdr:cNvSpPr txBox="1"/>
      </xdr:nvSpPr>
      <xdr:spPr>
        <a:xfrm>
          <a:off x="830795" y="1326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118653</xdr:rowOff>
    </xdr:from>
    <xdr:to>
      <xdr:col>24</xdr:col>
      <xdr:colOff>63500</xdr:colOff>
      <xdr:row>98</xdr:row>
      <xdr:rowOff>142427</xdr:rowOff>
    </xdr:to>
    <xdr:cxnSp macro="">
      <xdr:nvCxnSpPr>
        <xdr:cNvPr id="237" name="直線コネクタ 236"/>
        <xdr:cNvCxnSpPr/>
      </xdr:nvCxnSpPr>
      <xdr:spPr>
        <a:xfrm>
          <a:off x="3797300" y="16920753"/>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118653</xdr:rowOff>
    </xdr:from>
    <xdr:to>
      <xdr:col>19</xdr:col>
      <xdr:colOff>177800</xdr:colOff>
      <xdr:row>98</xdr:row>
      <xdr:rowOff>144631</xdr:rowOff>
    </xdr:to>
    <xdr:cxnSp macro="">
      <xdr:nvCxnSpPr>
        <xdr:cNvPr id="240" name="直線コネクタ 239"/>
        <xdr:cNvCxnSpPr/>
      </xdr:nvCxnSpPr>
      <xdr:spPr>
        <a:xfrm flipV="1">
          <a:off x="2908300" y="16920753"/>
          <a:ext cx="8890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144631</xdr:rowOff>
    </xdr:from>
    <xdr:to>
      <xdr:col>15</xdr:col>
      <xdr:colOff>50800</xdr:colOff>
      <xdr:row>99</xdr:row>
      <xdr:rowOff>41370</xdr:rowOff>
    </xdr:to>
    <xdr:cxnSp macro="">
      <xdr:nvCxnSpPr>
        <xdr:cNvPr id="243" name="直線コネクタ 242"/>
        <xdr:cNvCxnSpPr/>
      </xdr:nvCxnSpPr>
      <xdr:spPr>
        <a:xfrm flipV="1">
          <a:off x="2019300" y="16946731"/>
          <a:ext cx="889000" cy="6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35051</xdr:rowOff>
    </xdr:from>
    <xdr:to>
      <xdr:col>10</xdr:col>
      <xdr:colOff>114300</xdr:colOff>
      <xdr:row>99</xdr:row>
      <xdr:rowOff>41370</xdr:rowOff>
    </xdr:to>
    <xdr:cxnSp macro="">
      <xdr:nvCxnSpPr>
        <xdr:cNvPr id="246" name="直線コネクタ 245"/>
        <xdr:cNvCxnSpPr/>
      </xdr:nvCxnSpPr>
      <xdr:spPr>
        <a:xfrm>
          <a:off x="1130300" y="17008601"/>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91627</xdr:rowOff>
    </xdr:from>
    <xdr:to>
      <xdr:col>24</xdr:col>
      <xdr:colOff>114300</xdr:colOff>
      <xdr:row>99</xdr:row>
      <xdr:rowOff>21777</xdr:rowOff>
    </xdr:to>
    <xdr:sp macro="" textlink="">
      <xdr:nvSpPr>
        <xdr:cNvPr id="256" name="楕円 255"/>
        <xdr:cNvSpPr/>
      </xdr:nvSpPr>
      <xdr:spPr>
        <a:xfrm>
          <a:off x="4584700" y="1689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70054</xdr:rowOff>
    </xdr:from>
    <xdr:ext cx="534377" cy="259045"/>
    <xdr:sp macro="" textlink="">
      <xdr:nvSpPr>
        <xdr:cNvPr id="257" name="衛生費該当値テキスト"/>
        <xdr:cNvSpPr txBox="1"/>
      </xdr:nvSpPr>
      <xdr:spPr>
        <a:xfrm>
          <a:off x="4686300" y="1687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67853</xdr:rowOff>
    </xdr:from>
    <xdr:to>
      <xdr:col>20</xdr:col>
      <xdr:colOff>38100</xdr:colOff>
      <xdr:row>98</xdr:row>
      <xdr:rowOff>169453</xdr:rowOff>
    </xdr:to>
    <xdr:sp macro="" textlink="">
      <xdr:nvSpPr>
        <xdr:cNvPr id="258" name="楕円 257"/>
        <xdr:cNvSpPr/>
      </xdr:nvSpPr>
      <xdr:spPr>
        <a:xfrm>
          <a:off x="3746500" y="168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160580</xdr:rowOff>
    </xdr:from>
    <xdr:ext cx="534377" cy="259045"/>
    <xdr:sp macro="" textlink="">
      <xdr:nvSpPr>
        <xdr:cNvPr id="259" name="テキスト ボックス 258"/>
        <xdr:cNvSpPr txBox="1"/>
      </xdr:nvSpPr>
      <xdr:spPr>
        <a:xfrm>
          <a:off x="3530111" y="1696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93831</xdr:rowOff>
    </xdr:from>
    <xdr:to>
      <xdr:col>15</xdr:col>
      <xdr:colOff>101600</xdr:colOff>
      <xdr:row>99</xdr:row>
      <xdr:rowOff>23981</xdr:rowOff>
    </xdr:to>
    <xdr:sp macro="" textlink="">
      <xdr:nvSpPr>
        <xdr:cNvPr id="260" name="楕円 259"/>
        <xdr:cNvSpPr/>
      </xdr:nvSpPr>
      <xdr:spPr>
        <a:xfrm>
          <a:off x="2857500" y="1689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15108</xdr:rowOff>
    </xdr:from>
    <xdr:ext cx="534377" cy="259045"/>
    <xdr:sp macro="" textlink="">
      <xdr:nvSpPr>
        <xdr:cNvPr id="261" name="テキスト ボックス 260"/>
        <xdr:cNvSpPr txBox="1"/>
      </xdr:nvSpPr>
      <xdr:spPr>
        <a:xfrm>
          <a:off x="2641111" y="1698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162020</xdr:rowOff>
    </xdr:from>
    <xdr:to>
      <xdr:col>10</xdr:col>
      <xdr:colOff>165100</xdr:colOff>
      <xdr:row>99</xdr:row>
      <xdr:rowOff>92170</xdr:rowOff>
    </xdr:to>
    <xdr:sp macro="" textlink="">
      <xdr:nvSpPr>
        <xdr:cNvPr id="262" name="楕円 261"/>
        <xdr:cNvSpPr/>
      </xdr:nvSpPr>
      <xdr:spPr>
        <a:xfrm>
          <a:off x="1968500" y="1696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83297</xdr:rowOff>
    </xdr:from>
    <xdr:ext cx="534377" cy="259045"/>
    <xdr:sp macro="" textlink="">
      <xdr:nvSpPr>
        <xdr:cNvPr id="263" name="テキスト ボックス 262"/>
        <xdr:cNvSpPr txBox="1"/>
      </xdr:nvSpPr>
      <xdr:spPr>
        <a:xfrm>
          <a:off x="1752111" y="170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155701</xdr:rowOff>
    </xdr:from>
    <xdr:to>
      <xdr:col>6</xdr:col>
      <xdr:colOff>38100</xdr:colOff>
      <xdr:row>99</xdr:row>
      <xdr:rowOff>85851</xdr:rowOff>
    </xdr:to>
    <xdr:sp macro="" textlink="">
      <xdr:nvSpPr>
        <xdr:cNvPr id="264" name="楕円 263"/>
        <xdr:cNvSpPr/>
      </xdr:nvSpPr>
      <xdr:spPr>
        <a:xfrm>
          <a:off x="1079500" y="169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76978</xdr:rowOff>
    </xdr:from>
    <xdr:ext cx="534377" cy="259045"/>
    <xdr:sp macro="" textlink="">
      <xdr:nvSpPr>
        <xdr:cNvPr id="265" name="テキスト ボックス 264"/>
        <xdr:cNvSpPr txBox="1"/>
      </xdr:nvSpPr>
      <xdr:spPr>
        <a:xfrm>
          <a:off x="863111" y="170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129413</xdr:rowOff>
    </xdr:from>
    <xdr:to>
      <xdr:col>55</xdr:col>
      <xdr:colOff>0</xdr:colOff>
      <xdr:row>38</xdr:row>
      <xdr:rowOff>133604</xdr:rowOff>
    </xdr:to>
    <xdr:cxnSp macro="">
      <xdr:nvCxnSpPr>
        <xdr:cNvPr id="294" name="直線コネクタ 293"/>
        <xdr:cNvCxnSpPr/>
      </xdr:nvCxnSpPr>
      <xdr:spPr>
        <a:xfrm>
          <a:off x="9639300" y="6644513"/>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129413</xdr:rowOff>
    </xdr:from>
    <xdr:to>
      <xdr:col>50</xdr:col>
      <xdr:colOff>114300</xdr:colOff>
      <xdr:row>38</xdr:row>
      <xdr:rowOff>137795</xdr:rowOff>
    </xdr:to>
    <xdr:cxnSp macro="">
      <xdr:nvCxnSpPr>
        <xdr:cNvPr id="297" name="直線コネクタ 296"/>
        <xdr:cNvCxnSpPr/>
      </xdr:nvCxnSpPr>
      <xdr:spPr>
        <a:xfrm flipV="1">
          <a:off x="8750300" y="664451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136271</xdr:rowOff>
    </xdr:from>
    <xdr:to>
      <xdr:col>45</xdr:col>
      <xdr:colOff>177800</xdr:colOff>
      <xdr:row>38</xdr:row>
      <xdr:rowOff>137795</xdr:rowOff>
    </xdr:to>
    <xdr:cxnSp macro="">
      <xdr:nvCxnSpPr>
        <xdr:cNvPr id="300" name="直線コネクタ 299"/>
        <xdr:cNvCxnSpPr/>
      </xdr:nvCxnSpPr>
      <xdr:spPr>
        <a:xfrm>
          <a:off x="7861300" y="66513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131699</xdr:rowOff>
    </xdr:from>
    <xdr:to>
      <xdr:col>41</xdr:col>
      <xdr:colOff>50800</xdr:colOff>
      <xdr:row>38</xdr:row>
      <xdr:rowOff>136271</xdr:rowOff>
    </xdr:to>
    <xdr:cxnSp macro="">
      <xdr:nvCxnSpPr>
        <xdr:cNvPr id="303" name="直線コネクタ 302"/>
        <xdr:cNvCxnSpPr/>
      </xdr:nvCxnSpPr>
      <xdr:spPr>
        <a:xfrm>
          <a:off x="6972300" y="664679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82804</xdr:rowOff>
    </xdr:from>
    <xdr:to>
      <xdr:col>55</xdr:col>
      <xdr:colOff>50800</xdr:colOff>
      <xdr:row>39</xdr:row>
      <xdr:rowOff>12954</xdr:rowOff>
    </xdr:to>
    <xdr:sp macro="" textlink="">
      <xdr:nvSpPr>
        <xdr:cNvPr id="313" name="楕円 312"/>
        <xdr:cNvSpPr/>
      </xdr:nvSpPr>
      <xdr:spPr>
        <a:xfrm>
          <a:off x="104267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169181</xdr:rowOff>
    </xdr:from>
    <xdr:ext cx="378565" cy="259045"/>
    <xdr:sp macro="" textlink="">
      <xdr:nvSpPr>
        <xdr:cNvPr id="314" name="労働費該当値テキスト"/>
        <xdr:cNvSpPr txBox="1"/>
      </xdr:nvSpPr>
      <xdr:spPr>
        <a:xfrm>
          <a:off x="10528300" y="6512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78613</xdr:rowOff>
    </xdr:from>
    <xdr:to>
      <xdr:col>50</xdr:col>
      <xdr:colOff>165100</xdr:colOff>
      <xdr:row>39</xdr:row>
      <xdr:rowOff>8763</xdr:rowOff>
    </xdr:to>
    <xdr:sp macro="" textlink="">
      <xdr:nvSpPr>
        <xdr:cNvPr id="315" name="楕円 314"/>
        <xdr:cNvSpPr/>
      </xdr:nvSpPr>
      <xdr:spPr>
        <a:xfrm>
          <a:off x="9588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171340</xdr:rowOff>
    </xdr:from>
    <xdr:ext cx="378565" cy="259045"/>
    <xdr:sp macro="" textlink="">
      <xdr:nvSpPr>
        <xdr:cNvPr id="316" name="テキスト ボックス 315"/>
        <xdr:cNvSpPr txBox="1"/>
      </xdr:nvSpPr>
      <xdr:spPr>
        <a:xfrm>
          <a:off x="9450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86995</xdr:rowOff>
    </xdr:from>
    <xdr:to>
      <xdr:col>46</xdr:col>
      <xdr:colOff>38100</xdr:colOff>
      <xdr:row>39</xdr:row>
      <xdr:rowOff>17145</xdr:rowOff>
    </xdr:to>
    <xdr:sp macro="" textlink="">
      <xdr:nvSpPr>
        <xdr:cNvPr id="317" name="楕円 316"/>
        <xdr:cNvSpPr/>
      </xdr:nvSpPr>
      <xdr:spPr>
        <a:xfrm>
          <a:off x="8699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8272</xdr:rowOff>
    </xdr:from>
    <xdr:ext cx="378565" cy="259045"/>
    <xdr:sp macro="" textlink="">
      <xdr:nvSpPr>
        <xdr:cNvPr id="318" name="テキスト ボックス 317"/>
        <xdr:cNvSpPr txBox="1"/>
      </xdr:nvSpPr>
      <xdr:spPr>
        <a:xfrm>
          <a:off x="8561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85471</xdr:rowOff>
    </xdr:from>
    <xdr:to>
      <xdr:col>41</xdr:col>
      <xdr:colOff>101600</xdr:colOff>
      <xdr:row>39</xdr:row>
      <xdr:rowOff>15621</xdr:rowOff>
    </xdr:to>
    <xdr:sp macro="" textlink="">
      <xdr:nvSpPr>
        <xdr:cNvPr id="319" name="楕円 318"/>
        <xdr:cNvSpPr/>
      </xdr:nvSpPr>
      <xdr:spPr>
        <a:xfrm>
          <a:off x="7810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6748</xdr:rowOff>
    </xdr:from>
    <xdr:ext cx="378565" cy="259045"/>
    <xdr:sp macro="" textlink="">
      <xdr:nvSpPr>
        <xdr:cNvPr id="320" name="テキスト ボックス 319"/>
        <xdr:cNvSpPr txBox="1"/>
      </xdr:nvSpPr>
      <xdr:spPr>
        <a:xfrm>
          <a:off x="7672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80899</xdr:rowOff>
    </xdr:from>
    <xdr:to>
      <xdr:col>36</xdr:col>
      <xdr:colOff>165100</xdr:colOff>
      <xdr:row>39</xdr:row>
      <xdr:rowOff>11049</xdr:rowOff>
    </xdr:to>
    <xdr:sp macro="" textlink="">
      <xdr:nvSpPr>
        <xdr:cNvPr id="321" name="楕円 320"/>
        <xdr:cNvSpPr/>
      </xdr:nvSpPr>
      <xdr:spPr>
        <a:xfrm>
          <a:off x="6921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2176</xdr:rowOff>
    </xdr:from>
    <xdr:ext cx="378565" cy="259045"/>
    <xdr:sp macro="" textlink="">
      <xdr:nvSpPr>
        <xdr:cNvPr id="322" name="テキスト ボックス 321"/>
        <xdr:cNvSpPr txBox="1"/>
      </xdr:nvSpPr>
      <xdr:spPr>
        <a:xfrm>
          <a:off x="6783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14236</xdr:rowOff>
    </xdr:from>
    <xdr:to>
      <xdr:col>55</xdr:col>
      <xdr:colOff>0</xdr:colOff>
      <xdr:row>59</xdr:row>
      <xdr:rowOff>27686</xdr:rowOff>
    </xdr:to>
    <xdr:cxnSp macro="">
      <xdr:nvCxnSpPr>
        <xdr:cNvPr id="351" name="直線コネクタ 350"/>
        <xdr:cNvCxnSpPr/>
      </xdr:nvCxnSpPr>
      <xdr:spPr>
        <a:xfrm flipV="1">
          <a:off x="9639300" y="10129786"/>
          <a:ext cx="8382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27343</xdr:rowOff>
    </xdr:from>
    <xdr:to>
      <xdr:col>50</xdr:col>
      <xdr:colOff>114300</xdr:colOff>
      <xdr:row>59</xdr:row>
      <xdr:rowOff>27686</xdr:rowOff>
    </xdr:to>
    <xdr:cxnSp macro="">
      <xdr:nvCxnSpPr>
        <xdr:cNvPr id="354" name="直線コネクタ 353"/>
        <xdr:cNvCxnSpPr/>
      </xdr:nvCxnSpPr>
      <xdr:spPr>
        <a:xfrm>
          <a:off x="8750300" y="10142893"/>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27343</xdr:rowOff>
    </xdr:from>
    <xdr:to>
      <xdr:col>45</xdr:col>
      <xdr:colOff>177800</xdr:colOff>
      <xdr:row>59</xdr:row>
      <xdr:rowOff>29667</xdr:rowOff>
    </xdr:to>
    <xdr:cxnSp macro="">
      <xdr:nvCxnSpPr>
        <xdr:cNvPr id="357" name="直線コネクタ 356"/>
        <xdr:cNvCxnSpPr/>
      </xdr:nvCxnSpPr>
      <xdr:spPr>
        <a:xfrm flipV="1">
          <a:off x="7861300" y="10142893"/>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29667</xdr:rowOff>
    </xdr:from>
    <xdr:to>
      <xdr:col>41</xdr:col>
      <xdr:colOff>50800</xdr:colOff>
      <xdr:row>59</xdr:row>
      <xdr:rowOff>30105</xdr:rowOff>
    </xdr:to>
    <xdr:cxnSp macro="">
      <xdr:nvCxnSpPr>
        <xdr:cNvPr id="360" name="直線コネクタ 359"/>
        <xdr:cNvCxnSpPr/>
      </xdr:nvCxnSpPr>
      <xdr:spPr>
        <a:xfrm flipV="1">
          <a:off x="6972300" y="10145217"/>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134886</xdr:rowOff>
    </xdr:from>
    <xdr:to>
      <xdr:col>55</xdr:col>
      <xdr:colOff>50800</xdr:colOff>
      <xdr:row>59</xdr:row>
      <xdr:rowOff>65036</xdr:rowOff>
    </xdr:to>
    <xdr:sp macro="" textlink="">
      <xdr:nvSpPr>
        <xdr:cNvPr id="370" name="楕円 369"/>
        <xdr:cNvSpPr/>
      </xdr:nvSpPr>
      <xdr:spPr>
        <a:xfrm>
          <a:off x="10426700" y="100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49813</xdr:rowOff>
    </xdr:from>
    <xdr:ext cx="469744" cy="259045"/>
    <xdr:sp macro="" textlink="">
      <xdr:nvSpPr>
        <xdr:cNvPr id="371" name="農林水産業費該当値テキスト"/>
        <xdr:cNvSpPr txBox="1"/>
      </xdr:nvSpPr>
      <xdr:spPr>
        <a:xfrm>
          <a:off x="10528300" y="999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148336</xdr:rowOff>
    </xdr:from>
    <xdr:to>
      <xdr:col>50</xdr:col>
      <xdr:colOff>165100</xdr:colOff>
      <xdr:row>59</xdr:row>
      <xdr:rowOff>78486</xdr:rowOff>
    </xdr:to>
    <xdr:sp macro="" textlink="">
      <xdr:nvSpPr>
        <xdr:cNvPr id="372" name="楕円 371"/>
        <xdr:cNvSpPr/>
      </xdr:nvSpPr>
      <xdr:spPr>
        <a:xfrm>
          <a:off x="9588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69613</xdr:rowOff>
    </xdr:from>
    <xdr:ext cx="378565" cy="259045"/>
    <xdr:sp macro="" textlink="">
      <xdr:nvSpPr>
        <xdr:cNvPr id="373" name="テキスト ボックス 372"/>
        <xdr:cNvSpPr txBox="1"/>
      </xdr:nvSpPr>
      <xdr:spPr>
        <a:xfrm>
          <a:off x="9450017" y="1018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147993</xdr:rowOff>
    </xdr:from>
    <xdr:to>
      <xdr:col>46</xdr:col>
      <xdr:colOff>38100</xdr:colOff>
      <xdr:row>59</xdr:row>
      <xdr:rowOff>78143</xdr:rowOff>
    </xdr:to>
    <xdr:sp macro="" textlink="">
      <xdr:nvSpPr>
        <xdr:cNvPr id="374" name="楕円 373"/>
        <xdr:cNvSpPr/>
      </xdr:nvSpPr>
      <xdr:spPr>
        <a:xfrm>
          <a:off x="8699500" y="100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69270</xdr:rowOff>
    </xdr:from>
    <xdr:ext cx="378565" cy="259045"/>
    <xdr:sp macro="" textlink="">
      <xdr:nvSpPr>
        <xdr:cNvPr id="375" name="テキスト ボックス 374"/>
        <xdr:cNvSpPr txBox="1"/>
      </xdr:nvSpPr>
      <xdr:spPr>
        <a:xfrm>
          <a:off x="8561017" y="1018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150317</xdr:rowOff>
    </xdr:from>
    <xdr:to>
      <xdr:col>41</xdr:col>
      <xdr:colOff>101600</xdr:colOff>
      <xdr:row>59</xdr:row>
      <xdr:rowOff>80467</xdr:rowOff>
    </xdr:to>
    <xdr:sp macro="" textlink="">
      <xdr:nvSpPr>
        <xdr:cNvPr id="376" name="楕円 375"/>
        <xdr:cNvSpPr/>
      </xdr:nvSpPr>
      <xdr:spPr>
        <a:xfrm>
          <a:off x="7810500" y="1009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71594</xdr:rowOff>
    </xdr:from>
    <xdr:ext cx="378565" cy="259045"/>
    <xdr:sp macro="" textlink="">
      <xdr:nvSpPr>
        <xdr:cNvPr id="377" name="テキスト ボックス 376"/>
        <xdr:cNvSpPr txBox="1"/>
      </xdr:nvSpPr>
      <xdr:spPr>
        <a:xfrm>
          <a:off x="7672017" y="10187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150755</xdr:rowOff>
    </xdr:from>
    <xdr:to>
      <xdr:col>36</xdr:col>
      <xdr:colOff>165100</xdr:colOff>
      <xdr:row>59</xdr:row>
      <xdr:rowOff>80905</xdr:rowOff>
    </xdr:to>
    <xdr:sp macro="" textlink="">
      <xdr:nvSpPr>
        <xdr:cNvPr id="378" name="楕円 377"/>
        <xdr:cNvSpPr/>
      </xdr:nvSpPr>
      <xdr:spPr>
        <a:xfrm>
          <a:off x="6921500" y="10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72032</xdr:rowOff>
    </xdr:from>
    <xdr:ext cx="378565" cy="259045"/>
    <xdr:sp macro="" textlink="">
      <xdr:nvSpPr>
        <xdr:cNvPr id="379" name="テキスト ボックス 378"/>
        <xdr:cNvSpPr txBox="1"/>
      </xdr:nvSpPr>
      <xdr:spPr>
        <a:xfrm>
          <a:off x="6783017" y="1018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156769</xdr:rowOff>
    </xdr:from>
    <xdr:to>
      <xdr:col>55</xdr:col>
      <xdr:colOff>0</xdr:colOff>
      <xdr:row>79</xdr:row>
      <xdr:rowOff>11303</xdr:rowOff>
    </xdr:to>
    <xdr:cxnSp macro="">
      <xdr:nvCxnSpPr>
        <xdr:cNvPr id="408" name="直線コネクタ 407"/>
        <xdr:cNvCxnSpPr/>
      </xdr:nvCxnSpPr>
      <xdr:spPr>
        <a:xfrm flipV="1">
          <a:off x="9639300" y="13529869"/>
          <a:ext cx="8382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11303</xdr:rowOff>
    </xdr:from>
    <xdr:to>
      <xdr:col>50</xdr:col>
      <xdr:colOff>114300</xdr:colOff>
      <xdr:row>79</xdr:row>
      <xdr:rowOff>13894</xdr:rowOff>
    </xdr:to>
    <xdr:cxnSp macro="">
      <xdr:nvCxnSpPr>
        <xdr:cNvPr id="411" name="直線コネクタ 410"/>
        <xdr:cNvCxnSpPr/>
      </xdr:nvCxnSpPr>
      <xdr:spPr>
        <a:xfrm flipV="1">
          <a:off x="8750300" y="13555853"/>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165988</xdr:rowOff>
    </xdr:from>
    <xdr:to>
      <xdr:col>45</xdr:col>
      <xdr:colOff>177800</xdr:colOff>
      <xdr:row>79</xdr:row>
      <xdr:rowOff>13894</xdr:rowOff>
    </xdr:to>
    <xdr:cxnSp macro="">
      <xdr:nvCxnSpPr>
        <xdr:cNvPr id="414" name="直線コネクタ 413"/>
        <xdr:cNvCxnSpPr/>
      </xdr:nvCxnSpPr>
      <xdr:spPr>
        <a:xfrm>
          <a:off x="7861300" y="13539088"/>
          <a:ext cx="889000" cy="1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147244</xdr:rowOff>
    </xdr:from>
    <xdr:to>
      <xdr:col>41</xdr:col>
      <xdr:colOff>50800</xdr:colOff>
      <xdr:row>78</xdr:row>
      <xdr:rowOff>165988</xdr:rowOff>
    </xdr:to>
    <xdr:cxnSp macro="">
      <xdr:nvCxnSpPr>
        <xdr:cNvPr id="417" name="直線コネクタ 416"/>
        <xdr:cNvCxnSpPr/>
      </xdr:nvCxnSpPr>
      <xdr:spPr>
        <a:xfrm>
          <a:off x="6972300" y="13520344"/>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105969</xdr:rowOff>
    </xdr:from>
    <xdr:to>
      <xdr:col>55</xdr:col>
      <xdr:colOff>50800</xdr:colOff>
      <xdr:row>79</xdr:row>
      <xdr:rowOff>36119</xdr:rowOff>
    </xdr:to>
    <xdr:sp macro="" textlink="">
      <xdr:nvSpPr>
        <xdr:cNvPr id="427" name="楕円 426"/>
        <xdr:cNvSpPr/>
      </xdr:nvSpPr>
      <xdr:spPr>
        <a:xfrm>
          <a:off x="104267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20896</xdr:rowOff>
    </xdr:from>
    <xdr:ext cx="469744" cy="259045"/>
    <xdr:sp macro="" textlink="">
      <xdr:nvSpPr>
        <xdr:cNvPr id="428" name="商工費該当値テキスト"/>
        <xdr:cNvSpPr txBox="1"/>
      </xdr:nvSpPr>
      <xdr:spPr>
        <a:xfrm>
          <a:off x="10528300" y="133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131953</xdr:rowOff>
    </xdr:from>
    <xdr:to>
      <xdr:col>50</xdr:col>
      <xdr:colOff>165100</xdr:colOff>
      <xdr:row>79</xdr:row>
      <xdr:rowOff>62103</xdr:rowOff>
    </xdr:to>
    <xdr:sp macro="" textlink="">
      <xdr:nvSpPr>
        <xdr:cNvPr id="429" name="楕円 428"/>
        <xdr:cNvSpPr/>
      </xdr:nvSpPr>
      <xdr:spPr>
        <a:xfrm>
          <a:off x="9588500" y="135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53230</xdr:rowOff>
    </xdr:from>
    <xdr:ext cx="378565" cy="259045"/>
    <xdr:sp macro="" textlink="">
      <xdr:nvSpPr>
        <xdr:cNvPr id="430" name="テキスト ボックス 429"/>
        <xdr:cNvSpPr txBox="1"/>
      </xdr:nvSpPr>
      <xdr:spPr>
        <a:xfrm>
          <a:off x="9450017" y="13597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134544</xdr:rowOff>
    </xdr:from>
    <xdr:to>
      <xdr:col>46</xdr:col>
      <xdr:colOff>38100</xdr:colOff>
      <xdr:row>79</xdr:row>
      <xdr:rowOff>64694</xdr:rowOff>
    </xdr:to>
    <xdr:sp macro="" textlink="">
      <xdr:nvSpPr>
        <xdr:cNvPr id="431" name="楕円 430"/>
        <xdr:cNvSpPr/>
      </xdr:nvSpPr>
      <xdr:spPr>
        <a:xfrm>
          <a:off x="8699500" y="135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55821</xdr:rowOff>
    </xdr:from>
    <xdr:ext cx="378565" cy="259045"/>
    <xdr:sp macro="" textlink="">
      <xdr:nvSpPr>
        <xdr:cNvPr id="432" name="テキスト ボックス 431"/>
        <xdr:cNvSpPr txBox="1"/>
      </xdr:nvSpPr>
      <xdr:spPr>
        <a:xfrm>
          <a:off x="8561017" y="13600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115188</xdr:rowOff>
    </xdr:from>
    <xdr:to>
      <xdr:col>41</xdr:col>
      <xdr:colOff>101600</xdr:colOff>
      <xdr:row>79</xdr:row>
      <xdr:rowOff>45338</xdr:rowOff>
    </xdr:to>
    <xdr:sp macro="" textlink="">
      <xdr:nvSpPr>
        <xdr:cNvPr id="433" name="楕円 432"/>
        <xdr:cNvSpPr/>
      </xdr:nvSpPr>
      <xdr:spPr>
        <a:xfrm>
          <a:off x="7810500" y="13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36465</xdr:rowOff>
    </xdr:from>
    <xdr:ext cx="469744" cy="259045"/>
    <xdr:sp macro="" textlink="">
      <xdr:nvSpPr>
        <xdr:cNvPr id="434" name="テキスト ボックス 433"/>
        <xdr:cNvSpPr txBox="1"/>
      </xdr:nvSpPr>
      <xdr:spPr>
        <a:xfrm>
          <a:off x="7626428" y="1358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96444</xdr:rowOff>
    </xdr:from>
    <xdr:to>
      <xdr:col>36</xdr:col>
      <xdr:colOff>165100</xdr:colOff>
      <xdr:row>79</xdr:row>
      <xdr:rowOff>26594</xdr:rowOff>
    </xdr:to>
    <xdr:sp macro="" textlink="">
      <xdr:nvSpPr>
        <xdr:cNvPr id="435" name="楕円 434"/>
        <xdr:cNvSpPr/>
      </xdr:nvSpPr>
      <xdr:spPr>
        <a:xfrm>
          <a:off x="6921500" y="134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17721</xdr:rowOff>
    </xdr:from>
    <xdr:ext cx="469744" cy="259045"/>
    <xdr:sp macro="" textlink="">
      <xdr:nvSpPr>
        <xdr:cNvPr id="436" name="テキスト ボックス 435"/>
        <xdr:cNvSpPr txBox="1"/>
      </xdr:nvSpPr>
      <xdr:spPr>
        <a:xfrm>
          <a:off x="6737428"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8514</xdr:rowOff>
    </xdr:from>
    <xdr:to>
      <xdr:col>55</xdr:col>
      <xdr:colOff>0</xdr:colOff>
      <xdr:row>98</xdr:row>
      <xdr:rowOff>70442</xdr:rowOff>
    </xdr:to>
    <xdr:cxnSp macro="">
      <xdr:nvCxnSpPr>
        <xdr:cNvPr id="465" name="直線コネクタ 464"/>
        <xdr:cNvCxnSpPr/>
      </xdr:nvCxnSpPr>
      <xdr:spPr>
        <a:xfrm flipV="1">
          <a:off x="9639300" y="16810614"/>
          <a:ext cx="8382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167894</xdr:rowOff>
    </xdr:from>
    <xdr:to>
      <xdr:col>50</xdr:col>
      <xdr:colOff>114300</xdr:colOff>
      <xdr:row>98</xdr:row>
      <xdr:rowOff>70442</xdr:rowOff>
    </xdr:to>
    <xdr:cxnSp macro="">
      <xdr:nvCxnSpPr>
        <xdr:cNvPr id="468" name="直線コネクタ 467"/>
        <xdr:cNvCxnSpPr/>
      </xdr:nvCxnSpPr>
      <xdr:spPr>
        <a:xfrm>
          <a:off x="8750300" y="16798544"/>
          <a:ext cx="8890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167894</xdr:rowOff>
    </xdr:from>
    <xdr:to>
      <xdr:col>45</xdr:col>
      <xdr:colOff>177800</xdr:colOff>
      <xdr:row>98</xdr:row>
      <xdr:rowOff>1572</xdr:rowOff>
    </xdr:to>
    <xdr:cxnSp macro="">
      <xdr:nvCxnSpPr>
        <xdr:cNvPr id="471" name="直線コネクタ 470"/>
        <xdr:cNvCxnSpPr/>
      </xdr:nvCxnSpPr>
      <xdr:spPr>
        <a:xfrm flipV="1">
          <a:off x="7861300" y="16798544"/>
          <a:ext cx="8890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1572</xdr:rowOff>
    </xdr:from>
    <xdr:to>
      <xdr:col>41</xdr:col>
      <xdr:colOff>50800</xdr:colOff>
      <xdr:row>98</xdr:row>
      <xdr:rowOff>53236</xdr:rowOff>
    </xdr:to>
    <xdr:cxnSp macro="">
      <xdr:nvCxnSpPr>
        <xdr:cNvPr id="474" name="直線コネクタ 473"/>
        <xdr:cNvCxnSpPr/>
      </xdr:nvCxnSpPr>
      <xdr:spPr>
        <a:xfrm flipV="1">
          <a:off x="6972300" y="16803672"/>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129164</xdr:rowOff>
    </xdr:from>
    <xdr:to>
      <xdr:col>55</xdr:col>
      <xdr:colOff>50800</xdr:colOff>
      <xdr:row>98</xdr:row>
      <xdr:rowOff>59314</xdr:rowOff>
    </xdr:to>
    <xdr:sp macro="" textlink="">
      <xdr:nvSpPr>
        <xdr:cNvPr id="484" name="楕円 483"/>
        <xdr:cNvSpPr/>
      </xdr:nvSpPr>
      <xdr:spPr>
        <a:xfrm>
          <a:off x="10426700" y="1675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44091</xdr:rowOff>
    </xdr:from>
    <xdr:ext cx="534377" cy="259045"/>
    <xdr:sp macro="" textlink="">
      <xdr:nvSpPr>
        <xdr:cNvPr id="485" name="土木費該当値テキスト"/>
        <xdr:cNvSpPr txBox="1"/>
      </xdr:nvSpPr>
      <xdr:spPr>
        <a:xfrm>
          <a:off x="10528300" y="166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19642</xdr:rowOff>
    </xdr:from>
    <xdr:to>
      <xdr:col>50</xdr:col>
      <xdr:colOff>165100</xdr:colOff>
      <xdr:row>98</xdr:row>
      <xdr:rowOff>121242</xdr:rowOff>
    </xdr:to>
    <xdr:sp macro="" textlink="">
      <xdr:nvSpPr>
        <xdr:cNvPr id="486" name="楕円 485"/>
        <xdr:cNvSpPr/>
      </xdr:nvSpPr>
      <xdr:spPr>
        <a:xfrm>
          <a:off x="9588500" y="168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112369</xdr:rowOff>
    </xdr:from>
    <xdr:ext cx="534377" cy="259045"/>
    <xdr:sp macro="" textlink="">
      <xdr:nvSpPr>
        <xdr:cNvPr id="487" name="テキスト ボックス 486"/>
        <xdr:cNvSpPr txBox="1"/>
      </xdr:nvSpPr>
      <xdr:spPr>
        <a:xfrm>
          <a:off x="9372111" y="169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117094</xdr:rowOff>
    </xdr:from>
    <xdr:to>
      <xdr:col>46</xdr:col>
      <xdr:colOff>38100</xdr:colOff>
      <xdr:row>98</xdr:row>
      <xdr:rowOff>47244</xdr:rowOff>
    </xdr:to>
    <xdr:sp macro="" textlink="">
      <xdr:nvSpPr>
        <xdr:cNvPr id="488" name="楕円 487"/>
        <xdr:cNvSpPr/>
      </xdr:nvSpPr>
      <xdr:spPr>
        <a:xfrm>
          <a:off x="8699500" y="1674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38371</xdr:rowOff>
    </xdr:from>
    <xdr:ext cx="534377" cy="259045"/>
    <xdr:sp macro="" textlink="">
      <xdr:nvSpPr>
        <xdr:cNvPr id="489" name="テキスト ボックス 488"/>
        <xdr:cNvSpPr txBox="1"/>
      </xdr:nvSpPr>
      <xdr:spPr>
        <a:xfrm>
          <a:off x="8483111" y="1684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122222</xdr:rowOff>
    </xdr:from>
    <xdr:to>
      <xdr:col>41</xdr:col>
      <xdr:colOff>101600</xdr:colOff>
      <xdr:row>98</xdr:row>
      <xdr:rowOff>52372</xdr:rowOff>
    </xdr:to>
    <xdr:sp macro="" textlink="">
      <xdr:nvSpPr>
        <xdr:cNvPr id="490" name="楕円 489"/>
        <xdr:cNvSpPr/>
      </xdr:nvSpPr>
      <xdr:spPr>
        <a:xfrm>
          <a:off x="7810500" y="1675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43499</xdr:rowOff>
    </xdr:from>
    <xdr:ext cx="534377" cy="259045"/>
    <xdr:sp macro="" textlink="">
      <xdr:nvSpPr>
        <xdr:cNvPr id="491" name="テキスト ボックス 490"/>
        <xdr:cNvSpPr txBox="1"/>
      </xdr:nvSpPr>
      <xdr:spPr>
        <a:xfrm>
          <a:off x="7594111" y="1684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2436</xdr:rowOff>
    </xdr:from>
    <xdr:to>
      <xdr:col>36</xdr:col>
      <xdr:colOff>165100</xdr:colOff>
      <xdr:row>98</xdr:row>
      <xdr:rowOff>104036</xdr:rowOff>
    </xdr:to>
    <xdr:sp macro="" textlink="">
      <xdr:nvSpPr>
        <xdr:cNvPr id="492" name="楕円 491"/>
        <xdr:cNvSpPr/>
      </xdr:nvSpPr>
      <xdr:spPr>
        <a:xfrm>
          <a:off x="6921500" y="1680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95163</xdr:rowOff>
    </xdr:from>
    <xdr:ext cx="534377" cy="259045"/>
    <xdr:sp macro="" textlink="">
      <xdr:nvSpPr>
        <xdr:cNvPr id="493" name="テキスト ボックス 492"/>
        <xdr:cNvSpPr txBox="1"/>
      </xdr:nvSpPr>
      <xdr:spPr>
        <a:xfrm>
          <a:off x="6705111" y="168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65679</xdr:rowOff>
    </xdr:from>
    <xdr:to>
      <xdr:col>85</xdr:col>
      <xdr:colOff>127000</xdr:colOff>
      <xdr:row>38</xdr:row>
      <xdr:rowOff>78892</xdr:rowOff>
    </xdr:to>
    <xdr:cxnSp macro="">
      <xdr:nvCxnSpPr>
        <xdr:cNvPr id="521" name="直線コネクタ 520"/>
        <xdr:cNvCxnSpPr/>
      </xdr:nvCxnSpPr>
      <xdr:spPr>
        <a:xfrm flipV="1">
          <a:off x="15481300" y="6580779"/>
          <a:ext cx="8382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78892</xdr:rowOff>
    </xdr:from>
    <xdr:to>
      <xdr:col>81</xdr:col>
      <xdr:colOff>50800</xdr:colOff>
      <xdr:row>38</xdr:row>
      <xdr:rowOff>127905</xdr:rowOff>
    </xdr:to>
    <xdr:cxnSp macro="">
      <xdr:nvCxnSpPr>
        <xdr:cNvPr id="524" name="直線コネクタ 523"/>
        <xdr:cNvCxnSpPr/>
      </xdr:nvCxnSpPr>
      <xdr:spPr>
        <a:xfrm flipV="1">
          <a:off x="14592300" y="6593992"/>
          <a:ext cx="889000" cy="4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127905</xdr:rowOff>
    </xdr:from>
    <xdr:to>
      <xdr:col>76</xdr:col>
      <xdr:colOff>114300</xdr:colOff>
      <xdr:row>38</xdr:row>
      <xdr:rowOff>160640</xdr:rowOff>
    </xdr:to>
    <xdr:cxnSp macro="">
      <xdr:nvCxnSpPr>
        <xdr:cNvPr id="527" name="直線コネクタ 526"/>
        <xdr:cNvCxnSpPr/>
      </xdr:nvCxnSpPr>
      <xdr:spPr>
        <a:xfrm flipV="1">
          <a:off x="13703300" y="6643005"/>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160640</xdr:rowOff>
    </xdr:from>
    <xdr:to>
      <xdr:col>71</xdr:col>
      <xdr:colOff>177800</xdr:colOff>
      <xdr:row>39</xdr:row>
      <xdr:rowOff>30200</xdr:rowOff>
    </xdr:to>
    <xdr:cxnSp macro="">
      <xdr:nvCxnSpPr>
        <xdr:cNvPr id="530" name="直線コネクタ 529"/>
        <xdr:cNvCxnSpPr/>
      </xdr:nvCxnSpPr>
      <xdr:spPr>
        <a:xfrm flipV="1">
          <a:off x="12814300" y="6675740"/>
          <a:ext cx="8890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14879</xdr:rowOff>
    </xdr:from>
    <xdr:to>
      <xdr:col>85</xdr:col>
      <xdr:colOff>177800</xdr:colOff>
      <xdr:row>38</xdr:row>
      <xdr:rowOff>116479</xdr:rowOff>
    </xdr:to>
    <xdr:sp macro="" textlink="">
      <xdr:nvSpPr>
        <xdr:cNvPr id="540" name="楕円 539"/>
        <xdr:cNvSpPr/>
      </xdr:nvSpPr>
      <xdr:spPr>
        <a:xfrm>
          <a:off x="16268700" y="65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101256</xdr:rowOff>
    </xdr:from>
    <xdr:ext cx="534377" cy="259045"/>
    <xdr:sp macro="" textlink="">
      <xdr:nvSpPr>
        <xdr:cNvPr id="541" name="消防費該当値テキスト"/>
        <xdr:cNvSpPr txBox="1"/>
      </xdr:nvSpPr>
      <xdr:spPr>
        <a:xfrm>
          <a:off x="16370300" y="644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28092</xdr:rowOff>
    </xdr:from>
    <xdr:to>
      <xdr:col>81</xdr:col>
      <xdr:colOff>101600</xdr:colOff>
      <xdr:row>38</xdr:row>
      <xdr:rowOff>129692</xdr:rowOff>
    </xdr:to>
    <xdr:sp macro="" textlink="">
      <xdr:nvSpPr>
        <xdr:cNvPr id="542" name="楕円 541"/>
        <xdr:cNvSpPr/>
      </xdr:nvSpPr>
      <xdr:spPr>
        <a:xfrm>
          <a:off x="15430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120819</xdr:rowOff>
    </xdr:from>
    <xdr:ext cx="534377" cy="259045"/>
    <xdr:sp macro="" textlink="">
      <xdr:nvSpPr>
        <xdr:cNvPr id="543" name="テキスト ボックス 542"/>
        <xdr:cNvSpPr txBox="1"/>
      </xdr:nvSpPr>
      <xdr:spPr>
        <a:xfrm>
          <a:off x="15214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77105</xdr:rowOff>
    </xdr:from>
    <xdr:to>
      <xdr:col>76</xdr:col>
      <xdr:colOff>165100</xdr:colOff>
      <xdr:row>39</xdr:row>
      <xdr:rowOff>7255</xdr:rowOff>
    </xdr:to>
    <xdr:sp macro="" textlink="">
      <xdr:nvSpPr>
        <xdr:cNvPr id="544" name="楕円 543"/>
        <xdr:cNvSpPr/>
      </xdr:nvSpPr>
      <xdr:spPr>
        <a:xfrm>
          <a:off x="14541500" y="659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169832</xdr:rowOff>
    </xdr:from>
    <xdr:ext cx="534377" cy="259045"/>
    <xdr:sp macro="" textlink="">
      <xdr:nvSpPr>
        <xdr:cNvPr id="545" name="テキスト ボックス 544"/>
        <xdr:cNvSpPr txBox="1"/>
      </xdr:nvSpPr>
      <xdr:spPr>
        <a:xfrm>
          <a:off x="14325111" y="668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109840</xdr:rowOff>
    </xdr:from>
    <xdr:to>
      <xdr:col>72</xdr:col>
      <xdr:colOff>38100</xdr:colOff>
      <xdr:row>39</xdr:row>
      <xdr:rowOff>39990</xdr:rowOff>
    </xdr:to>
    <xdr:sp macro="" textlink="">
      <xdr:nvSpPr>
        <xdr:cNvPr id="546" name="楕円 545"/>
        <xdr:cNvSpPr/>
      </xdr:nvSpPr>
      <xdr:spPr>
        <a:xfrm>
          <a:off x="13652500" y="66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31117</xdr:rowOff>
    </xdr:from>
    <xdr:ext cx="469744" cy="259045"/>
    <xdr:sp macro="" textlink="">
      <xdr:nvSpPr>
        <xdr:cNvPr id="547" name="テキスト ボックス 546"/>
        <xdr:cNvSpPr txBox="1"/>
      </xdr:nvSpPr>
      <xdr:spPr>
        <a:xfrm>
          <a:off x="13468428" y="671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150850</xdr:rowOff>
    </xdr:from>
    <xdr:to>
      <xdr:col>67</xdr:col>
      <xdr:colOff>101600</xdr:colOff>
      <xdr:row>39</xdr:row>
      <xdr:rowOff>81000</xdr:rowOff>
    </xdr:to>
    <xdr:sp macro="" textlink="">
      <xdr:nvSpPr>
        <xdr:cNvPr id="548" name="楕円 547"/>
        <xdr:cNvSpPr/>
      </xdr:nvSpPr>
      <xdr:spPr>
        <a:xfrm>
          <a:off x="127635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72127</xdr:rowOff>
    </xdr:from>
    <xdr:ext cx="469744" cy="259045"/>
    <xdr:sp macro="" textlink="">
      <xdr:nvSpPr>
        <xdr:cNvPr id="549" name="テキスト ボックス 548"/>
        <xdr:cNvSpPr txBox="1"/>
      </xdr:nvSpPr>
      <xdr:spPr>
        <a:xfrm>
          <a:off x="12579428" y="675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170275</xdr:rowOff>
    </xdr:from>
    <xdr:to>
      <xdr:col>85</xdr:col>
      <xdr:colOff>127000</xdr:colOff>
      <xdr:row>57</xdr:row>
      <xdr:rowOff>94399</xdr:rowOff>
    </xdr:to>
    <xdr:cxnSp macro="">
      <xdr:nvCxnSpPr>
        <xdr:cNvPr id="579" name="直線コネクタ 578"/>
        <xdr:cNvCxnSpPr/>
      </xdr:nvCxnSpPr>
      <xdr:spPr>
        <a:xfrm flipV="1">
          <a:off x="15481300" y="9771475"/>
          <a:ext cx="8382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94399</xdr:rowOff>
    </xdr:from>
    <xdr:to>
      <xdr:col>81</xdr:col>
      <xdr:colOff>50800</xdr:colOff>
      <xdr:row>57</xdr:row>
      <xdr:rowOff>169361</xdr:rowOff>
    </xdr:to>
    <xdr:cxnSp macro="">
      <xdr:nvCxnSpPr>
        <xdr:cNvPr id="582" name="直線コネクタ 581"/>
        <xdr:cNvCxnSpPr/>
      </xdr:nvCxnSpPr>
      <xdr:spPr>
        <a:xfrm flipV="1">
          <a:off x="14592300" y="9867049"/>
          <a:ext cx="8890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163874</xdr:rowOff>
    </xdr:from>
    <xdr:to>
      <xdr:col>76</xdr:col>
      <xdr:colOff>114300</xdr:colOff>
      <xdr:row>57</xdr:row>
      <xdr:rowOff>169361</xdr:rowOff>
    </xdr:to>
    <xdr:cxnSp macro="">
      <xdr:nvCxnSpPr>
        <xdr:cNvPr id="585" name="直線コネクタ 584"/>
        <xdr:cNvCxnSpPr/>
      </xdr:nvCxnSpPr>
      <xdr:spPr>
        <a:xfrm>
          <a:off x="13703300" y="993652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136023</xdr:rowOff>
    </xdr:from>
    <xdr:to>
      <xdr:col>71</xdr:col>
      <xdr:colOff>177800</xdr:colOff>
      <xdr:row>57</xdr:row>
      <xdr:rowOff>163874</xdr:rowOff>
    </xdr:to>
    <xdr:cxnSp macro="">
      <xdr:nvCxnSpPr>
        <xdr:cNvPr id="588" name="直線コネクタ 587"/>
        <xdr:cNvCxnSpPr/>
      </xdr:nvCxnSpPr>
      <xdr:spPr>
        <a:xfrm>
          <a:off x="12814300" y="9394323"/>
          <a:ext cx="889000" cy="54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119475</xdr:rowOff>
    </xdr:from>
    <xdr:to>
      <xdr:col>85</xdr:col>
      <xdr:colOff>177800</xdr:colOff>
      <xdr:row>57</xdr:row>
      <xdr:rowOff>49625</xdr:rowOff>
    </xdr:to>
    <xdr:sp macro="" textlink="">
      <xdr:nvSpPr>
        <xdr:cNvPr id="598" name="楕円 597"/>
        <xdr:cNvSpPr/>
      </xdr:nvSpPr>
      <xdr:spPr>
        <a:xfrm>
          <a:off x="16268700" y="97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97902</xdr:rowOff>
    </xdr:from>
    <xdr:ext cx="534377" cy="259045"/>
    <xdr:sp macro="" textlink="">
      <xdr:nvSpPr>
        <xdr:cNvPr id="599" name="教育費該当値テキスト"/>
        <xdr:cNvSpPr txBox="1"/>
      </xdr:nvSpPr>
      <xdr:spPr>
        <a:xfrm>
          <a:off x="16370300"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43599</xdr:rowOff>
    </xdr:from>
    <xdr:to>
      <xdr:col>81</xdr:col>
      <xdr:colOff>101600</xdr:colOff>
      <xdr:row>57</xdr:row>
      <xdr:rowOff>145199</xdr:rowOff>
    </xdr:to>
    <xdr:sp macro="" textlink="">
      <xdr:nvSpPr>
        <xdr:cNvPr id="600" name="楕円 599"/>
        <xdr:cNvSpPr/>
      </xdr:nvSpPr>
      <xdr:spPr>
        <a:xfrm>
          <a:off x="15430500" y="98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136326</xdr:rowOff>
    </xdr:from>
    <xdr:ext cx="534377" cy="259045"/>
    <xdr:sp macro="" textlink="">
      <xdr:nvSpPr>
        <xdr:cNvPr id="601" name="テキスト ボックス 600"/>
        <xdr:cNvSpPr txBox="1"/>
      </xdr:nvSpPr>
      <xdr:spPr>
        <a:xfrm>
          <a:off x="15214111" y="99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118561</xdr:rowOff>
    </xdr:from>
    <xdr:to>
      <xdr:col>76</xdr:col>
      <xdr:colOff>165100</xdr:colOff>
      <xdr:row>58</xdr:row>
      <xdr:rowOff>48711</xdr:rowOff>
    </xdr:to>
    <xdr:sp macro="" textlink="">
      <xdr:nvSpPr>
        <xdr:cNvPr id="602" name="楕円 601"/>
        <xdr:cNvSpPr/>
      </xdr:nvSpPr>
      <xdr:spPr>
        <a:xfrm>
          <a:off x="14541500" y="98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39838</xdr:rowOff>
    </xdr:from>
    <xdr:ext cx="534377" cy="259045"/>
    <xdr:sp macro="" textlink="">
      <xdr:nvSpPr>
        <xdr:cNvPr id="603" name="テキスト ボックス 602"/>
        <xdr:cNvSpPr txBox="1"/>
      </xdr:nvSpPr>
      <xdr:spPr>
        <a:xfrm>
          <a:off x="14325111" y="99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113074</xdr:rowOff>
    </xdr:from>
    <xdr:to>
      <xdr:col>72</xdr:col>
      <xdr:colOff>38100</xdr:colOff>
      <xdr:row>58</xdr:row>
      <xdr:rowOff>43224</xdr:rowOff>
    </xdr:to>
    <xdr:sp macro="" textlink="">
      <xdr:nvSpPr>
        <xdr:cNvPr id="604" name="楕円 603"/>
        <xdr:cNvSpPr/>
      </xdr:nvSpPr>
      <xdr:spPr>
        <a:xfrm>
          <a:off x="13652500" y="9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34351</xdr:rowOff>
    </xdr:from>
    <xdr:ext cx="534377" cy="259045"/>
    <xdr:sp macro="" textlink="">
      <xdr:nvSpPr>
        <xdr:cNvPr id="605" name="テキスト ボックス 604"/>
        <xdr:cNvSpPr txBox="1"/>
      </xdr:nvSpPr>
      <xdr:spPr>
        <a:xfrm>
          <a:off x="13436111" y="99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85223</xdr:rowOff>
    </xdr:from>
    <xdr:to>
      <xdr:col>67</xdr:col>
      <xdr:colOff>101600</xdr:colOff>
      <xdr:row>55</xdr:row>
      <xdr:rowOff>15373</xdr:rowOff>
    </xdr:to>
    <xdr:sp macro="" textlink="">
      <xdr:nvSpPr>
        <xdr:cNvPr id="606" name="楕円 605"/>
        <xdr:cNvSpPr/>
      </xdr:nvSpPr>
      <xdr:spPr>
        <a:xfrm>
          <a:off x="12763500" y="93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31900</xdr:rowOff>
    </xdr:from>
    <xdr:ext cx="534377" cy="259045"/>
    <xdr:sp macro="" textlink="">
      <xdr:nvSpPr>
        <xdr:cNvPr id="607" name="テキスト ボックス 606"/>
        <xdr:cNvSpPr txBox="1"/>
      </xdr:nvSpPr>
      <xdr:spPr>
        <a:xfrm>
          <a:off x="12547111" y="911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114249</xdr:rowOff>
    </xdr:from>
    <xdr:to>
      <xdr:col>85</xdr:col>
      <xdr:colOff>127000</xdr:colOff>
      <xdr:row>79</xdr:row>
      <xdr:rowOff>44450</xdr:rowOff>
    </xdr:to>
    <xdr:cxnSp macro="">
      <xdr:nvCxnSpPr>
        <xdr:cNvPr id="636" name="直線コネクタ 635"/>
        <xdr:cNvCxnSpPr/>
      </xdr:nvCxnSpPr>
      <xdr:spPr>
        <a:xfrm>
          <a:off x="15481300" y="13487349"/>
          <a:ext cx="8382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114249</xdr:rowOff>
    </xdr:from>
    <xdr:to>
      <xdr:col>81</xdr:col>
      <xdr:colOff>50800</xdr:colOff>
      <xdr:row>79</xdr:row>
      <xdr:rowOff>44450</xdr:rowOff>
    </xdr:to>
    <xdr:cxnSp macro="">
      <xdr:nvCxnSpPr>
        <xdr:cNvPr id="639" name="直線コネクタ 638"/>
        <xdr:cNvCxnSpPr/>
      </xdr:nvCxnSpPr>
      <xdr:spPr>
        <a:xfrm flipV="1">
          <a:off x="14592300" y="13487349"/>
          <a:ext cx="889000" cy="10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26467</xdr:rowOff>
    </xdr:from>
    <xdr:to>
      <xdr:col>71</xdr:col>
      <xdr:colOff>177800</xdr:colOff>
      <xdr:row>79</xdr:row>
      <xdr:rowOff>44450</xdr:rowOff>
    </xdr:to>
    <xdr:cxnSp macro="">
      <xdr:nvCxnSpPr>
        <xdr:cNvPr id="645" name="直線コネクタ 644"/>
        <xdr:cNvCxnSpPr/>
      </xdr:nvCxnSpPr>
      <xdr:spPr>
        <a:xfrm>
          <a:off x="12814300" y="13571017"/>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63449</xdr:rowOff>
    </xdr:from>
    <xdr:to>
      <xdr:col>81</xdr:col>
      <xdr:colOff>101600</xdr:colOff>
      <xdr:row>78</xdr:row>
      <xdr:rowOff>165049</xdr:rowOff>
    </xdr:to>
    <xdr:sp macro="" textlink="">
      <xdr:nvSpPr>
        <xdr:cNvPr id="657" name="楕円 656"/>
        <xdr:cNvSpPr/>
      </xdr:nvSpPr>
      <xdr:spPr>
        <a:xfrm>
          <a:off x="15430500" y="1343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156176</xdr:rowOff>
    </xdr:from>
    <xdr:ext cx="469744" cy="259045"/>
    <xdr:sp macro="" textlink="">
      <xdr:nvSpPr>
        <xdr:cNvPr id="658" name="テキスト ボックス 657"/>
        <xdr:cNvSpPr txBox="1"/>
      </xdr:nvSpPr>
      <xdr:spPr>
        <a:xfrm>
          <a:off x="15246428" y="1352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147117</xdr:rowOff>
    </xdr:from>
    <xdr:to>
      <xdr:col>67</xdr:col>
      <xdr:colOff>101600</xdr:colOff>
      <xdr:row>79</xdr:row>
      <xdr:rowOff>77267</xdr:rowOff>
    </xdr:to>
    <xdr:sp macro="" textlink="">
      <xdr:nvSpPr>
        <xdr:cNvPr id="663" name="楕円 662"/>
        <xdr:cNvSpPr/>
      </xdr:nvSpPr>
      <xdr:spPr>
        <a:xfrm>
          <a:off x="12763500" y="135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68394</xdr:rowOff>
    </xdr:from>
    <xdr:ext cx="378565" cy="259045"/>
    <xdr:sp macro="" textlink="">
      <xdr:nvSpPr>
        <xdr:cNvPr id="664" name="テキスト ボックス 663"/>
        <xdr:cNvSpPr txBox="1"/>
      </xdr:nvSpPr>
      <xdr:spPr>
        <a:xfrm>
          <a:off x="12625017" y="13612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79908</xdr:rowOff>
    </xdr:from>
    <xdr:to>
      <xdr:col>85</xdr:col>
      <xdr:colOff>127000</xdr:colOff>
      <xdr:row>96</xdr:row>
      <xdr:rowOff>97459</xdr:rowOff>
    </xdr:to>
    <xdr:cxnSp macro="">
      <xdr:nvCxnSpPr>
        <xdr:cNvPr id="693" name="直線コネクタ 692"/>
        <xdr:cNvCxnSpPr/>
      </xdr:nvCxnSpPr>
      <xdr:spPr>
        <a:xfrm flipV="1">
          <a:off x="15481300" y="16539108"/>
          <a:ext cx="8382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76619</xdr:rowOff>
    </xdr:from>
    <xdr:to>
      <xdr:col>81</xdr:col>
      <xdr:colOff>50800</xdr:colOff>
      <xdr:row>96</xdr:row>
      <xdr:rowOff>97459</xdr:rowOff>
    </xdr:to>
    <xdr:cxnSp macro="">
      <xdr:nvCxnSpPr>
        <xdr:cNvPr id="696" name="直線コネクタ 695"/>
        <xdr:cNvCxnSpPr/>
      </xdr:nvCxnSpPr>
      <xdr:spPr>
        <a:xfrm>
          <a:off x="14592300" y="16535819"/>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17565</xdr:rowOff>
    </xdr:from>
    <xdr:to>
      <xdr:col>76</xdr:col>
      <xdr:colOff>114300</xdr:colOff>
      <xdr:row>96</xdr:row>
      <xdr:rowOff>76619</xdr:rowOff>
    </xdr:to>
    <xdr:cxnSp macro="">
      <xdr:nvCxnSpPr>
        <xdr:cNvPr id="699" name="直線コネクタ 698"/>
        <xdr:cNvCxnSpPr/>
      </xdr:nvCxnSpPr>
      <xdr:spPr>
        <a:xfrm>
          <a:off x="13703300" y="16476765"/>
          <a:ext cx="889000" cy="5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167463</xdr:rowOff>
    </xdr:from>
    <xdr:to>
      <xdr:col>71</xdr:col>
      <xdr:colOff>177800</xdr:colOff>
      <xdr:row>96</xdr:row>
      <xdr:rowOff>17565</xdr:rowOff>
    </xdr:to>
    <xdr:cxnSp macro="">
      <xdr:nvCxnSpPr>
        <xdr:cNvPr id="702" name="直線コネクタ 701"/>
        <xdr:cNvCxnSpPr/>
      </xdr:nvCxnSpPr>
      <xdr:spPr>
        <a:xfrm>
          <a:off x="12814300" y="1645521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29108</xdr:rowOff>
    </xdr:from>
    <xdr:to>
      <xdr:col>85</xdr:col>
      <xdr:colOff>177800</xdr:colOff>
      <xdr:row>96</xdr:row>
      <xdr:rowOff>130708</xdr:rowOff>
    </xdr:to>
    <xdr:sp macro="" textlink="">
      <xdr:nvSpPr>
        <xdr:cNvPr id="712" name="楕円 711"/>
        <xdr:cNvSpPr/>
      </xdr:nvSpPr>
      <xdr:spPr>
        <a:xfrm>
          <a:off x="16268700" y="164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51985</xdr:rowOff>
    </xdr:from>
    <xdr:ext cx="534377" cy="259045"/>
    <xdr:sp macro="" textlink="">
      <xdr:nvSpPr>
        <xdr:cNvPr id="713" name="公債費該当値テキスト"/>
        <xdr:cNvSpPr txBox="1"/>
      </xdr:nvSpPr>
      <xdr:spPr>
        <a:xfrm>
          <a:off x="16370300" y="1633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46659</xdr:rowOff>
    </xdr:from>
    <xdr:to>
      <xdr:col>81</xdr:col>
      <xdr:colOff>101600</xdr:colOff>
      <xdr:row>96</xdr:row>
      <xdr:rowOff>148259</xdr:rowOff>
    </xdr:to>
    <xdr:sp macro="" textlink="">
      <xdr:nvSpPr>
        <xdr:cNvPr id="714" name="楕円 713"/>
        <xdr:cNvSpPr/>
      </xdr:nvSpPr>
      <xdr:spPr>
        <a:xfrm>
          <a:off x="15430500" y="165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164786</xdr:rowOff>
    </xdr:from>
    <xdr:ext cx="534377" cy="259045"/>
    <xdr:sp macro="" textlink="">
      <xdr:nvSpPr>
        <xdr:cNvPr id="715" name="テキスト ボックス 714"/>
        <xdr:cNvSpPr txBox="1"/>
      </xdr:nvSpPr>
      <xdr:spPr>
        <a:xfrm>
          <a:off x="15214111" y="162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25819</xdr:rowOff>
    </xdr:from>
    <xdr:to>
      <xdr:col>76</xdr:col>
      <xdr:colOff>165100</xdr:colOff>
      <xdr:row>96</xdr:row>
      <xdr:rowOff>127419</xdr:rowOff>
    </xdr:to>
    <xdr:sp macro="" textlink="">
      <xdr:nvSpPr>
        <xdr:cNvPr id="716" name="楕円 715"/>
        <xdr:cNvSpPr/>
      </xdr:nvSpPr>
      <xdr:spPr>
        <a:xfrm>
          <a:off x="14541500" y="164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143946</xdr:rowOff>
    </xdr:from>
    <xdr:ext cx="534377" cy="259045"/>
    <xdr:sp macro="" textlink="">
      <xdr:nvSpPr>
        <xdr:cNvPr id="717" name="テキスト ボックス 716"/>
        <xdr:cNvSpPr txBox="1"/>
      </xdr:nvSpPr>
      <xdr:spPr>
        <a:xfrm>
          <a:off x="14325111" y="162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138215</xdr:rowOff>
    </xdr:from>
    <xdr:to>
      <xdr:col>72</xdr:col>
      <xdr:colOff>38100</xdr:colOff>
      <xdr:row>96</xdr:row>
      <xdr:rowOff>68365</xdr:rowOff>
    </xdr:to>
    <xdr:sp macro="" textlink="">
      <xdr:nvSpPr>
        <xdr:cNvPr id="718" name="楕円 717"/>
        <xdr:cNvSpPr/>
      </xdr:nvSpPr>
      <xdr:spPr>
        <a:xfrm>
          <a:off x="13652500" y="164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84892</xdr:rowOff>
    </xdr:from>
    <xdr:ext cx="534377" cy="259045"/>
    <xdr:sp macro="" textlink="">
      <xdr:nvSpPr>
        <xdr:cNvPr id="719" name="テキスト ボックス 718"/>
        <xdr:cNvSpPr txBox="1"/>
      </xdr:nvSpPr>
      <xdr:spPr>
        <a:xfrm>
          <a:off x="13436111" y="1620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116663</xdr:rowOff>
    </xdr:from>
    <xdr:to>
      <xdr:col>67</xdr:col>
      <xdr:colOff>101600</xdr:colOff>
      <xdr:row>96</xdr:row>
      <xdr:rowOff>46813</xdr:rowOff>
    </xdr:to>
    <xdr:sp macro="" textlink="">
      <xdr:nvSpPr>
        <xdr:cNvPr id="720" name="楕円 719"/>
        <xdr:cNvSpPr/>
      </xdr:nvSpPr>
      <xdr:spPr>
        <a:xfrm>
          <a:off x="12763500" y="164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63340</xdr:rowOff>
    </xdr:from>
    <xdr:ext cx="534377" cy="259045"/>
    <xdr:sp macro="" textlink="">
      <xdr:nvSpPr>
        <xdr:cNvPr id="721" name="テキスト ボックス 720"/>
        <xdr:cNvSpPr txBox="1"/>
      </xdr:nvSpPr>
      <xdr:spPr>
        <a:xfrm>
          <a:off x="12547111" y="161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上記の各グラフが示すように、公債費以外の全ての費目について、住民一人当たりのコストが類似団体内平均値を下回っている。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これは、財政健全化を進めるなかで、各事業の見直しを行い事業費の削減を進め、その財源で市債の償還や土地開発公社の簿価の圧縮を行ってきたことが大きな要因として挙げられる。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特に総務費及び消防費については、類似団体の中でも非常に小さい数値となっている。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特に総務費については、総務・管理部門の人員削減を進めたことや、庁舎・自治振興施設の整備等を極力抑えてきた結果であり、消防費については、市域が狭く、またその半分を山間部が占めていることから、支所等が必要無く、結果的に費用が抑えられていることが数値に表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一方、民生費及び土木費は増加傾向が続いており、社会保障費の増加やインフラ施設の老朽化対策等の影響が表れている。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公共施設やインフラの維持的経費を抑えながら財政運営を行ってきた結果が上記グラフであり、今後、施設の更新や長寿命化を行うため、選択と集中を行いながら、より良い住民サービスを行える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近年は、財政健全化計画の実施などから歳出削減を行ってきた結果、基金を減らすことなく実質収支で黒字を維持することができている。しかしながら、今後は社会保障関連経費の増加や、公共施設の更新、老朽化対策及び再配置等の費用、それに係る公債費負担の増加による財政状況の悪化が懸念されるところであり、それらに対応するために、黒字の一部については、財政調整基金への積立を行っている。</a:t>
          </a:r>
        </a:p>
        <a:p>
          <a:r>
            <a:rPr kumimoji="1" lang="ja-JP" altLang="en-US" sz="1000">
              <a:solidFill>
                <a:srgbClr val="000000"/>
              </a:solidFill>
              <a:latin typeface="ＭＳ ゴシック" pitchFamily="49" charset="-128"/>
              <a:ea typeface="ＭＳ ゴシック" pitchFamily="49" charset="-128"/>
            </a:rPr>
            <a:t>令和元年度決算では、標準財政規模に対する財政調整基金額は増加し、基金残高は約</a:t>
          </a:r>
          <a:r>
            <a:rPr kumimoji="1" lang="en-US" altLang="ja-JP" sz="1000">
              <a:solidFill>
                <a:srgbClr val="000000"/>
              </a:solidFill>
              <a:latin typeface="ＭＳ ゴシック" pitchFamily="49" charset="-128"/>
              <a:ea typeface="ＭＳ ゴシック" pitchFamily="49" charset="-128"/>
            </a:rPr>
            <a:t>38</a:t>
          </a:r>
          <a:r>
            <a:rPr kumimoji="1" lang="ja-JP" altLang="en-US" sz="1000">
              <a:solidFill>
                <a:srgbClr val="000000"/>
              </a:solidFill>
              <a:latin typeface="ＭＳ ゴシック" pitchFamily="49" charset="-128"/>
              <a:ea typeface="ＭＳ ゴシック" pitchFamily="49" charset="-128"/>
            </a:rPr>
            <a:t>億円となっている。しかしながら、令和</a:t>
          </a:r>
          <a:r>
            <a:rPr kumimoji="1" lang="en-US" altLang="ja-JP" sz="1000">
              <a:solidFill>
                <a:srgbClr val="000000"/>
              </a:solidFill>
              <a:latin typeface="ＭＳ ゴシック" pitchFamily="49" charset="-128"/>
              <a:ea typeface="ＭＳ ゴシック" pitchFamily="49" charset="-128"/>
            </a:rPr>
            <a:t>10</a:t>
          </a:r>
          <a:r>
            <a:rPr kumimoji="1" lang="ja-JP" altLang="en-US" sz="1000">
              <a:solidFill>
                <a:srgbClr val="000000"/>
              </a:solidFill>
              <a:latin typeface="ＭＳ ゴシック" pitchFamily="49" charset="-128"/>
              <a:ea typeface="ＭＳ ゴシック" pitchFamily="49" charset="-128"/>
            </a:rPr>
            <a:t>年度までに必要な老朽化対策を実施するために現時点での財政見通しにおいて、</a:t>
          </a:r>
          <a:r>
            <a:rPr kumimoji="1" lang="en-US" altLang="ja-JP" sz="1000">
              <a:solidFill>
                <a:srgbClr val="000000"/>
              </a:solidFill>
              <a:latin typeface="ＭＳ ゴシック" pitchFamily="49" charset="-128"/>
              <a:ea typeface="ＭＳ ゴシック" pitchFamily="49" charset="-128"/>
            </a:rPr>
            <a:t>50</a:t>
          </a:r>
          <a:r>
            <a:rPr kumimoji="1" lang="ja-JP" altLang="en-US" sz="1000">
              <a:solidFill>
                <a:srgbClr val="000000"/>
              </a:solidFill>
              <a:latin typeface="ＭＳ ゴシック" pitchFamily="49" charset="-128"/>
              <a:ea typeface="ＭＳ ゴシック" pitchFamily="49" charset="-128"/>
            </a:rPr>
            <a:t>億円を超す財源不足が見込まれる。この財源不足に対応するためには、基金の活用が不可欠であることから、基金残高を確保するだけでなく、事業の精査や選択と集中により、基金の取り崩しに頼らない安定的な財政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過去より連結実質赤字比率は黒字で推移しており、平成</a:t>
          </a:r>
          <a:r>
            <a:rPr kumimoji="1" lang="en-US" altLang="ja-JP" sz="1400">
              <a:solidFill>
                <a:srgbClr val="000000"/>
              </a:solidFill>
              <a:latin typeface="ＭＳ ゴシック" pitchFamily="49" charset="-128"/>
              <a:ea typeface="ＭＳ ゴシック" pitchFamily="49" charset="-128"/>
            </a:rPr>
            <a:t>24</a:t>
          </a:r>
          <a:r>
            <a:rPr kumimoji="1" lang="ja-JP" altLang="en-US" sz="1400">
              <a:solidFill>
                <a:srgbClr val="000000"/>
              </a:solidFill>
              <a:latin typeface="ＭＳ ゴシック" pitchFamily="49" charset="-128"/>
              <a:ea typeface="ＭＳ ゴシック" pitchFamily="49" charset="-128"/>
            </a:rPr>
            <a:t>年度からはすべての会計において黒字となっている。この連結における黒字額の多くは水道事業に依存している状態であり、水道事業自体の黒字は縮小していること、また、今後、高齢化による社会保障経費の増加に伴い、介護保険特別会計等で収支が悪化する可能性があることなどから、一般会計だけでなく、市全体としてバランスのとれた適正な市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31katano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169.9</v>
          </cell>
          <cell r="BX51">
            <v>142.30000000000001</v>
          </cell>
          <cell r="CF51">
            <v>121.6</v>
          </cell>
          <cell r="CN51">
            <v>103.3</v>
          </cell>
          <cell r="CV51">
            <v>86.7</v>
          </cell>
        </row>
        <row r="53">
          <cell r="BP53">
            <v>67.400000000000006</v>
          </cell>
          <cell r="BX53">
            <v>79</v>
          </cell>
          <cell r="CF53">
            <v>80.5</v>
          </cell>
          <cell r="CN53">
            <v>78.3</v>
          </cell>
          <cell r="CV53">
            <v>80.2</v>
          </cell>
        </row>
        <row r="55">
          <cell r="AN55" t="str">
            <v>類似団体内平均値</v>
          </cell>
          <cell r="BP55">
            <v>33.6</v>
          </cell>
          <cell r="BX55">
            <v>35.299999999999997</v>
          </cell>
          <cell r="CF55">
            <v>31.9</v>
          </cell>
          <cell r="CN55">
            <v>24.2</v>
          </cell>
          <cell r="CV55">
            <v>22.1</v>
          </cell>
        </row>
        <row r="57">
          <cell r="BP57">
            <v>56.8</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cell r="BP73">
            <v>169.9</v>
          </cell>
          <cell r="BX73">
            <v>142.30000000000001</v>
          </cell>
          <cell r="CF73">
            <v>121.6</v>
          </cell>
          <cell r="CN73">
            <v>103.3</v>
          </cell>
          <cell r="CV73">
            <v>86.7</v>
          </cell>
        </row>
        <row r="75">
          <cell r="BP75">
            <v>13</v>
          </cell>
          <cell r="BX75">
            <v>13.1</v>
          </cell>
          <cell r="CF75">
            <v>11.9</v>
          </cell>
          <cell r="CN75">
            <v>10.199999999999999</v>
          </cell>
          <cell r="CV75">
            <v>9.4</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08" t="s">
        <v>80</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09" t="s">
        <v>82</v>
      </c>
      <c r="C3" s="610"/>
      <c r="D3" s="610"/>
      <c r="E3" s="611"/>
      <c r="F3" s="611"/>
      <c r="G3" s="611"/>
      <c r="H3" s="611"/>
      <c r="I3" s="611"/>
      <c r="J3" s="611"/>
      <c r="K3" s="611"/>
      <c r="L3" s="611" t="s">
        <v>83</v>
      </c>
      <c r="M3" s="611"/>
      <c r="N3" s="611"/>
      <c r="O3" s="611"/>
      <c r="P3" s="611"/>
      <c r="Q3" s="611"/>
      <c r="R3" s="614"/>
      <c r="S3" s="614"/>
      <c r="T3" s="614"/>
      <c r="U3" s="614"/>
      <c r="V3" s="615"/>
      <c r="W3" s="505" t="s">
        <v>84</v>
      </c>
      <c r="X3" s="506"/>
      <c r="Y3" s="506"/>
      <c r="Z3" s="506"/>
      <c r="AA3" s="506"/>
      <c r="AB3" s="610"/>
      <c r="AC3" s="614" t="s">
        <v>85</v>
      </c>
      <c r="AD3" s="506"/>
      <c r="AE3" s="506"/>
      <c r="AF3" s="506"/>
      <c r="AG3" s="506"/>
      <c r="AH3" s="506"/>
      <c r="AI3" s="506"/>
      <c r="AJ3" s="506"/>
      <c r="AK3" s="506"/>
      <c r="AL3" s="576"/>
      <c r="AM3" s="505" t="s">
        <v>86</v>
      </c>
      <c r="AN3" s="506"/>
      <c r="AO3" s="506"/>
      <c r="AP3" s="506"/>
      <c r="AQ3" s="506"/>
      <c r="AR3" s="506"/>
      <c r="AS3" s="506"/>
      <c r="AT3" s="506"/>
      <c r="AU3" s="506"/>
      <c r="AV3" s="506"/>
      <c r="AW3" s="506"/>
      <c r="AX3" s="576"/>
      <c r="AY3" s="568" t="s">
        <v>1</v>
      </c>
      <c r="AZ3" s="569"/>
      <c r="BA3" s="569"/>
      <c r="BB3" s="569"/>
      <c r="BC3" s="569"/>
      <c r="BD3" s="569"/>
      <c r="BE3" s="569"/>
      <c r="BF3" s="569"/>
      <c r="BG3" s="569"/>
      <c r="BH3" s="569"/>
      <c r="BI3" s="569"/>
      <c r="BJ3" s="569"/>
      <c r="BK3" s="569"/>
      <c r="BL3" s="569"/>
      <c r="BM3" s="618"/>
      <c r="BN3" s="505" t="s">
        <v>87</v>
      </c>
      <c r="BO3" s="506"/>
      <c r="BP3" s="506"/>
      <c r="BQ3" s="506"/>
      <c r="BR3" s="506"/>
      <c r="BS3" s="506"/>
      <c r="BT3" s="506"/>
      <c r="BU3" s="576"/>
      <c r="BV3" s="505" t="s">
        <v>88</v>
      </c>
      <c r="BW3" s="506"/>
      <c r="BX3" s="506"/>
      <c r="BY3" s="506"/>
      <c r="BZ3" s="506"/>
      <c r="CA3" s="506"/>
      <c r="CB3" s="506"/>
      <c r="CC3" s="576"/>
      <c r="CD3" s="568" t="s">
        <v>1</v>
      </c>
      <c r="CE3" s="569"/>
      <c r="CF3" s="569"/>
      <c r="CG3" s="569"/>
      <c r="CH3" s="569"/>
      <c r="CI3" s="569"/>
      <c r="CJ3" s="569"/>
      <c r="CK3" s="569"/>
      <c r="CL3" s="569"/>
      <c r="CM3" s="569"/>
      <c r="CN3" s="569"/>
      <c r="CO3" s="569"/>
      <c r="CP3" s="569"/>
      <c r="CQ3" s="569"/>
      <c r="CR3" s="569"/>
      <c r="CS3" s="618"/>
      <c r="CT3" s="505" t="s">
        <v>89</v>
      </c>
      <c r="CU3" s="506"/>
      <c r="CV3" s="506"/>
      <c r="CW3" s="506"/>
      <c r="CX3" s="506"/>
      <c r="CY3" s="506"/>
      <c r="CZ3" s="506"/>
      <c r="DA3" s="576"/>
      <c r="DB3" s="505" t="s">
        <v>90</v>
      </c>
      <c r="DC3" s="506"/>
      <c r="DD3" s="506"/>
      <c r="DE3" s="506"/>
      <c r="DF3" s="506"/>
      <c r="DG3" s="506"/>
      <c r="DH3" s="506"/>
      <c r="DI3" s="576"/>
      <c r="DJ3" s="184"/>
      <c r="DK3" s="184"/>
      <c r="DL3" s="184"/>
      <c r="DM3" s="184"/>
      <c r="DN3" s="184"/>
      <c r="DO3" s="184"/>
    </row>
    <row r="4" spans="1:119" ht="18.75" customHeight="1" x14ac:dyDescent="0.15">
      <c r="A4" s="185"/>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2"/>
      <c r="AO4" s="442"/>
      <c r="AP4" s="442"/>
      <c r="AQ4" s="442"/>
      <c r="AR4" s="442"/>
      <c r="AS4" s="442"/>
      <c r="AT4" s="442"/>
      <c r="AU4" s="442"/>
      <c r="AV4" s="442"/>
      <c r="AW4" s="442"/>
      <c r="AX4" s="617"/>
      <c r="AY4" s="418" t="s">
        <v>91</v>
      </c>
      <c r="AZ4" s="419"/>
      <c r="BA4" s="419"/>
      <c r="BB4" s="419"/>
      <c r="BC4" s="419"/>
      <c r="BD4" s="419"/>
      <c r="BE4" s="419"/>
      <c r="BF4" s="419"/>
      <c r="BG4" s="419"/>
      <c r="BH4" s="419"/>
      <c r="BI4" s="419"/>
      <c r="BJ4" s="419"/>
      <c r="BK4" s="419"/>
      <c r="BL4" s="419"/>
      <c r="BM4" s="420"/>
      <c r="BN4" s="421">
        <v>25200476</v>
      </c>
      <c r="BO4" s="422"/>
      <c r="BP4" s="422"/>
      <c r="BQ4" s="422"/>
      <c r="BR4" s="422"/>
      <c r="BS4" s="422"/>
      <c r="BT4" s="422"/>
      <c r="BU4" s="423"/>
      <c r="BV4" s="421">
        <v>23730937</v>
      </c>
      <c r="BW4" s="422"/>
      <c r="BX4" s="422"/>
      <c r="BY4" s="422"/>
      <c r="BZ4" s="422"/>
      <c r="CA4" s="422"/>
      <c r="CB4" s="422"/>
      <c r="CC4" s="423"/>
      <c r="CD4" s="602" t="s">
        <v>92</v>
      </c>
      <c r="CE4" s="603"/>
      <c r="CF4" s="603"/>
      <c r="CG4" s="603"/>
      <c r="CH4" s="603"/>
      <c r="CI4" s="603"/>
      <c r="CJ4" s="603"/>
      <c r="CK4" s="603"/>
      <c r="CL4" s="603"/>
      <c r="CM4" s="603"/>
      <c r="CN4" s="603"/>
      <c r="CO4" s="603"/>
      <c r="CP4" s="603"/>
      <c r="CQ4" s="603"/>
      <c r="CR4" s="603"/>
      <c r="CS4" s="604"/>
      <c r="CT4" s="605">
        <v>1.3</v>
      </c>
      <c r="CU4" s="606"/>
      <c r="CV4" s="606"/>
      <c r="CW4" s="606"/>
      <c r="CX4" s="606"/>
      <c r="CY4" s="606"/>
      <c r="CZ4" s="606"/>
      <c r="DA4" s="607"/>
      <c r="DB4" s="605">
        <v>2.8</v>
      </c>
      <c r="DC4" s="606"/>
      <c r="DD4" s="606"/>
      <c r="DE4" s="606"/>
      <c r="DF4" s="606"/>
      <c r="DG4" s="606"/>
      <c r="DH4" s="606"/>
      <c r="DI4" s="607"/>
      <c r="DJ4" s="184"/>
      <c r="DK4" s="184"/>
      <c r="DL4" s="184"/>
      <c r="DM4" s="184"/>
      <c r="DN4" s="184"/>
      <c r="DO4" s="184"/>
    </row>
    <row r="5" spans="1:119" ht="18.75" customHeight="1" x14ac:dyDescent="0.15">
      <c r="A5" s="185"/>
      <c r="B5" s="612"/>
      <c r="C5" s="443"/>
      <c r="D5" s="443"/>
      <c r="E5" s="613"/>
      <c r="F5" s="613"/>
      <c r="G5" s="613"/>
      <c r="H5" s="613"/>
      <c r="I5" s="613"/>
      <c r="J5" s="613"/>
      <c r="K5" s="613"/>
      <c r="L5" s="613"/>
      <c r="M5" s="613"/>
      <c r="N5" s="613"/>
      <c r="O5" s="613"/>
      <c r="P5" s="613"/>
      <c r="Q5" s="613"/>
      <c r="R5" s="441"/>
      <c r="S5" s="441"/>
      <c r="T5" s="441"/>
      <c r="U5" s="441"/>
      <c r="V5" s="616"/>
      <c r="W5" s="532"/>
      <c r="X5" s="442"/>
      <c r="Y5" s="442"/>
      <c r="Z5" s="442"/>
      <c r="AA5" s="442"/>
      <c r="AB5" s="443"/>
      <c r="AC5" s="441"/>
      <c r="AD5" s="442"/>
      <c r="AE5" s="442"/>
      <c r="AF5" s="442"/>
      <c r="AG5" s="442"/>
      <c r="AH5" s="442"/>
      <c r="AI5" s="442"/>
      <c r="AJ5" s="442"/>
      <c r="AK5" s="442"/>
      <c r="AL5" s="617"/>
      <c r="AM5" s="495" t="s">
        <v>93</v>
      </c>
      <c r="AN5" s="400"/>
      <c r="AO5" s="400"/>
      <c r="AP5" s="400"/>
      <c r="AQ5" s="400"/>
      <c r="AR5" s="400"/>
      <c r="AS5" s="400"/>
      <c r="AT5" s="401"/>
      <c r="AU5" s="483" t="s">
        <v>94</v>
      </c>
      <c r="AV5" s="484"/>
      <c r="AW5" s="484"/>
      <c r="AX5" s="484"/>
      <c r="AY5" s="406" t="s">
        <v>95</v>
      </c>
      <c r="AZ5" s="407"/>
      <c r="BA5" s="407"/>
      <c r="BB5" s="407"/>
      <c r="BC5" s="407"/>
      <c r="BD5" s="407"/>
      <c r="BE5" s="407"/>
      <c r="BF5" s="407"/>
      <c r="BG5" s="407"/>
      <c r="BH5" s="407"/>
      <c r="BI5" s="407"/>
      <c r="BJ5" s="407"/>
      <c r="BK5" s="407"/>
      <c r="BL5" s="407"/>
      <c r="BM5" s="408"/>
      <c r="BN5" s="426">
        <v>24948630</v>
      </c>
      <c r="BO5" s="427"/>
      <c r="BP5" s="427"/>
      <c r="BQ5" s="427"/>
      <c r="BR5" s="427"/>
      <c r="BS5" s="427"/>
      <c r="BT5" s="427"/>
      <c r="BU5" s="428"/>
      <c r="BV5" s="426">
        <v>23219776</v>
      </c>
      <c r="BW5" s="427"/>
      <c r="BX5" s="427"/>
      <c r="BY5" s="427"/>
      <c r="BZ5" s="427"/>
      <c r="CA5" s="427"/>
      <c r="CB5" s="427"/>
      <c r="CC5" s="428"/>
      <c r="CD5" s="435" t="s">
        <v>96</v>
      </c>
      <c r="CE5" s="436"/>
      <c r="CF5" s="436"/>
      <c r="CG5" s="436"/>
      <c r="CH5" s="436"/>
      <c r="CI5" s="436"/>
      <c r="CJ5" s="436"/>
      <c r="CK5" s="436"/>
      <c r="CL5" s="436"/>
      <c r="CM5" s="436"/>
      <c r="CN5" s="436"/>
      <c r="CO5" s="436"/>
      <c r="CP5" s="436"/>
      <c r="CQ5" s="436"/>
      <c r="CR5" s="436"/>
      <c r="CS5" s="437"/>
      <c r="CT5" s="396">
        <v>97.6</v>
      </c>
      <c r="CU5" s="397"/>
      <c r="CV5" s="397"/>
      <c r="CW5" s="397"/>
      <c r="CX5" s="397"/>
      <c r="CY5" s="397"/>
      <c r="CZ5" s="397"/>
      <c r="DA5" s="398"/>
      <c r="DB5" s="396">
        <v>94.9</v>
      </c>
      <c r="DC5" s="397"/>
      <c r="DD5" s="397"/>
      <c r="DE5" s="397"/>
      <c r="DF5" s="397"/>
      <c r="DG5" s="397"/>
      <c r="DH5" s="397"/>
      <c r="DI5" s="398"/>
      <c r="DJ5" s="184"/>
      <c r="DK5" s="184"/>
      <c r="DL5" s="184"/>
      <c r="DM5" s="184"/>
      <c r="DN5" s="184"/>
      <c r="DO5" s="184"/>
    </row>
    <row r="6" spans="1:119" ht="18.75" customHeight="1" x14ac:dyDescent="0.15">
      <c r="A6" s="185"/>
      <c r="B6" s="582" t="s">
        <v>97</v>
      </c>
      <c r="C6" s="440"/>
      <c r="D6" s="440"/>
      <c r="E6" s="583"/>
      <c r="F6" s="583"/>
      <c r="G6" s="583"/>
      <c r="H6" s="583"/>
      <c r="I6" s="583"/>
      <c r="J6" s="583"/>
      <c r="K6" s="583"/>
      <c r="L6" s="583" t="s">
        <v>98</v>
      </c>
      <c r="M6" s="583"/>
      <c r="N6" s="583"/>
      <c r="O6" s="583"/>
      <c r="P6" s="583"/>
      <c r="Q6" s="583"/>
      <c r="R6" s="464"/>
      <c r="S6" s="464"/>
      <c r="T6" s="464"/>
      <c r="U6" s="464"/>
      <c r="V6" s="589"/>
      <c r="W6" s="517" t="s">
        <v>99</v>
      </c>
      <c r="X6" s="439"/>
      <c r="Y6" s="439"/>
      <c r="Z6" s="439"/>
      <c r="AA6" s="439"/>
      <c r="AB6" s="440"/>
      <c r="AC6" s="594" t="s">
        <v>100</v>
      </c>
      <c r="AD6" s="595"/>
      <c r="AE6" s="595"/>
      <c r="AF6" s="595"/>
      <c r="AG6" s="595"/>
      <c r="AH6" s="595"/>
      <c r="AI6" s="595"/>
      <c r="AJ6" s="595"/>
      <c r="AK6" s="595"/>
      <c r="AL6" s="596"/>
      <c r="AM6" s="495" t="s">
        <v>101</v>
      </c>
      <c r="AN6" s="400"/>
      <c r="AO6" s="400"/>
      <c r="AP6" s="400"/>
      <c r="AQ6" s="400"/>
      <c r="AR6" s="400"/>
      <c r="AS6" s="400"/>
      <c r="AT6" s="401"/>
      <c r="AU6" s="483" t="s">
        <v>94</v>
      </c>
      <c r="AV6" s="484"/>
      <c r="AW6" s="484"/>
      <c r="AX6" s="484"/>
      <c r="AY6" s="406" t="s">
        <v>102</v>
      </c>
      <c r="AZ6" s="407"/>
      <c r="BA6" s="407"/>
      <c r="BB6" s="407"/>
      <c r="BC6" s="407"/>
      <c r="BD6" s="407"/>
      <c r="BE6" s="407"/>
      <c r="BF6" s="407"/>
      <c r="BG6" s="407"/>
      <c r="BH6" s="407"/>
      <c r="BI6" s="407"/>
      <c r="BJ6" s="407"/>
      <c r="BK6" s="407"/>
      <c r="BL6" s="407"/>
      <c r="BM6" s="408"/>
      <c r="BN6" s="426">
        <v>251846</v>
      </c>
      <c r="BO6" s="427"/>
      <c r="BP6" s="427"/>
      <c r="BQ6" s="427"/>
      <c r="BR6" s="427"/>
      <c r="BS6" s="427"/>
      <c r="BT6" s="427"/>
      <c r="BU6" s="428"/>
      <c r="BV6" s="426">
        <v>511161</v>
      </c>
      <c r="BW6" s="427"/>
      <c r="BX6" s="427"/>
      <c r="BY6" s="427"/>
      <c r="BZ6" s="427"/>
      <c r="CA6" s="427"/>
      <c r="CB6" s="427"/>
      <c r="CC6" s="428"/>
      <c r="CD6" s="435" t="s">
        <v>103</v>
      </c>
      <c r="CE6" s="436"/>
      <c r="CF6" s="436"/>
      <c r="CG6" s="436"/>
      <c r="CH6" s="436"/>
      <c r="CI6" s="436"/>
      <c r="CJ6" s="436"/>
      <c r="CK6" s="436"/>
      <c r="CL6" s="436"/>
      <c r="CM6" s="436"/>
      <c r="CN6" s="436"/>
      <c r="CO6" s="436"/>
      <c r="CP6" s="436"/>
      <c r="CQ6" s="436"/>
      <c r="CR6" s="436"/>
      <c r="CS6" s="437"/>
      <c r="CT6" s="579">
        <v>104.2</v>
      </c>
      <c r="CU6" s="580"/>
      <c r="CV6" s="580"/>
      <c r="CW6" s="580"/>
      <c r="CX6" s="580"/>
      <c r="CY6" s="580"/>
      <c r="CZ6" s="580"/>
      <c r="DA6" s="581"/>
      <c r="DB6" s="579">
        <v>102.5</v>
      </c>
      <c r="DC6" s="580"/>
      <c r="DD6" s="580"/>
      <c r="DE6" s="580"/>
      <c r="DF6" s="580"/>
      <c r="DG6" s="580"/>
      <c r="DH6" s="580"/>
      <c r="DI6" s="581"/>
      <c r="DJ6" s="184"/>
      <c r="DK6" s="184"/>
      <c r="DL6" s="184"/>
      <c r="DM6" s="184"/>
      <c r="DN6" s="184"/>
      <c r="DO6" s="184"/>
    </row>
    <row r="7" spans="1:119" ht="18.75" customHeight="1" x14ac:dyDescent="0.15">
      <c r="A7" s="185"/>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104</v>
      </c>
      <c r="AN7" s="400"/>
      <c r="AO7" s="400"/>
      <c r="AP7" s="400"/>
      <c r="AQ7" s="400"/>
      <c r="AR7" s="400"/>
      <c r="AS7" s="400"/>
      <c r="AT7" s="401"/>
      <c r="AU7" s="483" t="s">
        <v>105</v>
      </c>
      <c r="AV7" s="484"/>
      <c r="AW7" s="484"/>
      <c r="AX7" s="484"/>
      <c r="AY7" s="406" t="s">
        <v>106</v>
      </c>
      <c r="AZ7" s="407"/>
      <c r="BA7" s="407"/>
      <c r="BB7" s="407"/>
      <c r="BC7" s="407"/>
      <c r="BD7" s="407"/>
      <c r="BE7" s="407"/>
      <c r="BF7" s="407"/>
      <c r="BG7" s="407"/>
      <c r="BH7" s="407"/>
      <c r="BI7" s="407"/>
      <c r="BJ7" s="407"/>
      <c r="BK7" s="407"/>
      <c r="BL7" s="407"/>
      <c r="BM7" s="408"/>
      <c r="BN7" s="426">
        <v>69749</v>
      </c>
      <c r="BO7" s="427"/>
      <c r="BP7" s="427"/>
      <c r="BQ7" s="427"/>
      <c r="BR7" s="427"/>
      <c r="BS7" s="427"/>
      <c r="BT7" s="427"/>
      <c r="BU7" s="428"/>
      <c r="BV7" s="426">
        <v>97408</v>
      </c>
      <c r="BW7" s="427"/>
      <c r="BX7" s="427"/>
      <c r="BY7" s="427"/>
      <c r="BZ7" s="427"/>
      <c r="CA7" s="427"/>
      <c r="CB7" s="427"/>
      <c r="CC7" s="428"/>
      <c r="CD7" s="435" t="s">
        <v>107</v>
      </c>
      <c r="CE7" s="436"/>
      <c r="CF7" s="436"/>
      <c r="CG7" s="436"/>
      <c r="CH7" s="436"/>
      <c r="CI7" s="436"/>
      <c r="CJ7" s="436"/>
      <c r="CK7" s="436"/>
      <c r="CL7" s="436"/>
      <c r="CM7" s="436"/>
      <c r="CN7" s="436"/>
      <c r="CO7" s="436"/>
      <c r="CP7" s="436"/>
      <c r="CQ7" s="436"/>
      <c r="CR7" s="436"/>
      <c r="CS7" s="437"/>
      <c r="CT7" s="426">
        <v>14549262</v>
      </c>
      <c r="CU7" s="427"/>
      <c r="CV7" s="427"/>
      <c r="CW7" s="427"/>
      <c r="CX7" s="427"/>
      <c r="CY7" s="427"/>
      <c r="CZ7" s="427"/>
      <c r="DA7" s="428"/>
      <c r="DB7" s="426">
        <v>14607562</v>
      </c>
      <c r="DC7" s="427"/>
      <c r="DD7" s="427"/>
      <c r="DE7" s="427"/>
      <c r="DF7" s="427"/>
      <c r="DG7" s="427"/>
      <c r="DH7" s="427"/>
      <c r="DI7" s="428"/>
      <c r="DJ7" s="184"/>
      <c r="DK7" s="184"/>
      <c r="DL7" s="184"/>
      <c r="DM7" s="184"/>
      <c r="DN7" s="184"/>
      <c r="DO7" s="184"/>
    </row>
    <row r="8" spans="1:119" ht="18.75" customHeight="1" thickBot="1" x14ac:dyDescent="0.2">
      <c r="A8" s="185"/>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108</v>
      </c>
      <c r="AN8" s="400"/>
      <c r="AO8" s="400"/>
      <c r="AP8" s="400"/>
      <c r="AQ8" s="400"/>
      <c r="AR8" s="400"/>
      <c r="AS8" s="400"/>
      <c r="AT8" s="401"/>
      <c r="AU8" s="483" t="s">
        <v>109</v>
      </c>
      <c r="AV8" s="484"/>
      <c r="AW8" s="484"/>
      <c r="AX8" s="484"/>
      <c r="AY8" s="406" t="s">
        <v>110</v>
      </c>
      <c r="AZ8" s="407"/>
      <c r="BA8" s="407"/>
      <c r="BB8" s="407"/>
      <c r="BC8" s="407"/>
      <c r="BD8" s="407"/>
      <c r="BE8" s="407"/>
      <c r="BF8" s="407"/>
      <c r="BG8" s="407"/>
      <c r="BH8" s="407"/>
      <c r="BI8" s="407"/>
      <c r="BJ8" s="407"/>
      <c r="BK8" s="407"/>
      <c r="BL8" s="407"/>
      <c r="BM8" s="408"/>
      <c r="BN8" s="426">
        <v>182097</v>
      </c>
      <c r="BO8" s="427"/>
      <c r="BP8" s="427"/>
      <c r="BQ8" s="427"/>
      <c r="BR8" s="427"/>
      <c r="BS8" s="427"/>
      <c r="BT8" s="427"/>
      <c r="BU8" s="428"/>
      <c r="BV8" s="426">
        <v>413753</v>
      </c>
      <c r="BW8" s="427"/>
      <c r="BX8" s="427"/>
      <c r="BY8" s="427"/>
      <c r="BZ8" s="427"/>
      <c r="CA8" s="427"/>
      <c r="CB8" s="427"/>
      <c r="CC8" s="428"/>
      <c r="CD8" s="435" t="s">
        <v>111</v>
      </c>
      <c r="CE8" s="436"/>
      <c r="CF8" s="436"/>
      <c r="CG8" s="436"/>
      <c r="CH8" s="436"/>
      <c r="CI8" s="436"/>
      <c r="CJ8" s="436"/>
      <c r="CK8" s="436"/>
      <c r="CL8" s="436"/>
      <c r="CM8" s="436"/>
      <c r="CN8" s="436"/>
      <c r="CO8" s="436"/>
      <c r="CP8" s="436"/>
      <c r="CQ8" s="436"/>
      <c r="CR8" s="436"/>
      <c r="CS8" s="437"/>
      <c r="CT8" s="539">
        <v>0.71</v>
      </c>
      <c r="CU8" s="540"/>
      <c r="CV8" s="540"/>
      <c r="CW8" s="540"/>
      <c r="CX8" s="540"/>
      <c r="CY8" s="540"/>
      <c r="CZ8" s="540"/>
      <c r="DA8" s="541"/>
      <c r="DB8" s="539">
        <v>0.71</v>
      </c>
      <c r="DC8" s="540"/>
      <c r="DD8" s="540"/>
      <c r="DE8" s="540"/>
      <c r="DF8" s="540"/>
      <c r="DG8" s="540"/>
      <c r="DH8" s="540"/>
      <c r="DI8" s="541"/>
      <c r="DJ8" s="184"/>
      <c r="DK8" s="184"/>
      <c r="DL8" s="184"/>
      <c r="DM8" s="184"/>
      <c r="DN8" s="184"/>
      <c r="DO8" s="184"/>
    </row>
    <row r="9" spans="1:119" ht="18.75" customHeight="1" thickBot="1" x14ac:dyDescent="0.2">
      <c r="A9" s="185"/>
      <c r="B9" s="568" t="s">
        <v>112</v>
      </c>
      <c r="C9" s="569"/>
      <c r="D9" s="569"/>
      <c r="E9" s="569"/>
      <c r="F9" s="569"/>
      <c r="G9" s="569"/>
      <c r="H9" s="569"/>
      <c r="I9" s="569"/>
      <c r="J9" s="569"/>
      <c r="K9" s="489"/>
      <c r="L9" s="570" t="s">
        <v>113</v>
      </c>
      <c r="M9" s="571"/>
      <c r="N9" s="571"/>
      <c r="O9" s="571"/>
      <c r="P9" s="571"/>
      <c r="Q9" s="572"/>
      <c r="R9" s="573">
        <v>76435</v>
      </c>
      <c r="S9" s="574"/>
      <c r="T9" s="574"/>
      <c r="U9" s="574"/>
      <c r="V9" s="575"/>
      <c r="W9" s="505" t="s">
        <v>114</v>
      </c>
      <c r="X9" s="506"/>
      <c r="Y9" s="506"/>
      <c r="Z9" s="506"/>
      <c r="AA9" s="506"/>
      <c r="AB9" s="506"/>
      <c r="AC9" s="506"/>
      <c r="AD9" s="506"/>
      <c r="AE9" s="506"/>
      <c r="AF9" s="506"/>
      <c r="AG9" s="506"/>
      <c r="AH9" s="506"/>
      <c r="AI9" s="506"/>
      <c r="AJ9" s="506"/>
      <c r="AK9" s="506"/>
      <c r="AL9" s="576"/>
      <c r="AM9" s="495" t="s">
        <v>115</v>
      </c>
      <c r="AN9" s="400"/>
      <c r="AO9" s="400"/>
      <c r="AP9" s="400"/>
      <c r="AQ9" s="400"/>
      <c r="AR9" s="400"/>
      <c r="AS9" s="400"/>
      <c r="AT9" s="401"/>
      <c r="AU9" s="483" t="s">
        <v>94</v>
      </c>
      <c r="AV9" s="484"/>
      <c r="AW9" s="484"/>
      <c r="AX9" s="484"/>
      <c r="AY9" s="406" t="s">
        <v>116</v>
      </c>
      <c r="AZ9" s="407"/>
      <c r="BA9" s="407"/>
      <c r="BB9" s="407"/>
      <c r="BC9" s="407"/>
      <c r="BD9" s="407"/>
      <c r="BE9" s="407"/>
      <c r="BF9" s="407"/>
      <c r="BG9" s="407"/>
      <c r="BH9" s="407"/>
      <c r="BI9" s="407"/>
      <c r="BJ9" s="407"/>
      <c r="BK9" s="407"/>
      <c r="BL9" s="407"/>
      <c r="BM9" s="408"/>
      <c r="BN9" s="426">
        <v>-231656</v>
      </c>
      <c r="BO9" s="427"/>
      <c r="BP9" s="427"/>
      <c r="BQ9" s="427"/>
      <c r="BR9" s="427"/>
      <c r="BS9" s="427"/>
      <c r="BT9" s="427"/>
      <c r="BU9" s="428"/>
      <c r="BV9" s="426">
        <v>86739</v>
      </c>
      <c r="BW9" s="427"/>
      <c r="BX9" s="427"/>
      <c r="BY9" s="427"/>
      <c r="BZ9" s="427"/>
      <c r="CA9" s="427"/>
      <c r="CB9" s="427"/>
      <c r="CC9" s="428"/>
      <c r="CD9" s="435" t="s">
        <v>117</v>
      </c>
      <c r="CE9" s="436"/>
      <c r="CF9" s="436"/>
      <c r="CG9" s="436"/>
      <c r="CH9" s="436"/>
      <c r="CI9" s="436"/>
      <c r="CJ9" s="436"/>
      <c r="CK9" s="436"/>
      <c r="CL9" s="436"/>
      <c r="CM9" s="436"/>
      <c r="CN9" s="436"/>
      <c r="CO9" s="436"/>
      <c r="CP9" s="436"/>
      <c r="CQ9" s="436"/>
      <c r="CR9" s="436"/>
      <c r="CS9" s="437"/>
      <c r="CT9" s="396">
        <v>17.7</v>
      </c>
      <c r="CU9" s="397"/>
      <c r="CV9" s="397"/>
      <c r="CW9" s="397"/>
      <c r="CX9" s="397"/>
      <c r="CY9" s="397"/>
      <c r="CZ9" s="397"/>
      <c r="DA9" s="398"/>
      <c r="DB9" s="396">
        <v>17.3</v>
      </c>
      <c r="DC9" s="397"/>
      <c r="DD9" s="397"/>
      <c r="DE9" s="397"/>
      <c r="DF9" s="397"/>
      <c r="DG9" s="397"/>
      <c r="DH9" s="397"/>
      <c r="DI9" s="398"/>
      <c r="DJ9" s="184"/>
      <c r="DK9" s="184"/>
      <c r="DL9" s="184"/>
      <c r="DM9" s="184"/>
      <c r="DN9" s="184"/>
      <c r="DO9" s="184"/>
    </row>
    <row r="10" spans="1:119" ht="18.75" customHeight="1" thickBot="1" x14ac:dyDescent="0.2">
      <c r="A10" s="185"/>
      <c r="B10" s="568"/>
      <c r="C10" s="569"/>
      <c r="D10" s="569"/>
      <c r="E10" s="569"/>
      <c r="F10" s="569"/>
      <c r="G10" s="569"/>
      <c r="H10" s="569"/>
      <c r="I10" s="569"/>
      <c r="J10" s="569"/>
      <c r="K10" s="489"/>
      <c r="L10" s="399" t="s">
        <v>118</v>
      </c>
      <c r="M10" s="400"/>
      <c r="N10" s="400"/>
      <c r="O10" s="400"/>
      <c r="P10" s="400"/>
      <c r="Q10" s="401"/>
      <c r="R10" s="402">
        <v>77686</v>
      </c>
      <c r="S10" s="403"/>
      <c r="T10" s="403"/>
      <c r="U10" s="403"/>
      <c r="V10" s="405"/>
      <c r="W10" s="577"/>
      <c r="X10" s="388"/>
      <c r="Y10" s="388"/>
      <c r="Z10" s="388"/>
      <c r="AA10" s="388"/>
      <c r="AB10" s="388"/>
      <c r="AC10" s="388"/>
      <c r="AD10" s="388"/>
      <c r="AE10" s="388"/>
      <c r="AF10" s="388"/>
      <c r="AG10" s="388"/>
      <c r="AH10" s="388"/>
      <c r="AI10" s="388"/>
      <c r="AJ10" s="388"/>
      <c r="AK10" s="388"/>
      <c r="AL10" s="578"/>
      <c r="AM10" s="495" t="s">
        <v>119</v>
      </c>
      <c r="AN10" s="400"/>
      <c r="AO10" s="400"/>
      <c r="AP10" s="400"/>
      <c r="AQ10" s="400"/>
      <c r="AR10" s="400"/>
      <c r="AS10" s="400"/>
      <c r="AT10" s="401"/>
      <c r="AU10" s="483" t="s">
        <v>94</v>
      </c>
      <c r="AV10" s="484"/>
      <c r="AW10" s="484"/>
      <c r="AX10" s="484"/>
      <c r="AY10" s="406" t="s">
        <v>120</v>
      </c>
      <c r="AZ10" s="407"/>
      <c r="BA10" s="407"/>
      <c r="BB10" s="407"/>
      <c r="BC10" s="407"/>
      <c r="BD10" s="407"/>
      <c r="BE10" s="407"/>
      <c r="BF10" s="407"/>
      <c r="BG10" s="407"/>
      <c r="BH10" s="407"/>
      <c r="BI10" s="407"/>
      <c r="BJ10" s="407"/>
      <c r="BK10" s="407"/>
      <c r="BL10" s="407"/>
      <c r="BM10" s="408"/>
      <c r="BN10" s="426">
        <v>210718</v>
      </c>
      <c r="BO10" s="427"/>
      <c r="BP10" s="427"/>
      <c r="BQ10" s="427"/>
      <c r="BR10" s="427"/>
      <c r="BS10" s="427"/>
      <c r="BT10" s="427"/>
      <c r="BU10" s="428"/>
      <c r="BV10" s="426">
        <v>171339</v>
      </c>
      <c r="BW10" s="427"/>
      <c r="BX10" s="427"/>
      <c r="BY10" s="427"/>
      <c r="BZ10" s="427"/>
      <c r="CA10" s="427"/>
      <c r="CB10" s="427"/>
      <c r="CC10" s="428"/>
      <c r="CD10" s="189" t="s">
        <v>121</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68"/>
      <c r="C11" s="569"/>
      <c r="D11" s="569"/>
      <c r="E11" s="569"/>
      <c r="F11" s="569"/>
      <c r="G11" s="569"/>
      <c r="H11" s="569"/>
      <c r="I11" s="569"/>
      <c r="J11" s="569"/>
      <c r="K11" s="489"/>
      <c r="L11" s="472" t="s">
        <v>122</v>
      </c>
      <c r="M11" s="473"/>
      <c r="N11" s="473"/>
      <c r="O11" s="473"/>
      <c r="P11" s="473"/>
      <c r="Q11" s="474"/>
      <c r="R11" s="565" t="s">
        <v>123</v>
      </c>
      <c r="S11" s="566"/>
      <c r="T11" s="566"/>
      <c r="U11" s="566"/>
      <c r="V11" s="567"/>
      <c r="W11" s="577"/>
      <c r="X11" s="388"/>
      <c r="Y11" s="388"/>
      <c r="Z11" s="388"/>
      <c r="AA11" s="388"/>
      <c r="AB11" s="388"/>
      <c r="AC11" s="388"/>
      <c r="AD11" s="388"/>
      <c r="AE11" s="388"/>
      <c r="AF11" s="388"/>
      <c r="AG11" s="388"/>
      <c r="AH11" s="388"/>
      <c r="AI11" s="388"/>
      <c r="AJ11" s="388"/>
      <c r="AK11" s="388"/>
      <c r="AL11" s="578"/>
      <c r="AM11" s="495" t="s">
        <v>124</v>
      </c>
      <c r="AN11" s="400"/>
      <c r="AO11" s="400"/>
      <c r="AP11" s="400"/>
      <c r="AQ11" s="400"/>
      <c r="AR11" s="400"/>
      <c r="AS11" s="400"/>
      <c r="AT11" s="401"/>
      <c r="AU11" s="483" t="s">
        <v>94</v>
      </c>
      <c r="AV11" s="484"/>
      <c r="AW11" s="484"/>
      <c r="AX11" s="484"/>
      <c r="AY11" s="406" t="s">
        <v>125</v>
      </c>
      <c r="AZ11" s="407"/>
      <c r="BA11" s="407"/>
      <c r="BB11" s="407"/>
      <c r="BC11" s="407"/>
      <c r="BD11" s="407"/>
      <c r="BE11" s="407"/>
      <c r="BF11" s="407"/>
      <c r="BG11" s="407"/>
      <c r="BH11" s="407"/>
      <c r="BI11" s="407"/>
      <c r="BJ11" s="407"/>
      <c r="BK11" s="407"/>
      <c r="BL11" s="407"/>
      <c r="BM11" s="408"/>
      <c r="BN11" s="426">
        <v>5108</v>
      </c>
      <c r="BO11" s="427"/>
      <c r="BP11" s="427"/>
      <c r="BQ11" s="427"/>
      <c r="BR11" s="427"/>
      <c r="BS11" s="427"/>
      <c r="BT11" s="427"/>
      <c r="BU11" s="428"/>
      <c r="BV11" s="426">
        <v>7390</v>
      </c>
      <c r="BW11" s="427"/>
      <c r="BX11" s="427"/>
      <c r="BY11" s="427"/>
      <c r="BZ11" s="427"/>
      <c r="CA11" s="427"/>
      <c r="CB11" s="427"/>
      <c r="CC11" s="428"/>
      <c r="CD11" s="435" t="s">
        <v>126</v>
      </c>
      <c r="CE11" s="436"/>
      <c r="CF11" s="436"/>
      <c r="CG11" s="436"/>
      <c r="CH11" s="436"/>
      <c r="CI11" s="436"/>
      <c r="CJ11" s="436"/>
      <c r="CK11" s="436"/>
      <c r="CL11" s="436"/>
      <c r="CM11" s="436"/>
      <c r="CN11" s="436"/>
      <c r="CO11" s="436"/>
      <c r="CP11" s="436"/>
      <c r="CQ11" s="436"/>
      <c r="CR11" s="436"/>
      <c r="CS11" s="437"/>
      <c r="CT11" s="539" t="s">
        <v>127</v>
      </c>
      <c r="CU11" s="540"/>
      <c r="CV11" s="540"/>
      <c r="CW11" s="540"/>
      <c r="CX11" s="540"/>
      <c r="CY11" s="540"/>
      <c r="CZ11" s="540"/>
      <c r="DA11" s="541"/>
      <c r="DB11" s="539" t="s">
        <v>127</v>
      </c>
      <c r="DC11" s="540"/>
      <c r="DD11" s="540"/>
      <c r="DE11" s="540"/>
      <c r="DF11" s="540"/>
      <c r="DG11" s="540"/>
      <c r="DH11" s="540"/>
      <c r="DI11" s="541"/>
      <c r="DJ11" s="184"/>
      <c r="DK11" s="184"/>
      <c r="DL11" s="184"/>
      <c r="DM11" s="184"/>
      <c r="DN11" s="184"/>
      <c r="DO11" s="184"/>
    </row>
    <row r="12" spans="1:119" ht="18.75" customHeight="1" x14ac:dyDescent="0.15">
      <c r="A12" s="185"/>
      <c r="B12" s="542" t="s">
        <v>128</v>
      </c>
      <c r="C12" s="543"/>
      <c r="D12" s="543"/>
      <c r="E12" s="543"/>
      <c r="F12" s="543"/>
      <c r="G12" s="543"/>
      <c r="H12" s="543"/>
      <c r="I12" s="543"/>
      <c r="J12" s="543"/>
      <c r="K12" s="544"/>
      <c r="L12" s="551" t="s">
        <v>129</v>
      </c>
      <c r="M12" s="552"/>
      <c r="N12" s="552"/>
      <c r="O12" s="552"/>
      <c r="P12" s="552"/>
      <c r="Q12" s="553"/>
      <c r="R12" s="554">
        <v>77632</v>
      </c>
      <c r="S12" s="555"/>
      <c r="T12" s="555"/>
      <c r="U12" s="555"/>
      <c r="V12" s="556"/>
      <c r="W12" s="557" t="s">
        <v>1</v>
      </c>
      <c r="X12" s="484"/>
      <c r="Y12" s="484"/>
      <c r="Z12" s="484"/>
      <c r="AA12" s="484"/>
      <c r="AB12" s="558"/>
      <c r="AC12" s="559" t="s">
        <v>130</v>
      </c>
      <c r="AD12" s="560"/>
      <c r="AE12" s="560"/>
      <c r="AF12" s="560"/>
      <c r="AG12" s="561"/>
      <c r="AH12" s="559" t="s">
        <v>131</v>
      </c>
      <c r="AI12" s="560"/>
      <c r="AJ12" s="560"/>
      <c r="AK12" s="560"/>
      <c r="AL12" s="562"/>
      <c r="AM12" s="495" t="s">
        <v>132</v>
      </c>
      <c r="AN12" s="400"/>
      <c r="AO12" s="400"/>
      <c r="AP12" s="400"/>
      <c r="AQ12" s="400"/>
      <c r="AR12" s="400"/>
      <c r="AS12" s="400"/>
      <c r="AT12" s="401"/>
      <c r="AU12" s="483" t="s">
        <v>105</v>
      </c>
      <c r="AV12" s="484"/>
      <c r="AW12" s="484"/>
      <c r="AX12" s="484"/>
      <c r="AY12" s="406" t="s">
        <v>133</v>
      </c>
      <c r="AZ12" s="407"/>
      <c r="BA12" s="407"/>
      <c r="BB12" s="407"/>
      <c r="BC12" s="407"/>
      <c r="BD12" s="407"/>
      <c r="BE12" s="407"/>
      <c r="BF12" s="407"/>
      <c r="BG12" s="407"/>
      <c r="BH12" s="407"/>
      <c r="BI12" s="407"/>
      <c r="BJ12" s="407"/>
      <c r="BK12" s="407"/>
      <c r="BL12" s="407"/>
      <c r="BM12" s="408"/>
      <c r="BN12" s="426">
        <v>2516</v>
      </c>
      <c r="BO12" s="427"/>
      <c r="BP12" s="427"/>
      <c r="BQ12" s="427"/>
      <c r="BR12" s="427"/>
      <c r="BS12" s="427"/>
      <c r="BT12" s="427"/>
      <c r="BU12" s="428"/>
      <c r="BV12" s="426">
        <v>157</v>
      </c>
      <c r="BW12" s="427"/>
      <c r="BX12" s="427"/>
      <c r="BY12" s="427"/>
      <c r="BZ12" s="427"/>
      <c r="CA12" s="427"/>
      <c r="CB12" s="427"/>
      <c r="CC12" s="428"/>
      <c r="CD12" s="435" t="s">
        <v>134</v>
      </c>
      <c r="CE12" s="436"/>
      <c r="CF12" s="436"/>
      <c r="CG12" s="436"/>
      <c r="CH12" s="436"/>
      <c r="CI12" s="436"/>
      <c r="CJ12" s="436"/>
      <c r="CK12" s="436"/>
      <c r="CL12" s="436"/>
      <c r="CM12" s="436"/>
      <c r="CN12" s="436"/>
      <c r="CO12" s="436"/>
      <c r="CP12" s="436"/>
      <c r="CQ12" s="436"/>
      <c r="CR12" s="436"/>
      <c r="CS12" s="437"/>
      <c r="CT12" s="539" t="s">
        <v>135</v>
      </c>
      <c r="CU12" s="540"/>
      <c r="CV12" s="540"/>
      <c r="CW12" s="540"/>
      <c r="CX12" s="540"/>
      <c r="CY12" s="540"/>
      <c r="CZ12" s="540"/>
      <c r="DA12" s="541"/>
      <c r="DB12" s="539" t="s">
        <v>127</v>
      </c>
      <c r="DC12" s="540"/>
      <c r="DD12" s="540"/>
      <c r="DE12" s="540"/>
      <c r="DF12" s="540"/>
      <c r="DG12" s="540"/>
      <c r="DH12" s="540"/>
      <c r="DI12" s="541"/>
      <c r="DJ12" s="184"/>
      <c r="DK12" s="184"/>
      <c r="DL12" s="184"/>
      <c r="DM12" s="184"/>
      <c r="DN12" s="184"/>
      <c r="DO12" s="184"/>
    </row>
    <row r="13" spans="1:119" ht="18.75" customHeight="1" x14ac:dyDescent="0.15">
      <c r="A13" s="185"/>
      <c r="B13" s="545"/>
      <c r="C13" s="546"/>
      <c r="D13" s="546"/>
      <c r="E13" s="546"/>
      <c r="F13" s="546"/>
      <c r="G13" s="546"/>
      <c r="H13" s="546"/>
      <c r="I13" s="546"/>
      <c r="J13" s="546"/>
      <c r="K13" s="547"/>
      <c r="L13" s="195"/>
      <c r="M13" s="526" t="s">
        <v>136</v>
      </c>
      <c r="N13" s="527"/>
      <c r="O13" s="527"/>
      <c r="P13" s="527"/>
      <c r="Q13" s="528"/>
      <c r="R13" s="529">
        <v>77081</v>
      </c>
      <c r="S13" s="530"/>
      <c r="T13" s="530"/>
      <c r="U13" s="530"/>
      <c r="V13" s="531"/>
      <c r="W13" s="517" t="s">
        <v>137</v>
      </c>
      <c r="X13" s="439"/>
      <c r="Y13" s="439"/>
      <c r="Z13" s="439"/>
      <c r="AA13" s="439"/>
      <c r="AB13" s="440"/>
      <c r="AC13" s="402">
        <v>302</v>
      </c>
      <c r="AD13" s="403"/>
      <c r="AE13" s="403"/>
      <c r="AF13" s="403"/>
      <c r="AG13" s="404"/>
      <c r="AH13" s="402">
        <v>260</v>
      </c>
      <c r="AI13" s="403"/>
      <c r="AJ13" s="403"/>
      <c r="AK13" s="403"/>
      <c r="AL13" s="405"/>
      <c r="AM13" s="495" t="s">
        <v>138</v>
      </c>
      <c r="AN13" s="400"/>
      <c r="AO13" s="400"/>
      <c r="AP13" s="400"/>
      <c r="AQ13" s="400"/>
      <c r="AR13" s="400"/>
      <c r="AS13" s="400"/>
      <c r="AT13" s="401"/>
      <c r="AU13" s="483" t="s">
        <v>139</v>
      </c>
      <c r="AV13" s="484"/>
      <c r="AW13" s="484"/>
      <c r="AX13" s="484"/>
      <c r="AY13" s="406" t="s">
        <v>140</v>
      </c>
      <c r="AZ13" s="407"/>
      <c r="BA13" s="407"/>
      <c r="BB13" s="407"/>
      <c r="BC13" s="407"/>
      <c r="BD13" s="407"/>
      <c r="BE13" s="407"/>
      <c r="BF13" s="407"/>
      <c r="BG13" s="407"/>
      <c r="BH13" s="407"/>
      <c r="BI13" s="407"/>
      <c r="BJ13" s="407"/>
      <c r="BK13" s="407"/>
      <c r="BL13" s="407"/>
      <c r="BM13" s="408"/>
      <c r="BN13" s="426">
        <v>-18346</v>
      </c>
      <c r="BO13" s="427"/>
      <c r="BP13" s="427"/>
      <c r="BQ13" s="427"/>
      <c r="BR13" s="427"/>
      <c r="BS13" s="427"/>
      <c r="BT13" s="427"/>
      <c r="BU13" s="428"/>
      <c r="BV13" s="426">
        <v>265311</v>
      </c>
      <c r="BW13" s="427"/>
      <c r="BX13" s="427"/>
      <c r="BY13" s="427"/>
      <c r="BZ13" s="427"/>
      <c r="CA13" s="427"/>
      <c r="CB13" s="427"/>
      <c r="CC13" s="428"/>
      <c r="CD13" s="435" t="s">
        <v>141</v>
      </c>
      <c r="CE13" s="436"/>
      <c r="CF13" s="436"/>
      <c r="CG13" s="436"/>
      <c r="CH13" s="436"/>
      <c r="CI13" s="436"/>
      <c r="CJ13" s="436"/>
      <c r="CK13" s="436"/>
      <c r="CL13" s="436"/>
      <c r="CM13" s="436"/>
      <c r="CN13" s="436"/>
      <c r="CO13" s="436"/>
      <c r="CP13" s="436"/>
      <c r="CQ13" s="436"/>
      <c r="CR13" s="436"/>
      <c r="CS13" s="437"/>
      <c r="CT13" s="396">
        <v>9.4</v>
      </c>
      <c r="CU13" s="397"/>
      <c r="CV13" s="397"/>
      <c r="CW13" s="397"/>
      <c r="CX13" s="397"/>
      <c r="CY13" s="397"/>
      <c r="CZ13" s="397"/>
      <c r="DA13" s="398"/>
      <c r="DB13" s="396">
        <v>10.199999999999999</v>
      </c>
      <c r="DC13" s="397"/>
      <c r="DD13" s="397"/>
      <c r="DE13" s="397"/>
      <c r="DF13" s="397"/>
      <c r="DG13" s="397"/>
      <c r="DH13" s="397"/>
      <c r="DI13" s="398"/>
      <c r="DJ13" s="184"/>
      <c r="DK13" s="184"/>
      <c r="DL13" s="184"/>
      <c r="DM13" s="184"/>
      <c r="DN13" s="184"/>
      <c r="DO13" s="184"/>
    </row>
    <row r="14" spans="1:119" ht="18.75" customHeight="1" thickBot="1" x14ac:dyDescent="0.2">
      <c r="A14" s="185"/>
      <c r="B14" s="545"/>
      <c r="C14" s="546"/>
      <c r="D14" s="546"/>
      <c r="E14" s="546"/>
      <c r="F14" s="546"/>
      <c r="G14" s="546"/>
      <c r="H14" s="546"/>
      <c r="I14" s="546"/>
      <c r="J14" s="546"/>
      <c r="K14" s="547"/>
      <c r="L14" s="519" t="s">
        <v>142</v>
      </c>
      <c r="M14" s="563"/>
      <c r="N14" s="563"/>
      <c r="O14" s="563"/>
      <c r="P14" s="563"/>
      <c r="Q14" s="564"/>
      <c r="R14" s="529">
        <v>77901</v>
      </c>
      <c r="S14" s="530"/>
      <c r="T14" s="530"/>
      <c r="U14" s="530"/>
      <c r="V14" s="531"/>
      <c r="W14" s="532"/>
      <c r="X14" s="442"/>
      <c r="Y14" s="442"/>
      <c r="Z14" s="442"/>
      <c r="AA14" s="442"/>
      <c r="AB14" s="443"/>
      <c r="AC14" s="522">
        <v>0.9</v>
      </c>
      <c r="AD14" s="523"/>
      <c r="AE14" s="523"/>
      <c r="AF14" s="523"/>
      <c r="AG14" s="524"/>
      <c r="AH14" s="522">
        <v>0.8</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143</v>
      </c>
      <c r="CE14" s="433"/>
      <c r="CF14" s="433"/>
      <c r="CG14" s="433"/>
      <c r="CH14" s="433"/>
      <c r="CI14" s="433"/>
      <c r="CJ14" s="433"/>
      <c r="CK14" s="433"/>
      <c r="CL14" s="433"/>
      <c r="CM14" s="433"/>
      <c r="CN14" s="433"/>
      <c r="CO14" s="433"/>
      <c r="CP14" s="433"/>
      <c r="CQ14" s="433"/>
      <c r="CR14" s="433"/>
      <c r="CS14" s="434"/>
      <c r="CT14" s="533">
        <v>86.7</v>
      </c>
      <c r="CU14" s="534"/>
      <c r="CV14" s="534"/>
      <c r="CW14" s="534"/>
      <c r="CX14" s="534"/>
      <c r="CY14" s="534"/>
      <c r="CZ14" s="534"/>
      <c r="DA14" s="535"/>
      <c r="DB14" s="533">
        <v>103.3</v>
      </c>
      <c r="DC14" s="534"/>
      <c r="DD14" s="534"/>
      <c r="DE14" s="534"/>
      <c r="DF14" s="534"/>
      <c r="DG14" s="534"/>
      <c r="DH14" s="534"/>
      <c r="DI14" s="535"/>
      <c r="DJ14" s="184"/>
      <c r="DK14" s="184"/>
      <c r="DL14" s="184"/>
      <c r="DM14" s="184"/>
      <c r="DN14" s="184"/>
      <c r="DO14" s="184"/>
    </row>
    <row r="15" spans="1:119" ht="18.75" customHeight="1" x14ac:dyDescent="0.15">
      <c r="A15" s="185"/>
      <c r="B15" s="545"/>
      <c r="C15" s="546"/>
      <c r="D15" s="546"/>
      <c r="E15" s="546"/>
      <c r="F15" s="546"/>
      <c r="G15" s="546"/>
      <c r="H15" s="546"/>
      <c r="I15" s="546"/>
      <c r="J15" s="546"/>
      <c r="K15" s="547"/>
      <c r="L15" s="195"/>
      <c r="M15" s="526" t="s">
        <v>136</v>
      </c>
      <c r="N15" s="527"/>
      <c r="O15" s="527"/>
      <c r="P15" s="527"/>
      <c r="Q15" s="528"/>
      <c r="R15" s="529">
        <v>77400</v>
      </c>
      <c r="S15" s="530"/>
      <c r="T15" s="530"/>
      <c r="U15" s="530"/>
      <c r="V15" s="531"/>
      <c r="W15" s="517" t="s">
        <v>144</v>
      </c>
      <c r="X15" s="439"/>
      <c r="Y15" s="439"/>
      <c r="Z15" s="439"/>
      <c r="AA15" s="439"/>
      <c r="AB15" s="440"/>
      <c r="AC15" s="402">
        <v>8126</v>
      </c>
      <c r="AD15" s="403"/>
      <c r="AE15" s="403"/>
      <c r="AF15" s="403"/>
      <c r="AG15" s="404"/>
      <c r="AH15" s="402">
        <v>8516</v>
      </c>
      <c r="AI15" s="403"/>
      <c r="AJ15" s="403"/>
      <c r="AK15" s="403"/>
      <c r="AL15" s="405"/>
      <c r="AM15" s="495"/>
      <c r="AN15" s="400"/>
      <c r="AO15" s="400"/>
      <c r="AP15" s="400"/>
      <c r="AQ15" s="400"/>
      <c r="AR15" s="400"/>
      <c r="AS15" s="400"/>
      <c r="AT15" s="401"/>
      <c r="AU15" s="483"/>
      <c r="AV15" s="484"/>
      <c r="AW15" s="484"/>
      <c r="AX15" s="484"/>
      <c r="AY15" s="418" t="s">
        <v>145</v>
      </c>
      <c r="AZ15" s="419"/>
      <c r="BA15" s="419"/>
      <c r="BB15" s="419"/>
      <c r="BC15" s="419"/>
      <c r="BD15" s="419"/>
      <c r="BE15" s="419"/>
      <c r="BF15" s="419"/>
      <c r="BG15" s="419"/>
      <c r="BH15" s="419"/>
      <c r="BI15" s="419"/>
      <c r="BJ15" s="419"/>
      <c r="BK15" s="419"/>
      <c r="BL15" s="419"/>
      <c r="BM15" s="420"/>
      <c r="BN15" s="421">
        <v>8045516</v>
      </c>
      <c r="BO15" s="422"/>
      <c r="BP15" s="422"/>
      <c r="BQ15" s="422"/>
      <c r="BR15" s="422"/>
      <c r="BS15" s="422"/>
      <c r="BT15" s="422"/>
      <c r="BU15" s="423"/>
      <c r="BV15" s="421">
        <v>7981297</v>
      </c>
      <c r="BW15" s="422"/>
      <c r="BX15" s="422"/>
      <c r="BY15" s="422"/>
      <c r="BZ15" s="422"/>
      <c r="CA15" s="422"/>
      <c r="CB15" s="422"/>
      <c r="CC15" s="423"/>
      <c r="CD15" s="536" t="s">
        <v>146</v>
      </c>
      <c r="CE15" s="537"/>
      <c r="CF15" s="537"/>
      <c r="CG15" s="537"/>
      <c r="CH15" s="537"/>
      <c r="CI15" s="537"/>
      <c r="CJ15" s="537"/>
      <c r="CK15" s="537"/>
      <c r="CL15" s="537"/>
      <c r="CM15" s="537"/>
      <c r="CN15" s="537"/>
      <c r="CO15" s="537"/>
      <c r="CP15" s="537"/>
      <c r="CQ15" s="537"/>
      <c r="CR15" s="537"/>
      <c r="CS15" s="53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5"/>
      <c r="C16" s="546"/>
      <c r="D16" s="546"/>
      <c r="E16" s="546"/>
      <c r="F16" s="546"/>
      <c r="G16" s="546"/>
      <c r="H16" s="546"/>
      <c r="I16" s="546"/>
      <c r="J16" s="546"/>
      <c r="K16" s="547"/>
      <c r="L16" s="519" t="s">
        <v>147</v>
      </c>
      <c r="M16" s="520"/>
      <c r="N16" s="520"/>
      <c r="O16" s="520"/>
      <c r="P16" s="520"/>
      <c r="Q16" s="521"/>
      <c r="R16" s="514" t="s">
        <v>148</v>
      </c>
      <c r="S16" s="515"/>
      <c r="T16" s="515"/>
      <c r="U16" s="515"/>
      <c r="V16" s="516"/>
      <c r="W16" s="532"/>
      <c r="X16" s="442"/>
      <c r="Y16" s="442"/>
      <c r="Z16" s="442"/>
      <c r="AA16" s="442"/>
      <c r="AB16" s="443"/>
      <c r="AC16" s="522">
        <v>25.6</v>
      </c>
      <c r="AD16" s="523"/>
      <c r="AE16" s="523"/>
      <c r="AF16" s="523"/>
      <c r="AG16" s="524"/>
      <c r="AH16" s="522">
        <v>26.7</v>
      </c>
      <c r="AI16" s="523"/>
      <c r="AJ16" s="523"/>
      <c r="AK16" s="523"/>
      <c r="AL16" s="525"/>
      <c r="AM16" s="495"/>
      <c r="AN16" s="400"/>
      <c r="AO16" s="400"/>
      <c r="AP16" s="400"/>
      <c r="AQ16" s="400"/>
      <c r="AR16" s="400"/>
      <c r="AS16" s="400"/>
      <c r="AT16" s="401"/>
      <c r="AU16" s="483"/>
      <c r="AV16" s="484"/>
      <c r="AW16" s="484"/>
      <c r="AX16" s="484"/>
      <c r="AY16" s="406" t="s">
        <v>149</v>
      </c>
      <c r="AZ16" s="407"/>
      <c r="BA16" s="407"/>
      <c r="BB16" s="407"/>
      <c r="BC16" s="407"/>
      <c r="BD16" s="407"/>
      <c r="BE16" s="407"/>
      <c r="BF16" s="407"/>
      <c r="BG16" s="407"/>
      <c r="BH16" s="407"/>
      <c r="BI16" s="407"/>
      <c r="BJ16" s="407"/>
      <c r="BK16" s="407"/>
      <c r="BL16" s="407"/>
      <c r="BM16" s="408"/>
      <c r="BN16" s="426">
        <v>11478605</v>
      </c>
      <c r="BO16" s="427"/>
      <c r="BP16" s="427"/>
      <c r="BQ16" s="427"/>
      <c r="BR16" s="427"/>
      <c r="BS16" s="427"/>
      <c r="BT16" s="427"/>
      <c r="BU16" s="428"/>
      <c r="BV16" s="426">
        <v>11316128</v>
      </c>
      <c r="BW16" s="427"/>
      <c r="BX16" s="427"/>
      <c r="BY16" s="427"/>
      <c r="BZ16" s="427"/>
      <c r="CA16" s="427"/>
      <c r="CB16" s="427"/>
      <c r="CC16" s="428"/>
      <c r="CD16" s="199"/>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184"/>
      <c r="DK16" s="184"/>
      <c r="DL16" s="184"/>
      <c r="DM16" s="184"/>
      <c r="DN16" s="184"/>
      <c r="DO16" s="184"/>
    </row>
    <row r="17" spans="1:119" ht="18.75" customHeight="1" thickBot="1" x14ac:dyDescent="0.2">
      <c r="A17" s="185"/>
      <c r="B17" s="548"/>
      <c r="C17" s="549"/>
      <c r="D17" s="549"/>
      <c r="E17" s="549"/>
      <c r="F17" s="549"/>
      <c r="G17" s="549"/>
      <c r="H17" s="549"/>
      <c r="I17" s="549"/>
      <c r="J17" s="549"/>
      <c r="K17" s="550"/>
      <c r="L17" s="200"/>
      <c r="M17" s="511" t="s">
        <v>150</v>
      </c>
      <c r="N17" s="512"/>
      <c r="O17" s="512"/>
      <c r="P17" s="512"/>
      <c r="Q17" s="513"/>
      <c r="R17" s="514" t="s">
        <v>151</v>
      </c>
      <c r="S17" s="515"/>
      <c r="T17" s="515"/>
      <c r="U17" s="515"/>
      <c r="V17" s="516"/>
      <c r="W17" s="517" t="s">
        <v>152</v>
      </c>
      <c r="X17" s="439"/>
      <c r="Y17" s="439"/>
      <c r="Z17" s="439"/>
      <c r="AA17" s="439"/>
      <c r="AB17" s="440"/>
      <c r="AC17" s="402">
        <v>23370</v>
      </c>
      <c r="AD17" s="403"/>
      <c r="AE17" s="403"/>
      <c r="AF17" s="403"/>
      <c r="AG17" s="404"/>
      <c r="AH17" s="402">
        <v>23168</v>
      </c>
      <c r="AI17" s="403"/>
      <c r="AJ17" s="403"/>
      <c r="AK17" s="403"/>
      <c r="AL17" s="405"/>
      <c r="AM17" s="495"/>
      <c r="AN17" s="400"/>
      <c r="AO17" s="400"/>
      <c r="AP17" s="400"/>
      <c r="AQ17" s="400"/>
      <c r="AR17" s="400"/>
      <c r="AS17" s="400"/>
      <c r="AT17" s="401"/>
      <c r="AU17" s="483"/>
      <c r="AV17" s="484"/>
      <c r="AW17" s="484"/>
      <c r="AX17" s="484"/>
      <c r="AY17" s="406" t="s">
        <v>153</v>
      </c>
      <c r="AZ17" s="407"/>
      <c r="BA17" s="407"/>
      <c r="BB17" s="407"/>
      <c r="BC17" s="407"/>
      <c r="BD17" s="407"/>
      <c r="BE17" s="407"/>
      <c r="BF17" s="407"/>
      <c r="BG17" s="407"/>
      <c r="BH17" s="407"/>
      <c r="BI17" s="407"/>
      <c r="BJ17" s="407"/>
      <c r="BK17" s="407"/>
      <c r="BL17" s="407"/>
      <c r="BM17" s="408"/>
      <c r="BN17" s="426">
        <v>10269739</v>
      </c>
      <c r="BO17" s="427"/>
      <c r="BP17" s="427"/>
      <c r="BQ17" s="427"/>
      <c r="BR17" s="427"/>
      <c r="BS17" s="427"/>
      <c r="BT17" s="427"/>
      <c r="BU17" s="428"/>
      <c r="BV17" s="426">
        <v>10162542</v>
      </c>
      <c r="BW17" s="427"/>
      <c r="BX17" s="427"/>
      <c r="BY17" s="427"/>
      <c r="BZ17" s="427"/>
      <c r="CA17" s="427"/>
      <c r="CB17" s="427"/>
      <c r="CC17" s="428"/>
      <c r="CD17" s="199"/>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184"/>
      <c r="DK17" s="184"/>
      <c r="DL17" s="184"/>
      <c r="DM17" s="184"/>
      <c r="DN17" s="184"/>
      <c r="DO17" s="184"/>
    </row>
    <row r="18" spans="1:119" ht="18.75" customHeight="1" thickBot="1" x14ac:dyDescent="0.2">
      <c r="A18" s="185"/>
      <c r="B18" s="488" t="s">
        <v>154</v>
      </c>
      <c r="C18" s="489"/>
      <c r="D18" s="489"/>
      <c r="E18" s="490"/>
      <c r="F18" s="490"/>
      <c r="G18" s="490"/>
      <c r="H18" s="490"/>
      <c r="I18" s="490"/>
      <c r="J18" s="490"/>
      <c r="K18" s="490"/>
      <c r="L18" s="491">
        <v>25.55</v>
      </c>
      <c r="M18" s="491"/>
      <c r="N18" s="491"/>
      <c r="O18" s="491"/>
      <c r="P18" s="491"/>
      <c r="Q18" s="491"/>
      <c r="R18" s="492"/>
      <c r="S18" s="492"/>
      <c r="T18" s="492"/>
      <c r="U18" s="492"/>
      <c r="V18" s="493"/>
      <c r="W18" s="507"/>
      <c r="X18" s="508"/>
      <c r="Y18" s="508"/>
      <c r="Z18" s="508"/>
      <c r="AA18" s="508"/>
      <c r="AB18" s="518"/>
      <c r="AC18" s="390">
        <v>73.5</v>
      </c>
      <c r="AD18" s="391"/>
      <c r="AE18" s="391"/>
      <c r="AF18" s="391"/>
      <c r="AG18" s="494"/>
      <c r="AH18" s="390">
        <v>72.5</v>
      </c>
      <c r="AI18" s="391"/>
      <c r="AJ18" s="391"/>
      <c r="AK18" s="391"/>
      <c r="AL18" s="392"/>
      <c r="AM18" s="495"/>
      <c r="AN18" s="400"/>
      <c r="AO18" s="400"/>
      <c r="AP18" s="400"/>
      <c r="AQ18" s="400"/>
      <c r="AR18" s="400"/>
      <c r="AS18" s="400"/>
      <c r="AT18" s="401"/>
      <c r="AU18" s="483"/>
      <c r="AV18" s="484"/>
      <c r="AW18" s="484"/>
      <c r="AX18" s="484"/>
      <c r="AY18" s="406" t="s">
        <v>155</v>
      </c>
      <c r="AZ18" s="407"/>
      <c r="BA18" s="407"/>
      <c r="BB18" s="407"/>
      <c r="BC18" s="407"/>
      <c r="BD18" s="407"/>
      <c r="BE18" s="407"/>
      <c r="BF18" s="407"/>
      <c r="BG18" s="407"/>
      <c r="BH18" s="407"/>
      <c r="BI18" s="407"/>
      <c r="BJ18" s="407"/>
      <c r="BK18" s="407"/>
      <c r="BL18" s="407"/>
      <c r="BM18" s="408"/>
      <c r="BN18" s="426">
        <v>14592480</v>
      </c>
      <c r="BO18" s="427"/>
      <c r="BP18" s="427"/>
      <c r="BQ18" s="427"/>
      <c r="BR18" s="427"/>
      <c r="BS18" s="427"/>
      <c r="BT18" s="427"/>
      <c r="BU18" s="428"/>
      <c r="BV18" s="426">
        <v>14139231</v>
      </c>
      <c r="BW18" s="427"/>
      <c r="BX18" s="427"/>
      <c r="BY18" s="427"/>
      <c r="BZ18" s="427"/>
      <c r="CA18" s="427"/>
      <c r="CB18" s="427"/>
      <c r="CC18" s="428"/>
      <c r="CD18" s="199"/>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184"/>
      <c r="DK18" s="184"/>
      <c r="DL18" s="184"/>
      <c r="DM18" s="184"/>
      <c r="DN18" s="184"/>
      <c r="DO18" s="184"/>
    </row>
    <row r="19" spans="1:119" ht="18.75" customHeight="1" thickBot="1" x14ac:dyDescent="0.2">
      <c r="A19" s="185"/>
      <c r="B19" s="488" t="s">
        <v>156</v>
      </c>
      <c r="C19" s="489"/>
      <c r="D19" s="489"/>
      <c r="E19" s="490"/>
      <c r="F19" s="490"/>
      <c r="G19" s="490"/>
      <c r="H19" s="490"/>
      <c r="I19" s="490"/>
      <c r="J19" s="490"/>
      <c r="K19" s="490"/>
      <c r="L19" s="496">
        <v>2992</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157</v>
      </c>
      <c r="AZ19" s="407"/>
      <c r="BA19" s="407"/>
      <c r="BB19" s="407"/>
      <c r="BC19" s="407"/>
      <c r="BD19" s="407"/>
      <c r="BE19" s="407"/>
      <c r="BF19" s="407"/>
      <c r="BG19" s="407"/>
      <c r="BH19" s="407"/>
      <c r="BI19" s="407"/>
      <c r="BJ19" s="407"/>
      <c r="BK19" s="407"/>
      <c r="BL19" s="407"/>
      <c r="BM19" s="408"/>
      <c r="BN19" s="426">
        <v>16504892</v>
      </c>
      <c r="BO19" s="427"/>
      <c r="BP19" s="427"/>
      <c r="BQ19" s="427"/>
      <c r="BR19" s="427"/>
      <c r="BS19" s="427"/>
      <c r="BT19" s="427"/>
      <c r="BU19" s="428"/>
      <c r="BV19" s="426">
        <v>16393418</v>
      </c>
      <c r="BW19" s="427"/>
      <c r="BX19" s="427"/>
      <c r="BY19" s="427"/>
      <c r="BZ19" s="427"/>
      <c r="CA19" s="427"/>
      <c r="CB19" s="427"/>
      <c r="CC19" s="428"/>
      <c r="CD19" s="199"/>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184"/>
      <c r="DK19" s="184"/>
      <c r="DL19" s="184"/>
      <c r="DM19" s="184"/>
      <c r="DN19" s="184"/>
      <c r="DO19" s="184"/>
    </row>
    <row r="20" spans="1:119" ht="18.75" customHeight="1" thickBot="1" x14ac:dyDescent="0.2">
      <c r="A20" s="185"/>
      <c r="B20" s="488" t="s">
        <v>158</v>
      </c>
      <c r="C20" s="489"/>
      <c r="D20" s="489"/>
      <c r="E20" s="490"/>
      <c r="F20" s="490"/>
      <c r="G20" s="490"/>
      <c r="H20" s="490"/>
      <c r="I20" s="490"/>
      <c r="J20" s="490"/>
      <c r="K20" s="490"/>
      <c r="L20" s="496">
        <v>28923</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3"/>
      <c r="AO20" s="473"/>
      <c r="AP20" s="473"/>
      <c r="AQ20" s="473"/>
      <c r="AR20" s="473"/>
      <c r="AS20" s="473"/>
      <c r="AT20" s="474"/>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199"/>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184"/>
      <c r="DK20" s="184"/>
      <c r="DL20" s="184"/>
      <c r="DM20" s="184"/>
      <c r="DN20" s="184"/>
      <c r="DO20" s="184"/>
    </row>
    <row r="21" spans="1:119" ht="18.75" customHeight="1" x14ac:dyDescent="0.15">
      <c r="A21" s="185"/>
      <c r="B21" s="485" t="s">
        <v>159</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199"/>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184"/>
      <c r="DK21" s="184"/>
      <c r="DL21" s="184"/>
      <c r="DM21" s="184"/>
      <c r="DN21" s="184"/>
      <c r="DO21" s="184"/>
    </row>
    <row r="22" spans="1:119" ht="18.75" customHeight="1" thickBot="1" x14ac:dyDescent="0.2">
      <c r="A22" s="185"/>
      <c r="B22" s="455" t="s">
        <v>160</v>
      </c>
      <c r="C22" s="456"/>
      <c r="D22" s="457"/>
      <c r="E22" s="464" t="s">
        <v>1</v>
      </c>
      <c r="F22" s="439"/>
      <c r="G22" s="439"/>
      <c r="H22" s="439"/>
      <c r="I22" s="439"/>
      <c r="J22" s="439"/>
      <c r="K22" s="440"/>
      <c r="L22" s="464" t="s">
        <v>161</v>
      </c>
      <c r="M22" s="439"/>
      <c r="N22" s="439"/>
      <c r="O22" s="439"/>
      <c r="P22" s="440"/>
      <c r="Q22" s="449" t="s">
        <v>162</v>
      </c>
      <c r="R22" s="450"/>
      <c r="S22" s="450"/>
      <c r="T22" s="450"/>
      <c r="U22" s="450"/>
      <c r="V22" s="465"/>
      <c r="W22" s="467" t="s">
        <v>163</v>
      </c>
      <c r="X22" s="456"/>
      <c r="Y22" s="457"/>
      <c r="Z22" s="464" t="s">
        <v>1</v>
      </c>
      <c r="AA22" s="439"/>
      <c r="AB22" s="439"/>
      <c r="AC22" s="439"/>
      <c r="AD22" s="439"/>
      <c r="AE22" s="439"/>
      <c r="AF22" s="439"/>
      <c r="AG22" s="440"/>
      <c r="AH22" s="438" t="s">
        <v>164</v>
      </c>
      <c r="AI22" s="439"/>
      <c r="AJ22" s="439"/>
      <c r="AK22" s="439"/>
      <c r="AL22" s="440"/>
      <c r="AM22" s="438" t="s">
        <v>165</v>
      </c>
      <c r="AN22" s="444"/>
      <c r="AO22" s="444"/>
      <c r="AP22" s="444"/>
      <c r="AQ22" s="444"/>
      <c r="AR22" s="445"/>
      <c r="AS22" s="449" t="s">
        <v>162</v>
      </c>
      <c r="AT22" s="450"/>
      <c r="AU22" s="450"/>
      <c r="AV22" s="450"/>
      <c r="AW22" s="450"/>
      <c r="AX22" s="451"/>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199"/>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184"/>
      <c r="DK22" s="184"/>
      <c r="DL22" s="184"/>
      <c r="DM22" s="184"/>
      <c r="DN22" s="184"/>
      <c r="DO22" s="184"/>
    </row>
    <row r="23" spans="1:119" ht="18.75" customHeight="1" x14ac:dyDescent="0.15">
      <c r="A23" s="185"/>
      <c r="B23" s="458"/>
      <c r="C23" s="459"/>
      <c r="D23" s="460"/>
      <c r="E23" s="441"/>
      <c r="F23" s="442"/>
      <c r="G23" s="442"/>
      <c r="H23" s="442"/>
      <c r="I23" s="442"/>
      <c r="J23" s="442"/>
      <c r="K23" s="443"/>
      <c r="L23" s="441"/>
      <c r="M23" s="442"/>
      <c r="N23" s="442"/>
      <c r="O23" s="442"/>
      <c r="P23" s="443"/>
      <c r="Q23" s="452"/>
      <c r="R23" s="453"/>
      <c r="S23" s="453"/>
      <c r="T23" s="453"/>
      <c r="U23" s="453"/>
      <c r="V23" s="466"/>
      <c r="W23" s="468"/>
      <c r="X23" s="459"/>
      <c r="Y23" s="460"/>
      <c r="Z23" s="441"/>
      <c r="AA23" s="442"/>
      <c r="AB23" s="442"/>
      <c r="AC23" s="442"/>
      <c r="AD23" s="442"/>
      <c r="AE23" s="442"/>
      <c r="AF23" s="442"/>
      <c r="AG23" s="443"/>
      <c r="AH23" s="441"/>
      <c r="AI23" s="442"/>
      <c r="AJ23" s="442"/>
      <c r="AK23" s="442"/>
      <c r="AL23" s="443"/>
      <c r="AM23" s="446"/>
      <c r="AN23" s="447"/>
      <c r="AO23" s="447"/>
      <c r="AP23" s="447"/>
      <c r="AQ23" s="447"/>
      <c r="AR23" s="448"/>
      <c r="AS23" s="452"/>
      <c r="AT23" s="453"/>
      <c r="AU23" s="453"/>
      <c r="AV23" s="453"/>
      <c r="AW23" s="453"/>
      <c r="AX23" s="454"/>
      <c r="AY23" s="418" t="s">
        <v>166</v>
      </c>
      <c r="AZ23" s="419"/>
      <c r="BA23" s="419"/>
      <c r="BB23" s="419"/>
      <c r="BC23" s="419"/>
      <c r="BD23" s="419"/>
      <c r="BE23" s="419"/>
      <c r="BF23" s="419"/>
      <c r="BG23" s="419"/>
      <c r="BH23" s="419"/>
      <c r="BI23" s="419"/>
      <c r="BJ23" s="419"/>
      <c r="BK23" s="419"/>
      <c r="BL23" s="419"/>
      <c r="BM23" s="420"/>
      <c r="BN23" s="426">
        <v>28302262</v>
      </c>
      <c r="BO23" s="427"/>
      <c r="BP23" s="427"/>
      <c r="BQ23" s="427"/>
      <c r="BR23" s="427"/>
      <c r="BS23" s="427"/>
      <c r="BT23" s="427"/>
      <c r="BU23" s="428"/>
      <c r="BV23" s="426">
        <v>28628750</v>
      </c>
      <c r="BW23" s="427"/>
      <c r="BX23" s="427"/>
      <c r="BY23" s="427"/>
      <c r="BZ23" s="427"/>
      <c r="CA23" s="427"/>
      <c r="CB23" s="427"/>
      <c r="CC23" s="428"/>
      <c r="CD23" s="199"/>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184"/>
      <c r="DK23" s="184"/>
      <c r="DL23" s="184"/>
      <c r="DM23" s="184"/>
      <c r="DN23" s="184"/>
      <c r="DO23" s="184"/>
    </row>
    <row r="24" spans="1:119" ht="18.75" customHeight="1" thickBot="1" x14ac:dyDescent="0.2">
      <c r="A24" s="185"/>
      <c r="B24" s="458"/>
      <c r="C24" s="459"/>
      <c r="D24" s="460"/>
      <c r="E24" s="399" t="s">
        <v>167</v>
      </c>
      <c r="F24" s="400"/>
      <c r="G24" s="400"/>
      <c r="H24" s="400"/>
      <c r="I24" s="400"/>
      <c r="J24" s="400"/>
      <c r="K24" s="401"/>
      <c r="L24" s="402">
        <v>1</v>
      </c>
      <c r="M24" s="403"/>
      <c r="N24" s="403"/>
      <c r="O24" s="403"/>
      <c r="P24" s="404"/>
      <c r="Q24" s="402">
        <v>7054</v>
      </c>
      <c r="R24" s="403"/>
      <c r="S24" s="403"/>
      <c r="T24" s="403"/>
      <c r="U24" s="403"/>
      <c r="V24" s="404"/>
      <c r="W24" s="468"/>
      <c r="X24" s="459"/>
      <c r="Y24" s="460"/>
      <c r="Z24" s="399" t="s">
        <v>168</v>
      </c>
      <c r="AA24" s="400"/>
      <c r="AB24" s="400"/>
      <c r="AC24" s="400"/>
      <c r="AD24" s="400"/>
      <c r="AE24" s="400"/>
      <c r="AF24" s="400"/>
      <c r="AG24" s="401"/>
      <c r="AH24" s="402">
        <v>458</v>
      </c>
      <c r="AI24" s="403"/>
      <c r="AJ24" s="403"/>
      <c r="AK24" s="403"/>
      <c r="AL24" s="404"/>
      <c r="AM24" s="402">
        <v>1427586</v>
      </c>
      <c r="AN24" s="403"/>
      <c r="AO24" s="403"/>
      <c r="AP24" s="403"/>
      <c r="AQ24" s="403"/>
      <c r="AR24" s="404"/>
      <c r="AS24" s="402">
        <v>3117</v>
      </c>
      <c r="AT24" s="403"/>
      <c r="AU24" s="403"/>
      <c r="AV24" s="403"/>
      <c r="AW24" s="403"/>
      <c r="AX24" s="405"/>
      <c r="AY24" s="393" t="s">
        <v>169</v>
      </c>
      <c r="AZ24" s="394"/>
      <c r="BA24" s="394"/>
      <c r="BB24" s="394"/>
      <c r="BC24" s="394"/>
      <c r="BD24" s="394"/>
      <c r="BE24" s="394"/>
      <c r="BF24" s="394"/>
      <c r="BG24" s="394"/>
      <c r="BH24" s="394"/>
      <c r="BI24" s="394"/>
      <c r="BJ24" s="394"/>
      <c r="BK24" s="394"/>
      <c r="BL24" s="394"/>
      <c r="BM24" s="395"/>
      <c r="BN24" s="426">
        <v>17390367</v>
      </c>
      <c r="BO24" s="427"/>
      <c r="BP24" s="427"/>
      <c r="BQ24" s="427"/>
      <c r="BR24" s="427"/>
      <c r="BS24" s="427"/>
      <c r="BT24" s="427"/>
      <c r="BU24" s="428"/>
      <c r="BV24" s="426">
        <v>16819575</v>
      </c>
      <c r="BW24" s="427"/>
      <c r="BX24" s="427"/>
      <c r="BY24" s="427"/>
      <c r="BZ24" s="427"/>
      <c r="CA24" s="427"/>
      <c r="CB24" s="427"/>
      <c r="CC24" s="428"/>
      <c r="CD24" s="199"/>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184"/>
      <c r="DK24" s="184"/>
      <c r="DL24" s="184"/>
      <c r="DM24" s="184"/>
      <c r="DN24" s="184"/>
      <c r="DO24" s="184"/>
    </row>
    <row r="25" spans="1:119" s="184" customFormat="1" ht="18.75" customHeight="1" x14ac:dyDescent="0.15">
      <c r="A25" s="185"/>
      <c r="B25" s="458"/>
      <c r="C25" s="459"/>
      <c r="D25" s="460"/>
      <c r="E25" s="399" t="s">
        <v>170</v>
      </c>
      <c r="F25" s="400"/>
      <c r="G25" s="400"/>
      <c r="H25" s="400"/>
      <c r="I25" s="400"/>
      <c r="J25" s="400"/>
      <c r="K25" s="401"/>
      <c r="L25" s="402">
        <v>2</v>
      </c>
      <c r="M25" s="403"/>
      <c r="N25" s="403"/>
      <c r="O25" s="403"/>
      <c r="P25" s="404"/>
      <c r="Q25" s="402">
        <v>6650</v>
      </c>
      <c r="R25" s="403"/>
      <c r="S25" s="403"/>
      <c r="T25" s="403"/>
      <c r="U25" s="403"/>
      <c r="V25" s="404"/>
      <c r="W25" s="468"/>
      <c r="X25" s="459"/>
      <c r="Y25" s="460"/>
      <c r="Z25" s="399" t="s">
        <v>171</v>
      </c>
      <c r="AA25" s="400"/>
      <c r="AB25" s="400"/>
      <c r="AC25" s="400"/>
      <c r="AD25" s="400"/>
      <c r="AE25" s="400"/>
      <c r="AF25" s="400"/>
      <c r="AG25" s="401"/>
      <c r="AH25" s="402">
        <v>77</v>
      </c>
      <c r="AI25" s="403"/>
      <c r="AJ25" s="403"/>
      <c r="AK25" s="403"/>
      <c r="AL25" s="404"/>
      <c r="AM25" s="402">
        <v>230384</v>
      </c>
      <c r="AN25" s="403"/>
      <c r="AO25" s="403"/>
      <c r="AP25" s="403"/>
      <c r="AQ25" s="403"/>
      <c r="AR25" s="404"/>
      <c r="AS25" s="402">
        <v>2992</v>
      </c>
      <c r="AT25" s="403"/>
      <c r="AU25" s="403"/>
      <c r="AV25" s="403"/>
      <c r="AW25" s="403"/>
      <c r="AX25" s="405"/>
      <c r="AY25" s="418" t="s">
        <v>172</v>
      </c>
      <c r="AZ25" s="419"/>
      <c r="BA25" s="419"/>
      <c r="BB25" s="419"/>
      <c r="BC25" s="419"/>
      <c r="BD25" s="419"/>
      <c r="BE25" s="419"/>
      <c r="BF25" s="419"/>
      <c r="BG25" s="419"/>
      <c r="BH25" s="419"/>
      <c r="BI25" s="419"/>
      <c r="BJ25" s="419"/>
      <c r="BK25" s="419"/>
      <c r="BL25" s="419"/>
      <c r="BM25" s="420"/>
      <c r="BN25" s="421">
        <v>10088611</v>
      </c>
      <c r="BO25" s="422"/>
      <c r="BP25" s="422"/>
      <c r="BQ25" s="422"/>
      <c r="BR25" s="422"/>
      <c r="BS25" s="422"/>
      <c r="BT25" s="422"/>
      <c r="BU25" s="423"/>
      <c r="BV25" s="421">
        <v>11389130</v>
      </c>
      <c r="BW25" s="422"/>
      <c r="BX25" s="422"/>
      <c r="BY25" s="422"/>
      <c r="BZ25" s="422"/>
      <c r="CA25" s="422"/>
      <c r="CB25" s="422"/>
      <c r="CC25" s="423"/>
      <c r="CD25" s="199"/>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184" customFormat="1" ht="18.75" customHeight="1" x14ac:dyDescent="0.15">
      <c r="A26" s="185"/>
      <c r="B26" s="458"/>
      <c r="C26" s="459"/>
      <c r="D26" s="460"/>
      <c r="E26" s="399" t="s">
        <v>173</v>
      </c>
      <c r="F26" s="400"/>
      <c r="G26" s="400"/>
      <c r="H26" s="400"/>
      <c r="I26" s="400"/>
      <c r="J26" s="400"/>
      <c r="K26" s="401"/>
      <c r="L26" s="402">
        <v>1</v>
      </c>
      <c r="M26" s="403"/>
      <c r="N26" s="403"/>
      <c r="O26" s="403"/>
      <c r="P26" s="404"/>
      <c r="Q26" s="402">
        <v>5852</v>
      </c>
      <c r="R26" s="403"/>
      <c r="S26" s="403"/>
      <c r="T26" s="403"/>
      <c r="U26" s="403"/>
      <c r="V26" s="404"/>
      <c r="W26" s="468"/>
      <c r="X26" s="459"/>
      <c r="Y26" s="460"/>
      <c r="Z26" s="399" t="s">
        <v>174</v>
      </c>
      <c r="AA26" s="481"/>
      <c r="AB26" s="481"/>
      <c r="AC26" s="481"/>
      <c r="AD26" s="481"/>
      <c r="AE26" s="481"/>
      <c r="AF26" s="481"/>
      <c r="AG26" s="482"/>
      <c r="AH26" s="402">
        <v>42</v>
      </c>
      <c r="AI26" s="403"/>
      <c r="AJ26" s="403"/>
      <c r="AK26" s="403"/>
      <c r="AL26" s="404"/>
      <c r="AM26" s="402">
        <v>142674</v>
      </c>
      <c r="AN26" s="403"/>
      <c r="AO26" s="403"/>
      <c r="AP26" s="403"/>
      <c r="AQ26" s="403"/>
      <c r="AR26" s="404"/>
      <c r="AS26" s="402">
        <v>3397</v>
      </c>
      <c r="AT26" s="403"/>
      <c r="AU26" s="403"/>
      <c r="AV26" s="403"/>
      <c r="AW26" s="403"/>
      <c r="AX26" s="405"/>
      <c r="AY26" s="435" t="s">
        <v>175</v>
      </c>
      <c r="AZ26" s="436"/>
      <c r="BA26" s="436"/>
      <c r="BB26" s="436"/>
      <c r="BC26" s="436"/>
      <c r="BD26" s="436"/>
      <c r="BE26" s="436"/>
      <c r="BF26" s="436"/>
      <c r="BG26" s="436"/>
      <c r="BH26" s="436"/>
      <c r="BI26" s="436"/>
      <c r="BJ26" s="436"/>
      <c r="BK26" s="436"/>
      <c r="BL26" s="436"/>
      <c r="BM26" s="437"/>
      <c r="BN26" s="426" t="s">
        <v>176</v>
      </c>
      <c r="BO26" s="427"/>
      <c r="BP26" s="427"/>
      <c r="BQ26" s="427"/>
      <c r="BR26" s="427"/>
      <c r="BS26" s="427"/>
      <c r="BT26" s="427"/>
      <c r="BU26" s="428"/>
      <c r="BV26" s="426" t="s">
        <v>127</v>
      </c>
      <c r="BW26" s="427"/>
      <c r="BX26" s="427"/>
      <c r="BY26" s="427"/>
      <c r="BZ26" s="427"/>
      <c r="CA26" s="427"/>
      <c r="CB26" s="427"/>
      <c r="CC26" s="428"/>
      <c r="CD26" s="199"/>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x14ac:dyDescent="0.2">
      <c r="A27" s="185"/>
      <c r="B27" s="458"/>
      <c r="C27" s="459"/>
      <c r="D27" s="460"/>
      <c r="E27" s="399" t="s">
        <v>177</v>
      </c>
      <c r="F27" s="400"/>
      <c r="G27" s="400"/>
      <c r="H27" s="400"/>
      <c r="I27" s="400"/>
      <c r="J27" s="400"/>
      <c r="K27" s="401"/>
      <c r="L27" s="402">
        <v>1</v>
      </c>
      <c r="M27" s="403"/>
      <c r="N27" s="403"/>
      <c r="O27" s="403"/>
      <c r="P27" s="404"/>
      <c r="Q27" s="402">
        <v>6210</v>
      </c>
      <c r="R27" s="403"/>
      <c r="S27" s="403"/>
      <c r="T27" s="403"/>
      <c r="U27" s="403"/>
      <c r="V27" s="404"/>
      <c r="W27" s="468"/>
      <c r="X27" s="459"/>
      <c r="Y27" s="460"/>
      <c r="Z27" s="399" t="s">
        <v>178</v>
      </c>
      <c r="AA27" s="400"/>
      <c r="AB27" s="400"/>
      <c r="AC27" s="400"/>
      <c r="AD27" s="400"/>
      <c r="AE27" s="400"/>
      <c r="AF27" s="400"/>
      <c r="AG27" s="401"/>
      <c r="AH27" s="402">
        <v>24</v>
      </c>
      <c r="AI27" s="403"/>
      <c r="AJ27" s="403"/>
      <c r="AK27" s="403"/>
      <c r="AL27" s="404"/>
      <c r="AM27" s="402">
        <v>78156</v>
      </c>
      <c r="AN27" s="403"/>
      <c r="AO27" s="403"/>
      <c r="AP27" s="403"/>
      <c r="AQ27" s="403"/>
      <c r="AR27" s="404"/>
      <c r="AS27" s="402">
        <v>3257</v>
      </c>
      <c r="AT27" s="403"/>
      <c r="AU27" s="403"/>
      <c r="AV27" s="403"/>
      <c r="AW27" s="403"/>
      <c r="AX27" s="405"/>
      <c r="AY27" s="432" t="s">
        <v>179</v>
      </c>
      <c r="AZ27" s="433"/>
      <c r="BA27" s="433"/>
      <c r="BB27" s="433"/>
      <c r="BC27" s="433"/>
      <c r="BD27" s="433"/>
      <c r="BE27" s="433"/>
      <c r="BF27" s="433"/>
      <c r="BG27" s="433"/>
      <c r="BH27" s="433"/>
      <c r="BI27" s="433"/>
      <c r="BJ27" s="433"/>
      <c r="BK27" s="433"/>
      <c r="BL27" s="433"/>
      <c r="BM27" s="434"/>
      <c r="BN27" s="429" t="s">
        <v>176</v>
      </c>
      <c r="BO27" s="430"/>
      <c r="BP27" s="430"/>
      <c r="BQ27" s="430"/>
      <c r="BR27" s="430"/>
      <c r="BS27" s="430"/>
      <c r="BT27" s="430"/>
      <c r="BU27" s="431"/>
      <c r="BV27" s="429" t="s">
        <v>127</v>
      </c>
      <c r="BW27" s="430"/>
      <c r="BX27" s="430"/>
      <c r="BY27" s="430"/>
      <c r="BZ27" s="430"/>
      <c r="CA27" s="430"/>
      <c r="CB27" s="430"/>
      <c r="CC27" s="431"/>
      <c r="CD27" s="201"/>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184"/>
      <c r="DK27" s="184"/>
      <c r="DL27" s="184"/>
      <c r="DM27" s="184"/>
      <c r="DN27" s="184"/>
      <c r="DO27" s="184"/>
    </row>
    <row r="28" spans="1:119" ht="18.75" customHeight="1" x14ac:dyDescent="0.15">
      <c r="A28" s="185"/>
      <c r="B28" s="458"/>
      <c r="C28" s="459"/>
      <c r="D28" s="460"/>
      <c r="E28" s="399" t="s">
        <v>180</v>
      </c>
      <c r="F28" s="400"/>
      <c r="G28" s="400"/>
      <c r="H28" s="400"/>
      <c r="I28" s="400"/>
      <c r="J28" s="400"/>
      <c r="K28" s="401"/>
      <c r="L28" s="402">
        <v>1</v>
      </c>
      <c r="M28" s="403"/>
      <c r="N28" s="403"/>
      <c r="O28" s="403"/>
      <c r="P28" s="404"/>
      <c r="Q28" s="402">
        <v>5715</v>
      </c>
      <c r="R28" s="403"/>
      <c r="S28" s="403"/>
      <c r="T28" s="403"/>
      <c r="U28" s="403"/>
      <c r="V28" s="404"/>
      <c r="W28" s="468"/>
      <c r="X28" s="459"/>
      <c r="Y28" s="460"/>
      <c r="Z28" s="399" t="s">
        <v>181</v>
      </c>
      <c r="AA28" s="400"/>
      <c r="AB28" s="400"/>
      <c r="AC28" s="400"/>
      <c r="AD28" s="400"/>
      <c r="AE28" s="400"/>
      <c r="AF28" s="400"/>
      <c r="AG28" s="401"/>
      <c r="AH28" s="402" t="s">
        <v>176</v>
      </c>
      <c r="AI28" s="403"/>
      <c r="AJ28" s="403"/>
      <c r="AK28" s="403"/>
      <c r="AL28" s="404"/>
      <c r="AM28" s="402" t="s">
        <v>176</v>
      </c>
      <c r="AN28" s="403"/>
      <c r="AO28" s="403"/>
      <c r="AP28" s="403"/>
      <c r="AQ28" s="403"/>
      <c r="AR28" s="404"/>
      <c r="AS28" s="402" t="s">
        <v>176</v>
      </c>
      <c r="AT28" s="403"/>
      <c r="AU28" s="403"/>
      <c r="AV28" s="403"/>
      <c r="AW28" s="403"/>
      <c r="AX28" s="405"/>
      <c r="AY28" s="409" t="s">
        <v>182</v>
      </c>
      <c r="AZ28" s="410"/>
      <c r="BA28" s="410"/>
      <c r="BB28" s="411"/>
      <c r="BC28" s="418" t="s">
        <v>48</v>
      </c>
      <c r="BD28" s="419"/>
      <c r="BE28" s="419"/>
      <c r="BF28" s="419"/>
      <c r="BG28" s="419"/>
      <c r="BH28" s="419"/>
      <c r="BI28" s="419"/>
      <c r="BJ28" s="419"/>
      <c r="BK28" s="419"/>
      <c r="BL28" s="419"/>
      <c r="BM28" s="420"/>
      <c r="BN28" s="421">
        <v>3825594</v>
      </c>
      <c r="BO28" s="422"/>
      <c r="BP28" s="422"/>
      <c r="BQ28" s="422"/>
      <c r="BR28" s="422"/>
      <c r="BS28" s="422"/>
      <c r="BT28" s="422"/>
      <c r="BU28" s="423"/>
      <c r="BV28" s="421">
        <v>3617392</v>
      </c>
      <c r="BW28" s="422"/>
      <c r="BX28" s="422"/>
      <c r="BY28" s="422"/>
      <c r="BZ28" s="422"/>
      <c r="CA28" s="422"/>
      <c r="CB28" s="422"/>
      <c r="CC28" s="423"/>
      <c r="CD28" s="199"/>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184"/>
      <c r="DK28" s="184"/>
      <c r="DL28" s="184"/>
      <c r="DM28" s="184"/>
      <c r="DN28" s="184"/>
      <c r="DO28" s="184"/>
    </row>
    <row r="29" spans="1:119" ht="18.75" customHeight="1" x14ac:dyDescent="0.15">
      <c r="A29" s="185"/>
      <c r="B29" s="458"/>
      <c r="C29" s="459"/>
      <c r="D29" s="460"/>
      <c r="E29" s="399" t="s">
        <v>183</v>
      </c>
      <c r="F29" s="400"/>
      <c r="G29" s="400"/>
      <c r="H29" s="400"/>
      <c r="I29" s="400"/>
      <c r="J29" s="400"/>
      <c r="K29" s="401"/>
      <c r="L29" s="402">
        <v>13</v>
      </c>
      <c r="M29" s="403"/>
      <c r="N29" s="403"/>
      <c r="O29" s="403"/>
      <c r="P29" s="404"/>
      <c r="Q29" s="402">
        <v>5400</v>
      </c>
      <c r="R29" s="403"/>
      <c r="S29" s="403"/>
      <c r="T29" s="403"/>
      <c r="U29" s="403"/>
      <c r="V29" s="404"/>
      <c r="W29" s="469"/>
      <c r="X29" s="470"/>
      <c r="Y29" s="471"/>
      <c r="Z29" s="399" t="s">
        <v>184</v>
      </c>
      <c r="AA29" s="400"/>
      <c r="AB29" s="400"/>
      <c r="AC29" s="400"/>
      <c r="AD29" s="400"/>
      <c r="AE29" s="400"/>
      <c r="AF29" s="400"/>
      <c r="AG29" s="401"/>
      <c r="AH29" s="402">
        <v>482</v>
      </c>
      <c r="AI29" s="403"/>
      <c r="AJ29" s="403"/>
      <c r="AK29" s="403"/>
      <c r="AL29" s="404"/>
      <c r="AM29" s="402">
        <v>1505742</v>
      </c>
      <c r="AN29" s="403"/>
      <c r="AO29" s="403"/>
      <c r="AP29" s="403"/>
      <c r="AQ29" s="403"/>
      <c r="AR29" s="404"/>
      <c r="AS29" s="402">
        <v>3124</v>
      </c>
      <c r="AT29" s="403"/>
      <c r="AU29" s="403"/>
      <c r="AV29" s="403"/>
      <c r="AW29" s="403"/>
      <c r="AX29" s="405"/>
      <c r="AY29" s="412"/>
      <c r="AZ29" s="413"/>
      <c r="BA29" s="413"/>
      <c r="BB29" s="414"/>
      <c r="BC29" s="406" t="s">
        <v>185</v>
      </c>
      <c r="BD29" s="407"/>
      <c r="BE29" s="407"/>
      <c r="BF29" s="407"/>
      <c r="BG29" s="407"/>
      <c r="BH29" s="407"/>
      <c r="BI29" s="407"/>
      <c r="BJ29" s="407"/>
      <c r="BK29" s="407"/>
      <c r="BL29" s="407"/>
      <c r="BM29" s="408"/>
      <c r="BN29" s="426">
        <v>653572</v>
      </c>
      <c r="BO29" s="427"/>
      <c r="BP29" s="427"/>
      <c r="BQ29" s="427"/>
      <c r="BR29" s="427"/>
      <c r="BS29" s="427"/>
      <c r="BT29" s="427"/>
      <c r="BU29" s="428"/>
      <c r="BV29" s="426">
        <v>653180</v>
      </c>
      <c r="BW29" s="427"/>
      <c r="BX29" s="427"/>
      <c r="BY29" s="427"/>
      <c r="BZ29" s="427"/>
      <c r="CA29" s="427"/>
      <c r="CB29" s="427"/>
      <c r="CC29" s="428"/>
      <c r="CD29" s="201"/>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184"/>
      <c r="DK29" s="184"/>
      <c r="DL29" s="184"/>
      <c r="DM29" s="184"/>
      <c r="DN29" s="184"/>
      <c r="DO29" s="184"/>
    </row>
    <row r="30" spans="1:119" ht="18.75" customHeight="1" thickBot="1" x14ac:dyDescent="0.2">
      <c r="A30" s="185"/>
      <c r="B30" s="461"/>
      <c r="C30" s="462"/>
      <c r="D30" s="463"/>
      <c r="E30" s="472"/>
      <c r="F30" s="473"/>
      <c r="G30" s="473"/>
      <c r="H30" s="473"/>
      <c r="I30" s="473"/>
      <c r="J30" s="473"/>
      <c r="K30" s="474"/>
      <c r="L30" s="475"/>
      <c r="M30" s="476"/>
      <c r="N30" s="476"/>
      <c r="O30" s="476"/>
      <c r="P30" s="477"/>
      <c r="Q30" s="475"/>
      <c r="R30" s="476"/>
      <c r="S30" s="476"/>
      <c r="T30" s="476"/>
      <c r="U30" s="476"/>
      <c r="V30" s="477"/>
      <c r="W30" s="478" t="s">
        <v>186</v>
      </c>
      <c r="X30" s="479"/>
      <c r="Y30" s="479"/>
      <c r="Z30" s="479"/>
      <c r="AA30" s="479"/>
      <c r="AB30" s="479"/>
      <c r="AC30" s="479"/>
      <c r="AD30" s="479"/>
      <c r="AE30" s="479"/>
      <c r="AF30" s="479"/>
      <c r="AG30" s="480"/>
      <c r="AH30" s="390">
        <v>95.7</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50</v>
      </c>
      <c r="BD30" s="394"/>
      <c r="BE30" s="394"/>
      <c r="BF30" s="394"/>
      <c r="BG30" s="394"/>
      <c r="BH30" s="394"/>
      <c r="BI30" s="394"/>
      <c r="BJ30" s="394"/>
      <c r="BK30" s="394"/>
      <c r="BL30" s="394"/>
      <c r="BM30" s="395"/>
      <c r="BN30" s="429">
        <v>2070671</v>
      </c>
      <c r="BO30" s="430"/>
      <c r="BP30" s="430"/>
      <c r="BQ30" s="430"/>
      <c r="BR30" s="430"/>
      <c r="BS30" s="430"/>
      <c r="BT30" s="430"/>
      <c r="BU30" s="431"/>
      <c r="BV30" s="429">
        <v>1957174</v>
      </c>
      <c r="BW30" s="430"/>
      <c r="BX30" s="430"/>
      <c r="BY30" s="430"/>
      <c r="BZ30" s="430"/>
      <c r="CA30" s="430"/>
      <c r="CB30" s="430"/>
      <c r="CC30" s="43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187</v>
      </c>
      <c r="D32" s="212"/>
      <c r="E32" s="212"/>
      <c r="F32" s="209"/>
      <c r="G32" s="209"/>
      <c r="H32" s="209"/>
      <c r="I32" s="209"/>
      <c r="J32" s="209"/>
      <c r="K32" s="209"/>
      <c r="L32" s="209"/>
      <c r="M32" s="209"/>
      <c r="N32" s="209"/>
      <c r="O32" s="209"/>
      <c r="P32" s="209"/>
      <c r="Q32" s="209"/>
      <c r="R32" s="209"/>
      <c r="S32" s="209"/>
      <c r="T32" s="209"/>
      <c r="U32" s="209" t="s">
        <v>188</v>
      </c>
      <c r="V32" s="209"/>
      <c r="W32" s="209"/>
      <c r="X32" s="209"/>
      <c r="Y32" s="209"/>
      <c r="Z32" s="209"/>
      <c r="AA32" s="209"/>
      <c r="AB32" s="209"/>
      <c r="AC32" s="209"/>
      <c r="AD32" s="209"/>
      <c r="AE32" s="209"/>
      <c r="AF32" s="209"/>
      <c r="AG32" s="209"/>
      <c r="AH32" s="209"/>
      <c r="AI32" s="209"/>
      <c r="AJ32" s="209"/>
      <c r="AK32" s="209"/>
      <c r="AL32" s="209"/>
      <c r="AM32" s="213" t="s">
        <v>189</v>
      </c>
      <c r="AN32" s="209"/>
      <c r="AO32" s="209"/>
      <c r="AP32" s="209"/>
      <c r="AQ32" s="209"/>
      <c r="AR32" s="209"/>
      <c r="AS32" s="213"/>
      <c r="AT32" s="213"/>
      <c r="AU32" s="213"/>
      <c r="AV32" s="213"/>
      <c r="AW32" s="213"/>
      <c r="AX32" s="213"/>
      <c r="AY32" s="213"/>
      <c r="AZ32" s="213"/>
      <c r="BA32" s="213"/>
      <c r="BB32" s="209"/>
      <c r="BC32" s="213"/>
      <c r="BD32" s="209"/>
      <c r="BE32" s="213" t="s">
        <v>190</v>
      </c>
      <c r="BF32" s="209"/>
      <c r="BG32" s="209"/>
      <c r="BH32" s="209"/>
      <c r="BI32" s="209"/>
      <c r="BJ32" s="213"/>
      <c r="BK32" s="213"/>
      <c r="BL32" s="213"/>
      <c r="BM32" s="213"/>
      <c r="BN32" s="213"/>
      <c r="BO32" s="213"/>
      <c r="BP32" s="213"/>
      <c r="BQ32" s="213"/>
      <c r="BR32" s="209"/>
      <c r="BS32" s="209"/>
      <c r="BT32" s="209"/>
      <c r="BU32" s="209"/>
      <c r="BV32" s="209"/>
      <c r="BW32" s="209" t="s">
        <v>191</v>
      </c>
      <c r="BX32" s="209"/>
      <c r="BY32" s="209"/>
      <c r="BZ32" s="209"/>
      <c r="CA32" s="209"/>
      <c r="CB32" s="213"/>
      <c r="CC32" s="213"/>
      <c r="CD32" s="213"/>
      <c r="CE32" s="213"/>
      <c r="CF32" s="213"/>
      <c r="CG32" s="213"/>
      <c r="CH32" s="213"/>
      <c r="CI32" s="213"/>
      <c r="CJ32" s="213"/>
      <c r="CK32" s="213"/>
      <c r="CL32" s="213"/>
      <c r="CM32" s="213"/>
      <c r="CN32" s="213"/>
      <c r="CO32" s="213" t="s">
        <v>192</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89" t="s">
        <v>193</v>
      </c>
      <c r="D33" s="389"/>
      <c r="E33" s="388" t="s">
        <v>194</v>
      </c>
      <c r="F33" s="388"/>
      <c r="G33" s="388"/>
      <c r="H33" s="388"/>
      <c r="I33" s="388"/>
      <c r="J33" s="388"/>
      <c r="K33" s="388"/>
      <c r="L33" s="388"/>
      <c r="M33" s="388"/>
      <c r="N33" s="388"/>
      <c r="O33" s="388"/>
      <c r="P33" s="388"/>
      <c r="Q33" s="388"/>
      <c r="R33" s="388"/>
      <c r="S33" s="388"/>
      <c r="T33" s="214"/>
      <c r="U33" s="389" t="s">
        <v>193</v>
      </c>
      <c r="V33" s="389"/>
      <c r="W33" s="388" t="s">
        <v>195</v>
      </c>
      <c r="X33" s="388"/>
      <c r="Y33" s="388"/>
      <c r="Z33" s="388"/>
      <c r="AA33" s="388"/>
      <c r="AB33" s="388"/>
      <c r="AC33" s="388"/>
      <c r="AD33" s="388"/>
      <c r="AE33" s="388"/>
      <c r="AF33" s="388"/>
      <c r="AG33" s="388"/>
      <c r="AH33" s="388"/>
      <c r="AI33" s="388"/>
      <c r="AJ33" s="388"/>
      <c r="AK33" s="388"/>
      <c r="AL33" s="214"/>
      <c r="AM33" s="389" t="s">
        <v>193</v>
      </c>
      <c r="AN33" s="389"/>
      <c r="AO33" s="388" t="s">
        <v>194</v>
      </c>
      <c r="AP33" s="388"/>
      <c r="AQ33" s="388"/>
      <c r="AR33" s="388"/>
      <c r="AS33" s="388"/>
      <c r="AT33" s="388"/>
      <c r="AU33" s="388"/>
      <c r="AV33" s="388"/>
      <c r="AW33" s="388"/>
      <c r="AX33" s="388"/>
      <c r="AY33" s="388"/>
      <c r="AZ33" s="388"/>
      <c r="BA33" s="388"/>
      <c r="BB33" s="388"/>
      <c r="BC33" s="388"/>
      <c r="BD33" s="215"/>
      <c r="BE33" s="388" t="s">
        <v>196</v>
      </c>
      <c r="BF33" s="388"/>
      <c r="BG33" s="388" t="s">
        <v>197</v>
      </c>
      <c r="BH33" s="388"/>
      <c r="BI33" s="388"/>
      <c r="BJ33" s="388"/>
      <c r="BK33" s="388"/>
      <c r="BL33" s="388"/>
      <c r="BM33" s="388"/>
      <c r="BN33" s="388"/>
      <c r="BO33" s="388"/>
      <c r="BP33" s="388"/>
      <c r="BQ33" s="388"/>
      <c r="BR33" s="388"/>
      <c r="BS33" s="388"/>
      <c r="BT33" s="388"/>
      <c r="BU33" s="388"/>
      <c r="BV33" s="215"/>
      <c r="BW33" s="389" t="s">
        <v>196</v>
      </c>
      <c r="BX33" s="389"/>
      <c r="BY33" s="388" t="s">
        <v>198</v>
      </c>
      <c r="BZ33" s="388"/>
      <c r="CA33" s="388"/>
      <c r="CB33" s="388"/>
      <c r="CC33" s="388"/>
      <c r="CD33" s="388"/>
      <c r="CE33" s="388"/>
      <c r="CF33" s="388"/>
      <c r="CG33" s="388"/>
      <c r="CH33" s="388"/>
      <c r="CI33" s="388"/>
      <c r="CJ33" s="388"/>
      <c r="CK33" s="388"/>
      <c r="CL33" s="388"/>
      <c r="CM33" s="388"/>
      <c r="CN33" s="214"/>
      <c r="CO33" s="389" t="s">
        <v>199</v>
      </c>
      <c r="CP33" s="389"/>
      <c r="CQ33" s="388" t="s">
        <v>200</v>
      </c>
      <c r="CR33" s="388"/>
      <c r="CS33" s="388"/>
      <c r="CT33" s="388"/>
      <c r="CU33" s="388"/>
      <c r="CV33" s="388"/>
      <c r="CW33" s="388"/>
      <c r="CX33" s="388"/>
      <c r="CY33" s="388"/>
      <c r="CZ33" s="388"/>
      <c r="DA33" s="388"/>
      <c r="DB33" s="388"/>
      <c r="DC33" s="388"/>
      <c r="DD33" s="388"/>
      <c r="DE33" s="388"/>
      <c r="DF33" s="214"/>
      <c r="DG33" s="387" t="s">
        <v>201</v>
      </c>
      <c r="DH33" s="387"/>
      <c r="DI33" s="216"/>
      <c r="DJ33" s="184"/>
      <c r="DK33" s="184"/>
      <c r="DL33" s="184"/>
      <c r="DM33" s="184"/>
      <c r="DN33" s="184"/>
      <c r="DO33" s="184"/>
    </row>
    <row r="34" spans="1:119" ht="32.25" customHeight="1" x14ac:dyDescent="0.15">
      <c r="A34" s="185"/>
      <c r="B34" s="211"/>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212"/>
      <c r="U34" s="385">
        <f>IF(W34="","",MAX(C34:D43)+1)</f>
        <v>3</v>
      </c>
      <c r="V34" s="385"/>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212"/>
      <c r="AM34" s="385">
        <f>IF(AO34="","",MAX(C34:D43,U34:V43)+1)</f>
        <v>6</v>
      </c>
      <c r="AN34" s="385"/>
      <c r="AO34" s="384" t="str">
        <f>IF('各会計、関係団体の財政状況及び健全化判断比率'!B31="","",'各会計、関係団体の財政状況及び健全化判断比率'!B31)</f>
        <v>水道事業会計</v>
      </c>
      <c r="AP34" s="384"/>
      <c r="AQ34" s="384"/>
      <c r="AR34" s="384"/>
      <c r="AS34" s="384"/>
      <c r="AT34" s="384"/>
      <c r="AU34" s="384"/>
      <c r="AV34" s="384"/>
      <c r="AW34" s="384"/>
      <c r="AX34" s="384"/>
      <c r="AY34" s="384"/>
      <c r="AZ34" s="384"/>
      <c r="BA34" s="384"/>
      <c r="BB34" s="384"/>
      <c r="BC34" s="384"/>
      <c r="BD34" s="212"/>
      <c r="BE34" s="385" t="str">
        <f>IF(BG34="","",MAX(C34:D43,U34:V43,AM34:AN43)+1)</f>
        <v/>
      </c>
      <c r="BF34" s="385"/>
      <c r="BG34" s="384"/>
      <c r="BH34" s="384"/>
      <c r="BI34" s="384"/>
      <c r="BJ34" s="384"/>
      <c r="BK34" s="384"/>
      <c r="BL34" s="384"/>
      <c r="BM34" s="384"/>
      <c r="BN34" s="384"/>
      <c r="BO34" s="384"/>
      <c r="BP34" s="384"/>
      <c r="BQ34" s="384"/>
      <c r="BR34" s="384"/>
      <c r="BS34" s="384"/>
      <c r="BT34" s="384"/>
      <c r="BU34" s="384"/>
      <c r="BV34" s="212"/>
      <c r="BW34" s="385">
        <f>IF(BY34="","",MAX(C34:D43,U34:V43,AM34:AN43,BE34:BF43)+1)</f>
        <v>8</v>
      </c>
      <c r="BX34" s="385"/>
      <c r="BY34" s="384" t="str">
        <f>IF('各会計、関係団体の財政状況及び健全化判断比率'!B68="","",'各会計、関係団体の財政状況及び健全化判断比率'!B68)</f>
        <v>四條畷市交野市清掃施設組合</v>
      </c>
      <c r="BZ34" s="384"/>
      <c r="CA34" s="384"/>
      <c r="CB34" s="384"/>
      <c r="CC34" s="384"/>
      <c r="CD34" s="384"/>
      <c r="CE34" s="384"/>
      <c r="CF34" s="384"/>
      <c r="CG34" s="384"/>
      <c r="CH34" s="384"/>
      <c r="CI34" s="384"/>
      <c r="CJ34" s="384"/>
      <c r="CK34" s="384"/>
      <c r="CL34" s="384"/>
      <c r="CM34" s="384"/>
      <c r="CN34" s="212"/>
      <c r="CO34" s="385">
        <f>IF(CQ34="","",MAX(C34:D43,U34:V43,AM34:AN43,BE34:BF43,BW34:BX43)+1)</f>
        <v>14</v>
      </c>
      <c r="CP34" s="385"/>
      <c r="CQ34" s="384" t="str">
        <f>IF('各会計、関係団体の財政状況及び健全化判断比率'!BS7="","",'各会計、関係団体の財政状況及び健全化判断比率'!BS7)</f>
        <v>交野市土地開発公社</v>
      </c>
      <c r="CR34" s="384"/>
      <c r="CS34" s="384"/>
      <c r="CT34" s="384"/>
      <c r="CU34" s="384"/>
      <c r="CV34" s="384"/>
      <c r="CW34" s="384"/>
      <c r="CX34" s="384"/>
      <c r="CY34" s="384"/>
      <c r="CZ34" s="384"/>
      <c r="DA34" s="384"/>
      <c r="DB34" s="384"/>
      <c r="DC34" s="384"/>
      <c r="DD34" s="384"/>
      <c r="DE34" s="384"/>
      <c r="DF34" s="209"/>
      <c r="DG34" s="386" t="str">
        <f>IF('各会計、関係団体の財政状況及び健全化判断比率'!BR7="","",'各会計、関係団体の財政状況及び健全化判断比率'!BR7)</f>
        <v>〇</v>
      </c>
      <c r="DH34" s="386"/>
      <c r="DI34" s="216"/>
      <c r="DJ34" s="184"/>
      <c r="DK34" s="184"/>
      <c r="DL34" s="184"/>
      <c r="DM34" s="184"/>
      <c r="DN34" s="184"/>
      <c r="DO34" s="184"/>
    </row>
    <row r="35" spans="1:119" ht="32.25" customHeight="1" x14ac:dyDescent="0.15">
      <c r="A35" s="185"/>
      <c r="B35" s="211"/>
      <c r="C35" s="385">
        <f>IF(E35="","",C34+1)</f>
        <v>2</v>
      </c>
      <c r="D35" s="385"/>
      <c r="E35" s="384" t="str">
        <f>IF('各会計、関係団体の財政状況及び健全化判断比率'!B8="","",'各会計、関係団体の財政状況及び健全化判断比率'!B8)</f>
        <v>公共用地先行取得事業特別会計</v>
      </c>
      <c r="F35" s="384"/>
      <c r="G35" s="384"/>
      <c r="H35" s="384"/>
      <c r="I35" s="384"/>
      <c r="J35" s="384"/>
      <c r="K35" s="384"/>
      <c r="L35" s="384"/>
      <c r="M35" s="384"/>
      <c r="N35" s="384"/>
      <c r="O35" s="384"/>
      <c r="P35" s="384"/>
      <c r="Q35" s="384"/>
      <c r="R35" s="384"/>
      <c r="S35" s="384"/>
      <c r="T35" s="212"/>
      <c r="U35" s="385">
        <f>IF(W35="","",U34+1)</f>
        <v>4</v>
      </c>
      <c r="V35" s="385"/>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212"/>
      <c r="AM35" s="385">
        <f t="shared" ref="AM35:AM43" si="0">IF(AO35="","",AM34+1)</f>
        <v>7</v>
      </c>
      <c r="AN35" s="385"/>
      <c r="AO35" s="384" t="str">
        <f>IF('各会計、関係団体の財政状況及び健全化判断比率'!B32="","",'各会計、関係団体の財政状況及び健全化判断比率'!B32)</f>
        <v>下水道事業会計</v>
      </c>
      <c r="AP35" s="384"/>
      <c r="AQ35" s="384"/>
      <c r="AR35" s="384"/>
      <c r="AS35" s="384"/>
      <c r="AT35" s="384"/>
      <c r="AU35" s="384"/>
      <c r="AV35" s="384"/>
      <c r="AW35" s="384"/>
      <c r="AX35" s="384"/>
      <c r="AY35" s="384"/>
      <c r="AZ35" s="384"/>
      <c r="BA35" s="384"/>
      <c r="BB35" s="384"/>
      <c r="BC35" s="384"/>
      <c r="BD35" s="212"/>
      <c r="BE35" s="385" t="str">
        <f t="shared" ref="BE35:BE43" si="1">IF(BG35="","",BE34+1)</f>
        <v/>
      </c>
      <c r="BF35" s="385"/>
      <c r="BG35" s="384"/>
      <c r="BH35" s="384"/>
      <c r="BI35" s="384"/>
      <c r="BJ35" s="384"/>
      <c r="BK35" s="384"/>
      <c r="BL35" s="384"/>
      <c r="BM35" s="384"/>
      <c r="BN35" s="384"/>
      <c r="BO35" s="384"/>
      <c r="BP35" s="384"/>
      <c r="BQ35" s="384"/>
      <c r="BR35" s="384"/>
      <c r="BS35" s="384"/>
      <c r="BT35" s="384"/>
      <c r="BU35" s="384"/>
      <c r="BV35" s="212"/>
      <c r="BW35" s="385">
        <f t="shared" ref="BW35:BW43" si="2">IF(BY35="","",BW34+1)</f>
        <v>9</v>
      </c>
      <c r="BX35" s="385"/>
      <c r="BY35" s="384" t="str">
        <f>IF('各会計、関係団体の財政状況及び健全化判断比率'!B69="","",'各会計、関係団体の財政状況及び健全化判断比率'!B69)</f>
        <v>北河内４市リサイクル施設組合</v>
      </c>
      <c r="BZ35" s="384"/>
      <c r="CA35" s="384"/>
      <c r="CB35" s="384"/>
      <c r="CC35" s="384"/>
      <c r="CD35" s="384"/>
      <c r="CE35" s="384"/>
      <c r="CF35" s="384"/>
      <c r="CG35" s="384"/>
      <c r="CH35" s="384"/>
      <c r="CI35" s="384"/>
      <c r="CJ35" s="384"/>
      <c r="CK35" s="384"/>
      <c r="CL35" s="384"/>
      <c r="CM35" s="384"/>
      <c r="CN35" s="212"/>
      <c r="CO35" s="385" t="str">
        <f t="shared" ref="CO35:CO43" si="3">IF(CQ35="","",CO34+1)</f>
        <v/>
      </c>
      <c r="CP35" s="385"/>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F35" s="209"/>
      <c r="DG35" s="386" t="str">
        <f>IF('各会計、関係団体の財政状況及び健全化判断比率'!BR8="","",'各会計、関係団体の財政状況及び健全化判断比率'!BR8)</f>
        <v/>
      </c>
      <c r="DH35" s="386"/>
      <c r="DI35" s="216"/>
      <c r="DJ35" s="184"/>
      <c r="DK35" s="184"/>
      <c r="DL35" s="184"/>
      <c r="DM35" s="184"/>
      <c r="DN35" s="184"/>
      <c r="DO35" s="184"/>
    </row>
    <row r="36" spans="1:119" ht="32.25" customHeight="1" x14ac:dyDescent="0.15">
      <c r="A36" s="185"/>
      <c r="B36" s="211"/>
      <c r="C36" s="385" t="str">
        <f>IF(E36="","",C35+1)</f>
        <v/>
      </c>
      <c r="D36" s="385"/>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212"/>
      <c r="U36" s="385">
        <f t="shared" ref="U36:U43" si="4">IF(W36="","",U35+1)</f>
        <v>5</v>
      </c>
      <c r="V36" s="385"/>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212"/>
      <c r="AM36" s="385" t="str">
        <f t="shared" si="0"/>
        <v/>
      </c>
      <c r="AN36" s="385"/>
      <c r="AO36" s="384"/>
      <c r="AP36" s="384"/>
      <c r="AQ36" s="384"/>
      <c r="AR36" s="384"/>
      <c r="AS36" s="384"/>
      <c r="AT36" s="384"/>
      <c r="AU36" s="384"/>
      <c r="AV36" s="384"/>
      <c r="AW36" s="384"/>
      <c r="AX36" s="384"/>
      <c r="AY36" s="384"/>
      <c r="AZ36" s="384"/>
      <c r="BA36" s="384"/>
      <c r="BB36" s="384"/>
      <c r="BC36" s="384"/>
      <c r="BD36" s="212"/>
      <c r="BE36" s="385" t="str">
        <f t="shared" si="1"/>
        <v/>
      </c>
      <c r="BF36" s="385"/>
      <c r="BG36" s="384"/>
      <c r="BH36" s="384"/>
      <c r="BI36" s="384"/>
      <c r="BJ36" s="384"/>
      <c r="BK36" s="384"/>
      <c r="BL36" s="384"/>
      <c r="BM36" s="384"/>
      <c r="BN36" s="384"/>
      <c r="BO36" s="384"/>
      <c r="BP36" s="384"/>
      <c r="BQ36" s="384"/>
      <c r="BR36" s="384"/>
      <c r="BS36" s="384"/>
      <c r="BT36" s="384"/>
      <c r="BU36" s="384"/>
      <c r="BV36" s="212"/>
      <c r="BW36" s="385">
        <f t="shared" si="2"/>
        <v>10</v>
      </c>
      <c r="BX36" s="385"/>
      <c r="BY36" s="384" t="str">
        <f>IF('各会計、関係団体の財政状況及び健全化判断比率'!B70="","",'各会計、関係団体の財政状況及び健全化判断比率'!B70)</f>
        <v>大阪府後期高齢者医療広域連合（一般会計）</v>
      </c>
      <c r="BZ36" s="384"/>
      <c r="CA36" s="384"/>
      <c r="CB36" s="384"/>
      <c r="CC36" s="384"/>
      <c r="CD36" s="384"/>
      <c r="CE36" s="384"/>
      <c r="CF36" s="384"/>
      <c r="CG36" s="384"/>
      <c r="CH36" s="384"/>
      <c r="CI36" s="384"/>
      <c r="CJ36" s="384"/>
      <c r="CK36" s="384"/>
      <c r="CL36" s="384"/>
      <c r="CM36" s="384"/>
      <c r="CN36" s="212"/>
      <c r="CO36" s="385" t="str">
        <f t="shared" si="3"/>
        <v/>
      </c>
      <c r="CP36" s="385"/>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209"/>
      <c r="DG36" s="386" t="str">
        <f>IF('各会計、関係団体の財政状況及び健全化判断比率'!BR9="","",'各会計、関係団体の財政状況及び健全化判断比率'!BR9)</f>
        <v/>
      </c>
      <c r="DH36" s="386"/>
      <c r="DI36" s="216"/>
      <c r="DJ36" s="184"/>
      <c r="DK36" s="184"/>
      <c r="DL36" s="184"/>
      <c r="DM36" s="184"/>
      <c r="DN36" s="184"/>
      <c r="DO36" s="184"/>
    </row>
    <row r="37" spans="1:119" ht="32.25" customHeight="1" x14ac:dyDescent="0.15">
      <c r="A37" s="185"/>
      <c r="B37" s="211"/>
      <c r="C37" s="385" t="str">
        <f>IF(E37="","",C36+1)</f>
        <v/>
      </c>
      <c r="D37" s="385"/>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212"/>
      <c r="U37" s="385" t="str">
        <f t="shared" si="4"/>
        <v/>
      </c>
      <c r="V37" s="385"/>
      <c r="W37" s="384"/>
      <c r="X37" s="384"/>
      <c r="Y37" s="384"/>
      <c r="Z37" s="384"/>
      <c r="AA37" s="384"/>
      <c r="AB37" s="384"/>
      <c r="AC37" s="384"/>
      <c r="AD37" s="384"/>
      <c r="AE37" s="384"/>
      <c r="AF37" s="384"/>
      <c r="AG37" s="384"/>
      <c r="AH37" s="384"/>
      <c r="AI37" s="384"/>
      <c r="AJ37" s="384"/>
      <c r="AK37" s="384"/>
      <c r="AL37" s="212"/>
      <c r="AM37" s="385" t="str">
        <f t="shared" si="0"/>
        <v/>
      </c>
      <c r="AN37" s="385"/>
      <c r="AO37" s="384"/>
      <c r="AP37" s="384"/>
      <c r="AQ37" s="384"/>
      <c r="AR37" s="384"/>
      <c r="AS37" s="384"/>
      <c r="AT37" s="384"/>
      <c r="AU37" s="384"/>
      <c r="AV37" s="384"/>
      <c r="AW37" s="384"/>
      <c r="AX37" s="384"/>
      <c r="AY37" s="384"/>
      <c r="AZ37" s="384"/>
      <c r="BA37" s="384"/>
      <c r="BB37" s="384"/>
      <c r="BC37" s="384"/>
      <c r="BD37" s="212"/>
      <c r="BE37" s="385" t="str">
        <f t="shared" si="1"/>
        <v/>
      </c>
      <c r="BF37" s="385"/>
      <c r="BG37" s="384"/>
      <c r="BH37" s="384"/>
      <c r="BI37" s="384"/>
      <c r="BJ37" s="384"/>
      <c r="BK37" s="384"/>
      <c r="BL37" s="384"/>
      <c r="BM37" s="384"/>
      <c r="BN37" s="384"/>
      <c r="BO37" s="384"/>
      <c r="BP37" s="384"/>
      <c r="BQ37" s="384"/>
      <c r="BR37" s="384"/>
      <c r="BS37" s="384"/>
      <c r="BT37" s="384"/>
      <c r="BU37" s="384"/>
      <c r="BV37" s="212"/>
      <c r="BW37" s="385">
        <f t="shared" si="2"/>
        <v>11</v>
      </c>
      <c r="BX37" s="385"/>
      <c r="BY37" s="384" t="str">
        <f>IF('各会計、関係団体の財政状況及び健全化判断比率'!B71="","",'各会計、関係団体の財政状況及び健全化判断比率'!B71)</f>
        <v>大阪府後期高齢者医療広域連合（後期高齢者医療特別会計）</v>
      </c>
      <c r="BZ37" s="384"/>
      <c r="CA37" s="384"/>
      <c r="CB37" s="384"/>
      <c r="CC37" s="384"/>
      <c r="CD37" s="384"/>
      <c r="CE37" s="384"/>
      <c r="CF37" s="384"/>
      <c r="CG37" s="384"/>
      <c r="CH37" s="384"/>
      <c r="CI37" s="384"/>
      <c r="CJ37" s="384"/>
      <c r="CK37" s="384"/>
      <c r="CL37" s="384"/>
      <c r="CM37" s="384"/>
      <c r="CN37" s="212"/>
      <c r="CO37" s="385" t="str">
        <f t="shared" si="3"/>
        <v/>
      </c>
      <c r="CP37" s="385"/>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209"/>
      <c r="DG37" s="386" t="str">
        <f>IF('各会計、関係団体の財政状況及び健全化判断比率'!BR10="","",'各会計、関係団体の財政状況及び健全化判断比率'!BR10)</f>
        <v/>
      </c>
      <c r="DH37" s="386"/>
      <c r="DI37" s="216"/>
      <c r="DJ37" s="184"/>
      <c r="DK37" s="184"/>
      <c r="DL37" s="184"/>
      <c r="DM37" s="184"/>
      <c r="DN37" s="184"/>
      <c r="DO37" s="184"/>
    </row>
    <row r="38" spans="1:119" ht="32.25" customHeight="1" x14ac:dyDescent="0.15">
      <c r="A38" s="185"/>
      <c r="B38" s="211"/>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212"/>
      <c r="U38" s="385" t="str">
        <f t="shared" si="4"/>
        <v/>
      </c>
      <c r="V38" s="385"/>
      <c r="W38" s="384"/>
      <c r="X38" s="384"/>
      <c r="Y38" s="384"/>
      <c r="Z38" s="384"/>
      <c r="AA38" s="384"/>
      <c r="AB38" s="384"/>
      <c r="AC38" s="384"/>
      <c r="AD38" s="384"/>
      <c r="AE38" s="384"/>
      <c r="AF38" s="384"/>
      <c r="AG38" s="384"/>
      <c r="AH38" s="384"/>
      <c r="AI38" s="384"/>
      <c r="AJ38" s="384"/>
      <c r="AK38" s="384"/>
      <c r="AL38" s="212"/>
      <c r="AM38" s="385" t="str">
        <f t="shared" si="0"/>
        <v/>
      </c>
      <c r="AN38" s="385"/>
      <c r="AO38" s="384"/>
      <c r="AP38" s="384"/>
      <c r="AQ38" s="384"/>
      <c r="AR38" s="384"/>
      <c r="AS38" s="384"/>
      <c r="AT38" s="384"/>
      <c r="AU38" s="384"/>
      <c r="AV38" s="384"/>
      <c r="AW38" s="384"/>
      <c r="AX38" s="384"/>
      <c r="AY38" s="384"/>
      <c r="AZ38" s="384"/>
      <c r="BA38" s="384"/>
      <c r="BB38" s="384"/>
      <c r="BC38" s="384"/>
      <c r="BD38" s="212"/>
      <c r="BE38" s="385" t="str">
        <f t="shared" si="1"/>
        <v/>
      </c>
      <c r="BF38" s="385"/>
      <c r="BG38" s="384"/>
      <c r="BH38" s="384"/>
      <c r="BI38" s="384"/>
      <c r="BJ38" s="384"/>
      <c r="BK38" s="384"/>
      <c r="BL38" s="384"/>
      <c r="BM38" s="384"/>
      <c r="BN38" s="384"/>
      <c r="BO38" s="384"/>
      <c r="BP38" s="384"/>
      <c r="BQ38" s="384"/>
      <c r="BR38" s="384"/>
      <c r="BS38" s="384"/>
      <c r="BT38" s="384"/>
      <c r="BU38" s="384"/>
      <c r="BV38" s="212"/>
      <c r="BW38" s="385">
        <f t="shared" si="2"/>
        <v>12</v>
      </c>
      <c r="BX38" s="385"/>
      <c r="BY38" s="384" t="str">
        <f>IF('各会計、関係団体の財政状況及び健全化判断比率'!B72="","",'各会計、関係団体の財政状況及び健全化判断比率'!B72)</f>
        <v>大阪広域水道企業団水道事業会計（水道用水供給事業）</v>
      </c>
      <c r="BZ38" s="384"/>
      <c r="CA38" s="384"/>
      <c r="CB38" s="384"/>
      <c r="CC38" s="384"/>
      <c r="CD38" s="384"/>
      <c r="CE38" s="384"/>
      <c r="CF38" s="384"/>
      <c r="CG38" s="384"/>
      <c r="CH38" s="384"/>
      <c r="CI38" s="384"/>
      <c r="CJ38" s="384"/>
      <c r="CK38" s="384"/>
      <c r="CL38" s="384"/>
      <c r="CM38" s="384"/>
      <c r="CN38" s="212"/>
      <c r="CO38" s="385" t="str">
        <f t="shared" si="3"/>
        <v/>
      </c>
      <c r="CP38" s="385"/>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209"/>
      <c r="DG38" s="386" t="str">
        <f>IF('各会計、関係団体の財政状況及び健全化判断比率'!BR11="","",'各会計、関係団体の財政状況及び健全化判断比率'!BR11)</f>
        <v/>
      </c>
      <c r="DH38" s="386"/>
      <c r="DI38" s="216"/>
      <c r="DJ38" s="184"/>
      <c r="DK38" s="184"/>
      <c r="DL38" s="184"/>
      <c r="DM38" s="184"/>
      <c r="DN38" s="184"/>
      <c r="DO38" s="184"/>
    </row>
    <row r="39" spans="1:119" ht="32.25" customHeight="1" x14ac:dyDescent="0.15">
      <c r="A39" s="185"/>
      <c r="B39" s="211"/>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212"/>
      <c r="U39" s="385" t="str">
        <f t="shared" si="4"/>
        <v/>
      </c>
      <c r="V39" s="385"/>
      <c r="W39" s="384"/>
      <c r="X39" s="384"/>
      <c r="Y39" s="384"/>
      <c r="Z39" s="384"/>
      <c r="AA39" s="384"/>
      <c r="AB39" s="384"/>
      <c r="AC39" s="384"/>
      <c r="AD39" s="384"/>
      <c r="AE39" s="384"/>
      <c r="AF39" s="384"/>
      <c r="AG39" s="384"/>
      <c r="AH39" s="384"/>
      <c r="AI39" s="384"/>
      <c r="AJ39" s="384"/>
      <c r="AK39" s="384"/>
      <c r="AL39" s="212"/>
      <c r="AM39" s="385" t="str">
        <f t="shared" si="0"/>
        <v/>
      </c>
      <c r="AN39" s="385"/>
      <c r="AO39" s="384"/>
      <c r="AP39" s="384"/>
      <c r="AQ39" s="384"/>
      <c r="AR39" s="384"/>
      <c r="AS39" s="384"/>
      <c r="AT39" s="384"/>
      <c r="AU39" s="384"/>
      <c r="AV39" s="384"/>
      <c r="AW39" s="384"/>
      <c r="AX39" s="384"/>
      <c r="AY39" s="384"/>
      <c r="AZ39" s="384"/>
      <c r="BA39" s="384"/>
      <c r="BB39" s="384"/>
      <c r="BC39" s="384"/>
      <c r="BD39" s="212"/>
      <c r="BE39" s="385" t="str">
        <f t="shared" si="1"/>
        <v/>
      </c>
      <c r="BF39" s="385"/>
      <c r="BG39" s="384"/>
      <c r="BH39" s="384"/>
      <c r="BI39" s="384"/>
      <c r="BJ39" s="384"/>
      <c r="BK39" s="384"/>
      <c r="BL39" s="384"/>
      <c r="BM39" s="384"/>
      <c r="BN39" s="384"/>
      <c r="BO39" s="384"/>
      <c r="BP39" s="384"/>
      <c r="BQ39" s="384"/>
      <c r="BR39" s="384"/>
      <c r="BS39" s="384"/>
      <c r="BT39" s="384"/>
      <c r="BU39" s="384"/>
      <c r="BV39" s="212"/>
      <c r="BW39" s="385">
        <f t="shared" si="2"/>
        <v>13</v>
      </c>
      <c r="BX39" s="385"/>
      <c r="BY39" s="384" t="str">
        <f>IF('各会計、関係団体の財政状況及び健全化判断比率'!B73="","",'各会計、関係団体の財政状況及び健全化判断比率'!B73)</f>
        <v>大阪広域水道企業団水道事業会計（工業用水道事業会計）</v>
      </c>
      <c r="BZ39" s="384"/>
      <c r="CA39" s="384"/>
      <c r="CB39" s="384"/>
      <c r="CC39" s="384"/>
      <c r="CD39" s="384"/>
      <c r="CE39" s="384"/>
      <c r="CF39" s="384"/>
      <c r="CG39" s="384"/>
      <c r="CH39" s="384"/>
      <c r="CI39" s="384"/>
      <c r="CJ39" s="384"/>
      <c r="CK39" s="384"/>
      <c r="CL39" s="384"/>
      <c r="CM39" s="384"/>
      <c r="CN39" s="212"/>
      <c r="CO39" s="385" t="str">
        <f t="shared" si="3"/>
        <v/>
      </c>
      <c r="CP39" s="385"/>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209"/>
      <c r="DG39" s="386" t="str">
        <f>IF('各会計、関係団体の財政状況及び健全化判断比率'!BR12="","",'各会計、関係団体の財政状況及び健全化判断比率'!BR12)</f>
        <v/>
      </c>
      <c r="DH39" s="386"/>
      <c r="DI39" s="216"/>
      <c r="DJ39" s="184"/>
      <c r="DK39" s="184"/>
      <c r="DL39" s="184"/>
      <c r="DM39" s="184"/>
      <c r="DN39" s="184"/>
      <c r="DO39" s="184"/>
    </row>
    <row r="40" spans="1:119" ht="32.25" customHeight="1" x14ac:dyDescent="0.15">
      <c r="A40" s="185"/>
      <c r="B40" s="211"/>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212"/>
      <c r="U40" s="385" t="str">
        <f t="shared" si="4"/>
        <v/>
      </c>
      <c r="V40" s="385"/>
      <c r="W40" s="384"/>
      <c r="X40" s="384"/>
      <c r="Y40" s="384"/>
      <c r="Z40" s="384"/>
      <c r="AA40" s="384"/>
      <c r="AB40" s="384"/>
      <c r="AC40" s="384"/>
      <c r="AD40" s="384"/>
      <c r="AE40" s="384"/>
      <c r="AF40" s="384"/>
      <c r="AG40" s="384"/>
      <c r="AH40" s="384"/>
      <c r="AI40" s="384"/>
      <c r="AJ40" s="384"/>
      <c r="AK40" s="384"/>
      <c r="AL40" s="212"/>
      <c r="AM40" s="385" t="str">
        <f t="shared" si="0"/>
        <v/>
      </c>
      <c r="AN40" s="385"/>
      <c r="AO40" s="384"/>
      <c r="AP40" s="384"/>
      <c r="AQ40" s="384"/>
      <c r="AR40" s="384"/>
      <c r="AS40" s="384"/>
      <c r="AT40" s="384"/>
      <c r="AU40" s="384"/>
      <c r="AV40" s="384"/>
      <c r="AW40" s="384"/>
      <c r="AX40" s="384"/>
      <c r="AY40" s="384"/>
      <c r="AZ40" s="384"/>
      <c r="BA40" s="384"/>
      <c r="BB40" s="384"/>
      <c r="BC40" s="384"/>
      <c r="BD40" s="212"/>
      <c r="BE40" s="385" t="str">
        <f t="shared" si="1"/>
        <v/>
      </c>
      <c r="BF40" s="385"/>
      <c r="BG40" s="384"/>
      <c r="BH40" s="384"/>
      <c r="BI40" s="384"/>
      <c r="BJ40" s="384"/>
      <c r="BK40" s="384"/>
      <c r="BL40" s="384"/>
      <c r="BM40" s="384"/>
      <c r="BN40" s="384"/>
      <c r="BO40" s="384"/>
      <c r="BP40" s="384"/>
      <c r="BQ40" s="384"/>
      <c r="BR40" s="384"/>
      <c r="BS40" s="384"/>
      <c r="BT40" s="384"/>
      <c r="BU40" s="384"/>
      <c r="BV40" s="212"/>
      <c r="BW40" s="385" t="str">
        <f t="shared" si="2"/>
        <v/>
      </c>
      <c r="BX40" s="385"/>
      <c r="BY40" s="384" t="str">
        <f>IF('各会計、関係団体の財政状況及び健全化判断比率'!B74="","",'各会計、関係団体の財政状況及び健全化判断比率'!B74)</f>
        <v/>
      </c>
      <c r="BZ40" s="384"/>
      <c r="CA40" s="384"/>
      <c r="CB40" s="384"/>
      <c r="CC40" s="384"/>
      <c r="CD40" s="384"/>
      <c r="CE40" s="384"/>
      <c r="CF40" s="384"/>
      <c r="CG40" s="384"/>
      <c r="CH40" s="384"/>
      <c r="CI40" s="384"/>
      <c r="CJ40" s="384"/>
      <c r="CK40" s="384"/>
      <c r="CL40" s="384"/>
      <c r="CM40" s="384"/>
      <c r="CN40" s="212"/>
      <c r="CO40" s="385" t="str">
        <f t="shared" si="3"/>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209"/>
      <c r="DG40" s="386" t="str">
        <f>IF('各会計、関係団体の財政状況及び健全化判断比率'!BR13="","",'各会計、関係団体の財政状況及び健全化判断比率'!BR13)</f>
        <v/>
      </c>
      <c r="DH40" s="386"/>
      <c r="DI40" s="216"/>
      <c r="DJ40" s="184"/>
      <c r="DK40" s="184"/>
      <c r="DL40" s="184"/>
      <c r="DM40" s="184"/>
      <c r="DN40" s="184"/>
      <c r="DO40" s="184"/>
    </row>
    <row r="41" spans="1:119" ht="32.25" customHeight="1" x14ac:dyDescent="0.15">
      <c r="A41" s="185"/>
      <c r="B41" s="211"/>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212"/>
      <c r="U41" s="385" t="str">
        <f t="shared" si="4"/>
        <v/>
      </c>
      <c r="V41" s="385"/>
      <c r="W41" s="384"/>
      <c r="X41" s="384"/>
      <c r="Y41" s="384"/>
      <c r="Z41" s="384"/>
      <c r="AA41" s="384"/>
      <c r="AB41" s="384"/>
      <c r="AC41" s="384"/>
      <c r="AD41" s="384"/>
      <c r="AE41" s="384"/>
      <c r="AF41" s="384"/>
      <c r="AG41" s="384"/>
      <c r="AH41" s="384"/>
      <c r="AI41" s="384"/>
      <c r="AJ41" s="384"/>
      <c r="AK41" s="384"/>
      <c r="AL41" s="212"/>
      <c r="AM41" s="385" t="str">
        <f t="shared" si="0"/>
        <v/>
      </c>
      <c r="AN41" s="385"/>
      <c r="AO41" s="384"/>
      <c r="AP41" s="384"/>
      <c r="AQ41" s="384"/>
      <c r="AR41" s="384"/>
      <c r="AS41" s="384"/>
      <c r="AT41" s="384"/>
      <c r="AU41" s="384"/>
      <c r="AV41" s="384"/>
      <c r="AW41" s="384"/>
      <c r="AX41" s="384"/>
      <c r="AY41" s="384"/>
      <c r="AZ41" s="384"/>
      <c r="BA41" s="384"/>
      <c r="BB41" s="384"/>
      <c r="BC41" s="384"/>
      <c r="BD41" s="212"/>
      <c r="BE41" s="385" t="str">
        <f t="shared" si="1"/>
        <v/>
      </c>
      <c r="BF41" s="385"/>
      <c r="BG41" s="384"/>
      <c r="BH41" s="384"/>
      <c r="BI41" s="384"/>
      <c r="BJ41" s="384"/>
      <c r="BK41" s="384"/>
      <c r="BL41" s="384"/>
      <c r="BM41" s="384"/>
      <c r="BN41" s="384"/>
      <c r="BO41" s="384"/>
      <c r="BP41" s="384"/>
      <c r="BQ41" s="384"/>
      <c r="BR41" s="384"/>
      <c r="BS41" s="384"/>
      <c r="BT41" s="384"/>
      <c r="BU41" s="384"/>
      <c r="BV41" s="212"/>
      <c r="BW41" s="385" t="str">
        <f t="shared" si="2"/>
        <v/>
      </c>
      <c r="BX41" s="385"/>
      <c r="BY41" s="384" t="str">
        <f>IF('各会計、関係団体の財政状況及び健全化判断比率'!B75="","",'各会計、関係団体の財政状況及び健全化判断比率'!B75)</f>
        <v/>
      </c>
      <c r="BZ41" s="384"/>
      <c r="CA41" s="384"/>
      <c r="CB41" s="384"/>
      <c r="CC41" s="384"/>
      <c r="CD41" s="384"/>
      <c r="CE41" s="384"/>
      <c r="CF41" s="384"/>
      <c r="CG41" s="384"/>
      <c r="CH41" s="384"/>
      <c r="CI41" s="384"/>
      <c r="CJ41" s="384"/>
      <c r="CK41" s="384"/>
      <c r="CL41" s="384"/>
      <c r="CM41" s="384"/>
      <c r="CN41" s="212"/>
      <c r="CO41" s="385" t="str">
        <f t="shared" si="3"/>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209"/>
      <c r="DG41" s="386" t="str">
        <f>IF('各会計、関係団体の財政状況及び健全化判断比率'!BR14="","",'各会計、関係団体の財政状況及び健全化判断比率'!BR14)</f>
        <v/>
      </c>
      <c r="DH41" s="386"/>
      <c r="DI41" s="216"/>
      <c r="DJ41" s="184"/>
      <c r="DK41" s="184"/>
      <c r="DL41" s="184"/>
      <c r="DM41" s="184"/>
      <c r="DN41" s="184"/>
      <c r="DO41" s="184"/>
    </row>
    <row r="42" spans="1:119" ht="32.25" customHeight="1" x14ac:dyDescent="0.15">
      <c r="A42" s="184"/>
      <c r="B42" s="211"/>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212"/>
      <c r="U42" s="385" t="str">
        <f t="shared" si="4"/>
        <v/>
      </c>
      <c r="V42" s="385"/>
      <c r="W42" s="384"/>
      <c r="X42" s="384"/>
      <c r="Y42" s="384"/>
      <c r="Z42" s="384"/>
      <c r="AA42" s="384"/>
      <c r="AB42" s="384"/>
      <c r="AC42" s="384"/>
      <c r="AD42" s="384"/>
      <c r="AE42" s="384"/>
      <c r="AF42" s="384"/>
      <c r="AG42" s="384"/>
      <c r="AH42" s="384"/>
      <c r="AI42" s="384"/>
      <c r="AJ42" s="384"/>
      <c r="AK42" s="384"/>
      <c r="AL42" s="212"/>
      <c r="AM42" s="385" t="str">
        <f t="shared" si="0"/>
        <v/>
      </c>
      <c r="AN42" s="385"/>
      <c r="AO42" s="384"/>
      <c r="AP42" s="384"/>
      <c r="AQ42" s="384"/>
      <c r="AR42" s="384"/>
      <c r="AS42" s="384"/>
      <c r="AT42" s="384"/>
      <c r="AU42" s="384"/>
      <c r="AV42" s="384"/>
      <c r="AW42" s="384"/>
      <c r="AX42" s="384"/>
      <c r="AY42" s="384"/>
      <c r="AZ42" s="384"/>
      <c r="BA42" s="384"/>
      <c r="BB42" s="384"/>
      <c r="BC42" s="384"/>
      <c r="BD42" s="212"/>
      <c r="BE42" s="385" t="str">
        <f t="shared" si="1"/>
        <v/>
      </c>
      <c r="BF42" s="385"/>
      <c r="BG42" s="384"/>
      <c r="BH42" s="384"/>
      <c r="BI42" s="384"/>
      <c r="BJ42" s="384"/>
      <c r="BK42" s="384"/>
      <c r="BL42" s="384"/>
      <c r="BM42" s="384"/>
      <c r="BN42" s="384"/>
      <c r="BO42" s="384"/>
      <c r="BP42" s="384"/>
      <c r="BQ42" s="384"/>
      <c r="BR42" s="384"/>
      <c r="BS42" s="384"/>
      <c r="BT42" s="384"/>
      <c r="BU42" s="384"/>
      <c r="BV42" s="212"/>
      <c r="BW42" s="385" t="str">
        <f t="shared" si="2"/>
        <v/>
      </c>
      <c r="BX42" s="385"/>
      <c r="BY42" s="384" t="str">
        <f>IF('各会計、関係団体の財政状況及び健全化判断比率'!B76="","",'各会計、関係団体の財政状況及び健全化判断比率'!B76)</f>
        <v/>
      </c>
      <c r="BZ42" s="384"/>
      <c r="CA42" s="384"/>
      <c r="CB42" s="384"/>
      <c r="CC42" s="384"/>
      <c r="CD42" s="384"/>
      <c r="CE42" s="384"/>
      <c r="CF42" s="384"/>
      <c r="CG42" s="384"/>
      <c r="CH42" s="384"/>
      <c r="CI42" s="384"/>
      <c r="CJ42" s="384"/>
      <c r="CK42" s="384"/>
      <c r="CL42" s="384"/>
      <c r="CM42" s="384"/>
      <c r="CN42" s="212"/>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209"/>
      <c r="DG42" s="386" t="str">
        <f>IF('各会計、関係団体の財政状況及び健全化判断比率'!BR15="","",'各会計、関係団体の財政状況及び健全化判断比率'!BR15)</f>
        <v/>
      </c>
      <c r="DH42" s="386"/>
      <c r="DI42" s="216"/>
      <c r="DJ42" s="184"/>
      <c r="DK42" s="184"/>
      <c r="DL42" s="184"/>
      <c r="DM42" s="184"/>
      <c r="DN42" s="184"/>
      <c r="DO42" s="184"/>
    </row>
    <row r="43" spans="1:119" ht="32.25" customHeight="1" x14ac:dyDescent="0.15">
      <c r="A43" s="184"/>
      <c r="B43" s="211"/>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212"/>
      <c r="U43" s="385" t="str">
        <f t="shared" si="4"/>
        <v/>
      </c>
      <c r="V43" s="385"/>
      <c r="W43" s="384"/>
      <c r="X43" s="384"/>
      <c r="Y43" s="384"/>
      <c r="Z43" s="384"/>
      <c r="AA43" s="384"/>
      <c r="AB43" s="384"/>
      <c r="AC43" s="384"/>
      <c r="AD43" s="384"/>
      <c r="AE43" s="384"/>
      <c r="AF43" s="384"/>
      <c r="AG43" s="384"/>
      <c r="AH43" s="384"/>
      <c r="AI43" s="384"/>
      <c r="AJ43" s="384"/>
      <c r="AK43" s="384"/>
      <c r="AL43" s="212"/>
      <c r="AM43" s="385" t="str">
        <f t="shared" si="0"/>
        <v/>
      </c>
      <c r="AN43" s="385"/>
      <c r="AO43" s="384"/>
      <c r="AP43" s="384"/>
      <c r="AQ43" s="384"/>
      <c r="AR43" s="384"/>
      <c r="AS43" s="384"/>
      <c r="AT43" s="384"/>
      <c r="AU43" s="384"/>
      <c r="AV43" s="384"/>
      <c r="AW43" s="384"/>
      <c r="AX43" s="384"/>
      <c r="AY43" s="384"/>
      <c r="AZ43" s="384"/>
      <c r="BA43" s="384"/>
      <c r="BB43" s="384"/>
      <c r="BC43" s="384"/>
      <c r="BD43" s="212"/>
      <c r="BE43" s="385" t="str">
        <f t="shared" si="1"/>
        <v/>
      </c>
      <c r="BF43" s="385"/>
      <c r="BG43" s="384"/>
      <c r="BH43" s="384"/>
      <c r="BI43" s="384"/>
      <c r="BJ43" s="384"/>
      <c r="BK43" s="384"/>
      <c r="BL43" s="384"/>
      <c r="BM43" s="384"/>
      <c r="BN43" s="384"/>
      <c r="BO43" s="384"/>
      <c r="BP43" s="384"/>
      <c r="BQ43" s="384"/>
      <c r="BR43" s="384"/>
      <c r="BS43" s="384"/>
      <c r="BT43" s="384"/>
      <c r="BU43" s="384"/>
      <c r="BV43" s="212"/>
      <c r="BW43" s="385" t="str">
        <f t="shared" si="2"/>
        <v/>
      </c>
      <c r="BX43" s="385"/>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212"/>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209"/>
      <c r="DG43" s="386" t="str">
        <f>IF('各会計、関係団体の財政状況及び健全化判断比率'!BR16="","",'各会計、関係団体の財政状況及び健全化判断比率'!BR16)</f>
        <v/>
      </c>
      <c r="DH43" s="386"/>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202</v>
      </c>
      <c r="C46" s="184"/>
      <c r="D46" s="184"/>
      <c r="E46" s="184" t="s">
        <v>203</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204</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205</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206</v>
      </c>
    </row>
    <row r="50" spans="5:5" x14ac:dyDescent="0.15">
      <c r="E50" s="186" t="s">
        <v>207</v>
      </c>
    </row>
    <row r="51" spans="5:5" x14ac:dyDescent="0.15">
      <c r="E51" s="186" t="s">
        <v>208</v>
      </c>
    </row>
    <row r="52" spans="5:5" x14ac:dyDescent="0.15">
      <c r="E52" s="186" t="s">
        <v>209</v>
      </c>
    </row>
    <row r="53" spans="5:5" x14ac:dyDescent="0.15"/>
    <row r="54" spans="5:5" x14ac:dyDescent="0.15"/>
    <row r="55" spans="5:5" x14ac:dyDescent="0.15"/>
    <row r="56" spans="5:5" x14ac:dyDescent="0.15"/>
  </sheetData>
  <sheetProtection algorithmName="SHA-512" hashValue="gDK5eInLSdlDlxZV+vRYu8Ush//V4k/fxgoFCjc9a2907G5USukD5Tk0KnhKpTGX9VcNzHQe1ebYabrnFqXyPg==" saltValue="GdnKA8OC8VHk2yLr6U0q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08" t="s">
        <v>569</v>
      </c>
      <c r="D34" s="1208"/>
      <c r="E34" s="1209"/>
      <c r="F34" s="32">
        <v>20.37</v>
      </c>
      <c r="G34" s="33">
        <v>21.76</v>
      </c>
      <c r="H34" s="33">
        <v>19.93</v>
      </c>
      <c r="I34" s="33">
        <v>18.899999999999999</v>
      </c>
      <c r="J34" s="34">
        <v>18.55</v>
      </c>
      <c r="K34" s="22"/>
      <c r="L34" s="22"/>
      <c r="M34" s="22"/>
      <c r="N34" s="22"/>
      <c r="O34" s="22"/>
      <c r="P34" s="22"/>
    </row>
    <row r="35" spans="1:16" ht="39" customHeight="1" x14ac:dyDescent="0.15">
      <c r="A35" s="22"/>
      <c r="B35" s="35"/>
      <c r="C35" s="1202" t="s">
        <v>570</v>
      </c>
      <c r="D35" s="1203"/>
      <c r="E35" s="1204"/>
      <c r="F35" s="36">
        <v>0.56000000000000005</v>
      </c>
      <c r="G35" s="37">
        <v>2.2599999999999998</v>
      </c>
      <c r="H35" s="37">
        <v>3.31</v>
      </c>
      <c r="I35" s="37">
        <v>2.0099999999999998</v>
      </c>
      <c r="J35" s="38">
        <v>1.5</v>
      </c>
      <c r="K35" s="22"/>
      <c r="L35" s="22"/>
      <c r="M35" s="22"/>
      <c r="N35" s="22"/>
      <c r="O35" s="22"/>
      <c r="P35" s="22"/>
    </row>
    <row r="36" spans="1:16" ht="39" customHeight="1" x14ac:dyDescent="0.15">
      <c r="A36" s="22"/>
      <c r="B36" s="35"/>
      <c r="C36" s="1202" t="s">
        <v>571</v>
      </c>
      <c r="D36" s="1203"/>
      <c r="E36" s="1204"/>
      <c r="F36" s="36">
        <v>2.5</v>
      </c>
      <c r="G36" s="37">
        <v>2.96</v>
      </c>
      <c r="H36" s="37">
        <v>2.2599999999999998</v>
      </c>
      <c r="I36" s="37">
        <v>2.83</v>
      </c>
      <c r="J36" s="38">
        <v>1.25</v>
      </c>
      <c r="K36" s="22"/>
      <c r="L36" s="22"/>
      <c r="M36" s="22"/>
      <c r="N36" s="22"/>
      <c r="O36" s="22"/>
      <c r="P36" s="22"/>
    </row>
    <row r="37" spans="1:16" ht="39" customHeight="1" x14ac:dyDescent="0.15">
      <c r="A37" s="22"/>
      <c r="B37" s="35"/>
      <c r="C37" s="1202" t="s">
        <v>572</v>
      </c>
      <c r="D37" s="1203"/>
      <c r="E37" s="1204"/>
      <c r="F37" s="36" t="s">
        <v>522</v>
      </c>
      <c r="G37" s="37" t="s">
        <v>522</v>
      </c>
      <c r="H37" s="37" t="s">
        <v>522</v>
      </c>
      <c r="I37" s="37" t="s">
        <v>522</v>
      </c>
      <c r="J37" s="38">
        <v>1.1200000000000001</v>
      </c>
      <c r="K37" s="22"/>
      <c r="L37" s="22"/>
      <c r="M37" s="22"/>
      <c r="N37" s="22"/>
      <c r="O37" s="22"/>
      <c r="P37" s="22"/>
    </row>
    <row r="38" spans="1:16" ht="39" customHeight="1" x14ac:dyDescent="0.15">
      <c r="A38" s="22"/>
      <c r="B38" s="35"/>
      <c r="C38" s="1202" t="s">
        <v>573</v>
      </c>
      <c r="D38" s="1203"/>
      <c r="E38" s="1204"/>
      <c r="F38" s="36">
        <v>1.1000000000000001</v>
      </c>
      <c r="G38" s="37">
        <v>1.27</v>
      </c>
      <c r="H38" s="37">
        <v>1.61</v>
      </c>
      <c r="I38" s="37">
        <v>1.04</v>
      </c>
      <c r="J38" s="38">
        <v>1.1100000000000001</v>
      </c>
      <c r="K38" s="22"/>
      <c r="L38" s="22"/>
      <c r="M38" s="22"/>
      <c r="N38" s="22"/>
      <c r="O38" s="22"/>
      <c r="P38" s="22"/>
    </row>
    <row r="39" spans="1:16" ht="39" customHeight="1" x14ac:dyDescent="0.15">
      <c r="A39" s="22"/>
      <c r="B39" s="35"/>
      <c r="C39" s="1202" t="s">
        <v>574</v>
      </c>
      <c r="D39" s="1203"/>
      <c r="E39" s="1204"/>
      <c r="F39" s="36">
        <v>0.26</v>
      </c>
      <c r="G39" s="37">
        <v>0.28999999999999998</v>
      </c>
      <c r="H39" s="37">
        <v>0.28000000000000003</v>
      </c>
      <c r="I39" s="37">
        <v>0.43</v>
      </c>
      <c r="J39" s="38">
        <v>0.25</v>
      </c>
      <c r="K39" s="22"/>
      <c r="L39" s="22"/>
      <c r="M39" s="22"/>
      <c r="N39" s="22"/>
      <c r="O39" s="22"/>
      <c r="P39" s="22"/>
    </row>
    <row r="40" spans="1:16" ht="39" customHeight="1" x14ac:dyDescent="0.15">
      <c r="A40" s="22"/>
      <c r="B40" s="35"/>
      <c r="C40" s="1202" t="s">
        <v>575</v>
      </c>
      <c r="D40" s="1203"/>
      <c r="E40" s="1204"/>
      <c r="F40" s="36">
        <v>0</v>
      </c>
      <c r="G40" s="37">
        <v>0</v>
      </c>
      <c r="H40" s="37">
        <v>0</v>
      </c>
      <c r="I40" s="37">
        <v>0</v>
      </c>
      <c r="J40" s="38">
        <v>0</v>
      </c>
      <c r="K40" s="22"/>
      <c r="L40" s="22"/>
      <c r="M40" s="22"/>
      <c r="N40" s="22"/>
      <c r="O40" s="22"/>
      <c r="P40" s="22"/>
    </row>
    <row r="41" spans="1:16" ht="39" customHeight="1" x14ac:dyDescent="0.15">
      <c r="A41" s="22"/>
      <c r="B41" s="35"/>
      <c r="C41" s="1202"/>
      <c r="D41" s="1203"/>
      <c r="E41" s="1204"/>
      <c r="F41" s="36"/>
      <c r="G41" s="37"/>
      <c r="H41" s="37"/>
      <c r="I41" s="37"/>
      <c r="J41" s="38"/>
      <c r="K41" s="22"/>
      <c r="L41" s="22"/>
      <c r="M41" s="22"/>
      <c r="N41" s="22"/>
      <c r="O41" s="22"/>
      <c r="P41" s="22"/>
    </row>
    <row r="42" spans="1:16" ht="39" customHeight="1" x14ac:dyDescent="0.15">
      <c r="A42" s="22"/>
      <c r="B42" s="39"/>
      <c r="C42" s="1202" t="s">
        <v>576</v>
      </c>
      <c r="D42" s="1203"/>
      <c r="E42" s="1204"/>
      <c r="F42" s="36" t="s">
        <v>522</v>
      </c>
      <c r="G42" s="37" t="s">
        <v>522</v>
      </c>
      <c r="H42" s="37" t="s">
        <v>522</v>
      </c>
      <c r="I42" s="37" t="s">
        <v>522</v>
      </c>
      <c r="J42" s="38" t="s">
        <v>522</v>
      </c>
      <c r="K42" s="22"/>
      <c r="L42" s="22"/>
      <c r="M42" s="22"/>
      <c r="N42" s="22"/>
      <c r="O42" s="22"/>
      <c r="P42" s="22"/>
    </row>
    <row r="43" spans="1:16" ht="39" customHeight="1" thickBot="1" x14ac:dyDescent="0.2">
      <c r="A43" s="22"/>
      <c r="B43" s="40"/>
      <c r="C43" s="1205" t="s">
        <v>577</v>
      </c>
      <c r="D43" s="1206"/>
      <c r="E43" s="1207"/>
      <c r="F43" s="41">
        <v>0.26</v>
      </c>
      <c r="G43" s="42">
        <v>0.27</v>
      </c>
      <c r="H43" s="42">
        <v>0.61</v>
      </c>
      <c r="I43" s="42">
        <v>0.39</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IizqETEBs6IS0Qzv6CKl2VnLv32uqW9ib0qglAnYKAD7KVWc+yr2Y32+l9cbQdn56Ra5jXYqUhJqcfxXbqang==" saltValue="t8kZ3cAiILbG4h1vSZr2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28" t="s">
        <v>11</v>
      </c>
      <c r="C45" s="1229"/>
      <c r="D45" s="58"/>
      <c r="E45" s="1234" t="s">
        <v>12</v>
      </c>
      <c r="F45" s="1234"/>
      <c r="G45" s="1234"/>
      <c r="H45" s="1234"/>
      <c r="I45" s="1234"/>
      <c r="J45" s="1235"/>
      <c r="K45" s="59">
        <v>3457</v>
      </c>
      <c r="L45" s="60">
        <v>3293</v>
      </c>
      <c r="M45" s="60">
        <v>2955</v>
      </c>
      <c r="N45" s="60">
        <v>2822</v>
      </c>
      <c r="O45" s="61">
        <v>2921</v>
      </c>
      <c r="P45" s="48"/>
      <c r="Q45" s="48"/>
      <c r="R45" s="48"/>
      <c r="S45" s="48"/>
      <c r="T45" s="48"/>
      <c r="U45" s="48"/>
    </row>
    <row r="46" spans="1:21" ht="30.75" customHeight="1" x14ac:dyDescent="0.15">
      <c r="A46" s="48"/>
      <c r="B46" s="1230"/>
      <c r="C46" s="1231"/>
      <c r="D46" s="62"/>
      <c r="E46" s="1212" t="s">
        <v>13</v>
      </c>
      <c r="F46" s="1212"/>
      <c r="G46" s="1212"/>
      <c r="H46" s="1212"/>
      <c r="I46" s="1212"/>
      <c r="J46" s="1213"/>
      <c r="K46" s="63" t="s">
        <v>522</v>
      </c>
      <c r="L46" s="64" t="s">
        <v>522</v>
      </c>
      <c r="M46" s="64" t="s">
        <v>522</v>
      </c>
      <c r="N46" s="64" t="s">
        <v>522</v>
      </c>
      <c r="O46" s="65" t="s">
        <v>522</v>
      </c>
      <c r="P46" s="48"/>
      <c r="Q46" s="48"/>
      <c r="R46" s="48"/>
      <c r="S46" s="48"/>
      <c r="T46" s="48"/>
      <c r="U46" s="48"/>
    </row>
    <row r="47" spans="1:21" ht="30.75" customHeight="1" x14ac:dyDescent="0.15">
      <c r="A47" s="48"/>
      <c r="B47" s="1230"/>
      <c r="C47" s="1231"/>
      <c r="D47" s="62"/>
      <c r="E47" s="1212" t="s">
        <v>14</v>
      </c>
      <c r="F47" s="1212"/>
      <c r="G47" s="1212"/>
      <c r="H47" s="1212"/>
      <c r="I47" s="1212"/>
      <c r="J47" s="1213"/>
      <c r="K47" s="63" t="s">
        <v>522</v>
      </c>
      <c r="L47" s="64" t="s">
        <v>522</v>
      </c>
      <c r="M47" s="64" t="s">
        <v>522</v>
      </c>
      <c r="N47" s="64" t="s">
        <v>522</v>
      </c>
      <c r="O47" s="65" t="s">
        <v>522</v>
      </c>
      <c r="P47" s="48"/>
      <c r="Q47" s="48"/>
      <c r="R47" s="48"/>
      <c r="S47" s="48"/>
      <c r="T47" s="48"/>
      <c r="U47" s="48"/>
    </row>
    <row r="48" spans="1:21" ht="30.75" customHeight="1" x14ac:dyDescent="0.15">
      <c r="A48" s="48"/>
      <c r="B48" s="1230"/>
      <c r="C48" s="1231"/>
      <c r="D48" s="62"/>
      <c r="E48" s="1212" t="s">
        <v>15</v>
      </c>
      <c r="F48" s="1212"/>
      <c r="G48" s="1212"/>
      <c r="H48" s="1212"/>
      <c r="I48" s="1212"/>
      <c r="J48" s="1213"/>
      <c r="K48" s="63">
        <v>136</v>
      </c>
      <c r="L48" s="64">
        <v>129</v>
      </c>
      <c r="M48" s="64">
        <v>116</v>
      </c>
      <c r="N48" s="64">
        <v>109</v>
      </c>
      <c r="O48" s="65">
        <v>69</v>
      </c>
      <c r="P48" s="48"/>
      <c r="Q48" s="48"/>
      <c r="R48" s="48"/>
      <c r="S48" s="48"/>
      <c r="T48" s="48"/>
      <c r="U48" s="48"/>
    </row>
    <row r="49" spans="1:21" ht="30.75" customHeight="1" x14ac:dyDescent="0.15">
      <c r="A49" s="48"/>
      <c r="B49" s="1230"/>
      <c r="C49" s="1231"/>
      <c r="D49" s="62"/>
      <c r="E49" s="1212" t="s">
        <v>16</v>
      </c>
      <c r="F49" s="1212"/>
      <c r="G49" s="1212"/>
      <c r="H49" s="1212"/>
      <c r="I49" s="1212"/>
      <c r="J49" s="1213"/>
      <c r="K49" s="63">
        <v>31</v>
      </c>
      <c r="L49" s="64">
        <v>32</v>
      </c>
      <c r="M49" s="64">
        <v>25</v>
      </c>
      <c r="N49" s="64">
        <v>172</v>
      </c>
      <c r="O49" s="65">
        <v>389</v>
      </c>
      <c r="P49" s="48"/>
      <c r="Q49" s="48"/>
      <c r="R49" s="48"/>
      <c r="S49" s="48"/>
      <c r="T49" s="48"/>
      <c r="U49" s="48"/>
    </row>
    <row r="50" spans="1:21" ht="30.75" customHeight="1" x14ac:dyDescent="0.15">
      <c r="A50" s="48"/>
      <c r="B50" s="1230"/>
      <c r="C50" s="1231"/>
      <c r="D50" s="62"/>
      <c r="E50" s="1212" t="s">
        <v>17</v>
      </c>
      <c r="F50" s="1212"/>
      <c r="G50" s="1212"/>
      <c r="H50" s="1212"/>
      <c r="I50" s="1212"/>
      <c r="J50" s="1213"/>
      <c r="K50" s="63" t="s">
        <v>522</v>
      </c>
      <c r="L50" s="64" t="s">
        <v>522</v>
      </c>
      <c r="M50" s="64" t="s">
        <v>522</v>
      </c>
      <c r="N50" s="64" t="s">
        <v>522</v>
      </c>
      <c r="O50" s="65" t="s">
        <v>522</v>
      </c>
      <c r="P50" s="48"/>
      <c r="Q50" s="48"/>
      <c r="R50" s="48"/>
      <c r="S50" s="48"/>
      <c r="T50" s="48"/>
      <c r="U50" s="48"/>
    </row>
    <row r="51" spans="1:21" ht="30.75" customHeight="1" x14ac:dyDescent="0.15">
      <c r="A51" s="48"/>
      <c r="B51" s="1232"/>
      <c r="C51" s="1233"/>
      <c r="D51" s="66"/>
      <c r="E51" s="1212" t="s">
        <v>18</v>
      </c>
      <c r="F51" s="1212"/>
      <c r="G51" s="1212"/>
      <c r="H51" s="1212"/>
      <c r="I51" s="1212"/>
      <c r="J51" s="1213"/>
      <c r="K51" s="63" t="s">
        <v>522</v>
      </c>
      <c r="L51" s="64" t="s">
        <v>522</v>
      </c>
      <c r="M51" s="64" t="s">
        <v>522</v>
      </c>
      <c r="N51" s="64" t="s">
        <v>522</v>
      </c>
      <c r="O51" s="65" t="s">
        <v>522</v>
      </c>
      <c r="P51" s="48"/>
      <c r="Q51" s="48"/>
      <c r="R51" s="48"/>
      <c r="S51" s="48"/>
      <c r="T51" s="48"/>
      <c r="U51" s="48"/>
    </row>
    <row r="52" spans="1:21" ht="30.75" customHeight="1" x14ac:dyDescent="0.15">
      <c r="A52" s="48"/>
      <c r="B52" s="1210" t="s">
        <v>19</v>
      </c>
      <c r="C52" s="1211"/>
      <c r="D52" s="66"/>
      <c r="E52" s="1212" t="s">
        <v>20</v>
      </c>
      <c r="F52" s="1212"/>
      <c r="G52" s="1212"/>
      <c r="H52" s="1212"/>
      <c r="I52" s="1212"/>
      <c r="J52" s="1213"/>
      <c r="K52" s="63">
        <v>1829</v>
      </c>
      <c r="L52" s="64">
        <v>1867</v>
      </c>
      <c r="M52" s="64">
        <v>1844</v>
      </c>
      <c r="N52" s="64">
        <v>1944</v>
      </c>
      <c r="O52" s="65">
        <v>2096</v>
      </c>
      <c r="P52" s="48"/>
      <c r="Q52" s="48"/>
      <c r="R52" s="48"/>
      <c r="S52" s="48"/>
      <c r="T52" s="48"/>
      <c r="U52" s="48"/>
    </row>
    <row r="53" spans="1:21" ht="30.75" customHeight="1" thickBot="1" x14ac:dyDescent="0.2">
      <c r="A53" s="48"/>
      <c r="B53" s="1214" t="s">
        <v>21</v>
      </c>
      <c r="C53" s="1215"/>
      <c r="D53" s="67"/>
      <c r="E53" s="1216" t="s">
        <v>22</v>
      </c>
      <c r="F53" s="1216"/>
      <c r="G53" s="1216"/>
      <c r="H53" s="1216"/>
      <c r="I53" s="1216"/>
      <c r="J53" s="1217"/>
      <c r="K53" s="68">
        <v>1795</v>
      </c>
      <c r="L53" s="69">
        <v>1587</v>
      </c>
      <c r="M53" s="69">
        <v>1252</v>
      </c>
      <c r="N53" s="69">
        <v>1159</v>
      </c>
      <c r="O53" s="70">
        <v>1283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18" t="s">
        <v>25</v>
      </c>
      <c r="C57" s="1219"/>
      <c r="D57" s="1222" t="s">
        <v>26</v>
      </c>
      <c r="E57" s="1223"/>
      <c r="F57" s="1223"/>
      <c r="G57" s="1223"/>
      <c r="H57" s="1223"/>
      <c r="I57" s="1223"/>
      <c r="J57" s="1224"/>
      <c r="K57" s="83" t="s">
        <v>522</v>
      </c>
      <c r="L57" s="84" t="s">
        <v>522</v>
      </c>
      <c r="M57" s="84" t="s">
        <v>522</v>
      </c>
      <c r="N57" s="84" t="s">
        <v>522</v>
      </c>
      <c r="O57" s="85" t="s">
        <v>522</v>
      </c>
    </row>
    <row r="58" spans="1:21" ht="31.5" customHeight="1" thickBot="1" x14ac:dyDescent="0.2">
      <c r="B58" s="1220"/>
      <c r="C58" s="1221"/>
      <c r="D58" s="1225" t="s">
        <v>27</v>
      </c>
      <c r="E58" s="1226"/>
      <c r="F58" s="1226"/>
      <c r="G58" s="1226"/>
      <c r="H58" s="1226"/>
      <c r="I58" s="1226"/>
      <c r="J58" s="1227"/>
      <c r="K58" s="86" t="s">
        <v>522</v>
      </c>
      <c r="L58" s="87" t="s">
        <v>522</v>
      </c>
      <c r="M58" s="87" t="s">
        <v>522</v>
      </c>
      <c r="N58" s="87" t="s">
        <v>522</v>
      </c>
      <c r="O58" s="88" t="s">
        <v>522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oXZDSsgfOWYH2rVhvLYGKj0J8eI+8atpNnAONM5STkNq+kQKPrc/M8E48YNfavVQR/z+A/7vE5Lya5HE7rYbQ==" saltValue="9UtheW9H8uyxjWq5qy3/I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48" t="s">
        <v>30</v>
      </c>
      <c r="C41" s="1249"/>
      <c r="D41" s="102"/>
      <c r="E41" s="1250" t="s">
        <v>31</v>
      </c>
      <c r="F41" s="1250"/>
      <c r="G41" s="1250"/>
      <c r="H41" s="1251"/>
      <c r="I41" s="103">
        <v>30984</v>
      </c>
      <c r="J41" s="104">
        <v>29882</v>
      </c>
      <c r="K41" s="104">
        <v>28997</v>
      </c>
      <c r="L41" s="104">
        <v>28629</v>
      </c>
      <c r="M41" s="105">
        <v>28302</v>
      </c>
    </row>
    <row r="42" spans="2:13" ht="27.75" customHeight="1" x14ac:dyDescent="0.15">
      <c r="B42" s="1238"/>
      <c r="C42" s="1239"/>
      <c r="D42" s="106"/>
      <c r="E42" s="1242" t="s">
        <v>32</v>
      </c>
      <c r="F42" s="1242"/>
      <c r="G42" s="1242"/>
      <c r="H42" s="1243"/>
      <c r="I42" s="107">
        <v>12035</v>
      </c>
      <c r="J42" s="108">
        <v>10396</v>
      </c>
      <c r="K42" s="108">
        <v>9042</v>
      </c>
      <c r="L42" s="108">
        <v>8243</v>
      </c>
      <c r="M42" s="109">
        <v>7599</v>
      </c>
    </row>
    <row r="43" spans="2:13" ht="27.75" customHeight="1" x14ac:dyDescent="0.15">
      <c r="B43" s="1238"/>
      <c r="C43" s="1239"/>
      <c r="D43" s="106"/>
      <c r="E43" s="1242" t="s">
        <v>33</v>
      </c>
      <c r="F43" s="1242"/>
      <c r="G43" s="1242"/>
      <c r="H43" s="1243"/>
      <c r="I43" s="107">
        <v>1243</v>
      </c>
      <c r="J43" s="108">
        <v>1192</v>
      </c>
      <c r="K43" s="108">
        <v>1076</v>
      </c>
      <c r="L43" s="108">
        <v>1004</v>
      </c>
      <c r="M43" s="109">
        <v>798</v>
      </c>
    </row>
    <row r="44" spans="2:13" ht="27.75" customHeight="1" x14ac:dyDescent="0.15">
      <c r="B44" s="1238"/>
      <c r="C44" s="1239"/>
      <c r="D44" s="106"/>
      <c r="E44" s="1242" t="s">
        <v>34</v>
      </c>
      <c r="F44" s="1242"/>
      <c r="G44" s="1242"/>
      <c r="H44" s="1243"/>
      <c r="I44" s="107">
        <v>1827</v>
      </c>
      <c r="J44" s="108">
        <v>2253</v>
      </c>
      <c r="K44" s="108">
        <v>5251</v>
      </c>
      <c r="L44" s="108">
        <v>5121</v>
      </c>
      <c r="M44" s="109">
        <v>4742</v>
      </c>
    </row>
    <row r="45" spans="2:13" ht="27.75" customHeight="1" x14ac:dyDescent="0.15">
      <c r="B45" s="1238"/>
      <c r="C45" s="1239"/>
      <c r="D45" s="106"/>
      <c r="E45" s="1242" t="s">
        <v>35</v>
      </c>
      <c r="F45" s="1242"/>
      <c r="G45" s="1242"/>
      <c r="H45" s="1243"/>
      <c r="I45" s="107">
        <v>3271</v>
      </c>
      <c r="J45" s="108">
        <v>3446</v>
      </c>
      <c r="K45" s="108">
        <v>3443</v>
      </c>
      <c r="L45" s="108">
        <v>3491</v>
      </c>
      <c r="M45" s="109">
        <v>3563</v>
      </c>
    </row>
    <row r="46" spans="2:13" ht="27.75" customHeight="1" x14ac:dyDescent="0.15">
      <c r="B46" s="1238"/>
      <c r="C46" s="1239"/>
      <c r="D46" s="110"/>
      <c r="E46" s="1242" t="s">
        <v>36</v>
      </c>
      <c r="F46" s="1242"/>
      <c r="G46" s="1242"/>
      <c r="H46" s="1243"/>
      <c r="I46" s="107" t="s">
        <v>522</v>
      </c>
      <c r="J46" s="108" t="s">
        <v>522</v>
      </c>
      <c r="K46" s="108" t="s">
        <v>522</v>
      </c>
      <c r="L46" s="108" t="s">
        <v>522</v>
      </c>
      <c r="M46" s="109" t="s">
        <v>522</v>
      </c>
    </row>
    <row r="47" spans="2:13" ht="27.75" customHeight="1" x14ac:dyDescent="0.15">
      <c r="B47" s="1238"/>
      <c r="C47" s="1239"/>
      <c r="D47" s="111"/>
      <c r="E47" s="1252" t="s">
        <v>37</v>
      </c>
      <c r="F47" s="1253"/>
      <c r="G47" s="1253"/>
      <c r="H47" s="1254"/>
      <c r="I47" s="107" t="s">
        <v>522</v>
      </c>
      <c r="J47" s="108" t="s">
        <v>522</v>
      </c>
      <c r="K47" s="108" t="s">
        <v>522</v>
      </c>
      <c r="L47" s="108" t="s">
        <v>522</v>
      </c>
      <c r="M47" s="109" t="s">
        <v>522</v>
      </c>
    </row>
    <row r="48" spans="2:13" ht="27.75" customHeight="1" x14ac:dyDescent="0.15">
      <c r="B48" s="1238"/>
      <c r="C48" s="1239"/>
      <c r="D48" s="106"/>
      <c r="E48" s="1242" t="s">
        <v>38</v>
      </c>
      <c r="F48" s="1242"/>
      <c r="G48" s="1242"/>
      <c r="H48" s="1243"/>
      <c r="I48" s="107" t="s">
        <v>522</v>
      </c>
      <c r="J48" s="108" t="s">
        <v>522</v>
      </c>
      <c r="K48" s="108" t="s">
        <v>522</v>
      </c>
      <c r="L48" s="108" t="s">
        <v>522</v>
      </c>
      <c r="M48" s="109" t="s">
        <v>522</v>
      </c>
    </row>
    <row r="49" spans="2:13" ht="27.75" customHeight="1" x14ac:dyDescent="0.15">
      <c r="B49" s="1240"/>
      <c r="C49" s="1241"/>
      <c r="D49" s="106"/>
      <c r="E49" s="1242" t="s">
        <v>39</v>
      </c>
      <c r="F49" s="1242"/>
      <c r="G49" s="1242"/>
      <c r="H49" s="1243"/>
      <c r="I49" s="107" t="s">
        <v>522</v>
      </c>
      <c r="J49" s="108" t="s">
        <v>522</v>
      </c>
      <c r="K49" s="108" t="s">
        <v>522</v>
      </c>
      <c r="L49" s="108" t="s">
        <v>522</v>
      </c>
      <c r="M49" s="109" t="s">
        <v>522</v>
      </c>
    </row>
    <row r="50" spans="2:13" ht="27.75" customHeight="1" x14ac:dyDescent="0.15">
      <c r="B50" s="1236" t="s">
        <v>40</v>
      </c>
      <c r="C50" s="1237"/>
      <c r="D50" s="112"/>
      <c r="E50" s="1242" t="s">
        <v>41</v>
      </c>
      <c r="F50" s="1242"/>
      <c r="G50" s="1242"/>
      <c r="H50" s="1243"/>
      <c r="I50" s="107">
        <v>5430</v>
      </c>
      <c r="J50" s="108">
        <v>5690</v>
      </c>
      <c r="K50" s="108">
        <v>5978</v>
      </c>
      <c r="L50" s="108">
        <v>6647</v>
      </c>
      <c r="M50" s="109">
        <v>7112</v>
      </c>
    </row>
    <row r="51" spans="2:13" ht="27.75" customHeight="1" x14ac:dyDescent="0.15">
      <c r="B51" s="1238"/>
      <c r="C51" s="1239"/>
      <c r="D51" s="106"/>
      <c r="E51" s="1242" t="s">
        <v>42</v>
      </c>
      <c r="F51" s="1242"/>
      <c r="G51" s="1242"/>
      <c r="H51" s="1243"/>
      <c r="I51" s="107">
        <v>4503</v>
      </c>
      <c r="J51" s="108">
        <v>5207</v>
      </c>
      <c r="K51" s="108">
        <v>6988</v>
      </c>
      <c r="L51" s="108">
        <v>7241</v>
      </c>
      <c r="M51" s="109">
        <v>7442</v>
      </c>
    </row>
    <row r="52" spans="2:13" ht="27.75" customHeight="1" x14ac:dyDescent="0.15">
      <c r="B52" s="1240"/>
      <c r="C52" s="1241"/>
      <c r="D52" s="106"/>
      <c r="E52" s="1242" t="s">
        <v>43</v>
      </c>
      <c r="F52" s="1242"/>
      <c r="G52" s="1242"/>
      <c r="H52" s="1243"/>
      <c r="I52" s="107">
        <v>17627</v>
      </c>
      <c r="J52" s="108">
        <v>17828</v>
      </c>
      <c r="K52" s="108">
        <v>19125</v>
      </c>
      <c r="L52" s="108">
        <v>19093</v>
      </c>
      <c r="M52" s="109">
        <v>19147</v>
      </c>
    </row>
    <row r="53" spans="2:13" ht="27.75" customHeight="1" thickBot="1" x14ac:dyDescent="0.2">
      <c r="B53" s="1244" t="s">
        <v>44</v>
      </c>
      <c r="C53" s="1245"/>
      <c r="D53" s="113"/>
      <c r="E53" s="1246" t="s">
        <v>45</v>
      </c>
      <c r="F53" s="1246"/>
      <c r="G53" s="1246"/>
      <c r="H53" s="1247"/>
      <c r="I53" s="114">
        <v>21800</v>
      </c>
      <c r="J53" s="115">
        <v>18445</v>
      </c>
      <c r="K53" s="115">
        <v>15719</v>
      </c>
      <c r="L53" s="115">
        <v>13506</v>
      </c>
      <c r="M53" s="116">
        <v>11304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afJiPi9U0pGtVE4alENrPS+uMJnbZx49n/h/0BtEeA/SCDGP5vKiZeAj2t8scLodzJRQbAFXPvVyYt6RbdaWQ==" saltValue="TsbBOpoZB0/A8DWWu62H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3" t="s">
        <v>48</v>
      </c>
      <c r="D55" s="1263"/>
      <c r="E55" s="1264"/>
      <c r="F55" s="128">
        <v>3446</v>
      </c>
      <c r="G55" s="128">
        <v>3617</v>
      </c>
      <c r="H55" s="129">
        <v>3826</v>
      </c>
    </row>
    <row r="56" spans="2:8" ht="52.5" customHeight="1" x14ac:dyDescent="0.15">
      <c r="B56" s="130"/>
      <c r="C56" s="1265" t="s">
        <v>49</v>
      </c>
      <c r="D56" s="1265"/>
      <c r="E56" s="1266"/>
      <c r="F56" s="131">
        <v>652</v>
      </c>
      <c r="G56" s="131">
        <v>653</v>
      </c>
      <c r="H56" s="132">
        <v>654</v>
      </c>
    </row>
    <row r="57" spans="2:8" ht="53.25" customHeight="1" x14ac:dyDescent="0.15">
      <c r="B57" s="130"/>
      <c r="C57" s="1267" t="s">
        <v>50</v>
      </c>
      <c r="D57" s="1267"/>
      <c r="E57" s="1268"/>
      <c r="F57" s="133">
        <v>1865</v>
      </c>
      <c r="G57" s="133">
        <v>1957</v>
      </c>
      <c r="H57" s="134">
        <v>2071</v>
      </c>
    </row>
    <row r="58" spans="2:8" ht="45.75" customHeight="1" x14ac:dyDescent="0.15">
      <c r="B58" s="135"/>
      <c r="C58" s="1255" t="s">
        <v>599</v>
      </c>
      <c r="D58" s="1256"/>
      <c r="E58" s="1257"/>
      <c r="F58" s="136">
        <v>533</v>
      </c>
      <c r="G58" s="136">
        <v>509</v>
      </c>
      <c r="H58" s="137">
        <v>519</v>
      </c>
    </row>
    <row r="59" spans="2:8" ht="45.75" customHeight="1" x14ac:dyDescent="0.15">
      <c r="B59" s="135"/>
      <c r="C59" s="1255" t="s">
        <v>600</v>
      </c>
      <c r="D59" s="1256"/>
      <c r="E59" s="1257"/>
      <c r="F59" s="136">
        <v>394</v>
      </c>
      <c r="G59" s="136">
        <v>394</v>
      </c>
      <c r="H59" s="137">
        <v>395</v>
      </c>
    </row>
    <row r="60" spans="2:8" ht="45.75" customHeight="1" x14ac:dyDescent="0.15">
      <c r="B60" s="135"/>
      <c r="C60" s="1255" t="s">
        <v>601</v>
      </c>
      <c r="D60" s="1256"/>
      <c r="E60" s="1257"/>
      <c r="F60" s="136">
        <v>379</v>
      </c>
      <c r="G60" s="136">
        <v>379</v>
      </c>
      <c r="H60" s="137">
        <v>379</v>
      </c>
    </row>
    <row r="61" spans="2:8" ht="45.75" customHeight="1" x14ac:dyDescent="0.15">
      <c r="B61" s="135"/>
      <c r="C61" s="1255" t="s">
        <v>603</v>
      </c>
      <c r="D61" s="1256"/>
      <c r="E61" s="1257"/>
      <c r="F61" s="136" t="s">
        <v>604</v>
      </c>
      <c r="G61" s="136">
        <v>150</v>
      </c>
      <c r="H61" s="137">
        <v>230</v>
      </c>
    </row>
    <row r="62" spans="2:8" ht="45.75" customHeight="1" thickBot="1" x14ac:dyDescent="0.2">
      <c r="B62" s="138"/>
      <c r="C62" s="1258" t="s">
        <v>602</v>
      </c>
      <c r="D62" s="1259"/>
      <c r="E62" s="1260"/>
      <c r="F62" s="136">
        <v>226</v>
      </c>
      <c r="G62" s="136">
        <v>219</v>
      </c>
      <c r="H62" s="137">
        <v>208</v>
      </c>
    </row>
    <row r="63" spans="2:8" ht="52.5" customHeight="1" thickBot="1" x14ac:dyDescent="0.2">
      <c r="B63" s="139"/>
      <c r="C63" s="1261" t="s">
        <v>51</v>
      </c>
      <c r="D63" s="1261"/>
      <c r="E63" s="1262"/>
      <c r="F63" s="140">
        <v>5963</v>
      </c>
      <c r="G63" s="140">
        <v>6228</v>
      </c>
      <c r="H63" s="141">
        <v>6550</v>
      </c>
    </row>
    <row r="64" spans="2:8" ht="15" customHeight="1" x14ac:dyDescent="0.15"/>
  </sheetData>
  <sheetProtection algorithmName="SHA-512" hashValue="InE9PqUIG7AX/Ps+S+t6ir2XsciCAg8vtzmk2jc+3N/pdSWiGxuKGy4hYVO6OMm2cqnYwNGiMGCYBwc1lDwNeA==" saltValue="YmSoo2LikSrOl2ia7O+M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1" customWidth="1"/>
    <col min="2" max="107" width="2.5" style="1271" customWidth="1"/>
    <col min="108" max="108" width="6.125" style="1279" customWidth="1"/>
    <col min="109" max="109" width="5.875" style="1278"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269"/>
      <c r="B1" s="1270"/>
      <c r="DD1" s="1271"/>
      <c r="DE1" s="1271"/>
    </row>
    <row r="2" spans="1:143" ht="25.5" customHeight="1" x14ac:dyDescent="0.15">
      <c r="A2" s="1272"/>
      <c r="C2" s="1272"/>
      <c r="O2" s="1272"/>
      <c r="P2" s="1272"/>
      <c r="Q2" s="1272"/>
      <c r="R2" s="1272"/>
      <c r="S2" s="1272"/>
      <c r="T2" s="1272"/>
      <c r="U2" s="1272"/>
      <c r="V2" s="1272"/>
      <c r="W2" s="1272"/>
      <c r="X2" s="1272"/>
      <c r="Y2" s="1272"/>
      <c r="Z2" s="1272"/>
      <c r="AA2" s="1272"/>
      <c r="AB2" s="1272"/>
      <c r="AC2" s="1272"/>
      <c r="AD2" s="1272"/>
      <c r="AE2" s="1272"/>
      <c r="AF2" s="1272"/>
      <c r="AG2" s="1272"/>
      <c r="AH2" s="1272"/>
      <c r="AI2" s="1272"/>
      <c r="AU2" s="1272"/>
      <c r="BG2" s="1272"/>
      <c r="BS2" s="1272"/>
      <c r="CE2" s="1272"/>
      <c r="CQ2" s="1272"/>
      <c r="DD2" s="1271"/>
      <c r="DE2" s="1271"/>
    </row>
    <row r="3" spans="1:143" ht="25.5" customHeight="1" x14ac:dyDescent="0.15">
      <c r="A3" s="1272"/>
      <c r="C3" s="1272"/>
      <c r="O3" s="1272"/>
      <c r="P3" s="1272"/>
      <c r="Q3" s="1272"/>
      <c r="R3" s="1272"/>
      <c r="S3" s="1272"/>
      <c r="T3" s="1272"/>
      <c r="U3" s="1272"/>
      <c r="V3" s="1272"/>
      <c r="W3" s="1272"/>
      <c r="X3" s="1272"/>
      <c r="Y3" s="1272"/>
      <c r="Z3" s="1272"/>
      <c r="AA3" s="1272"/>
      <c r="AB3" s="1272"/>
      <c r="AC3" s="1272"/>
      <c r="AD3" s="1272"/>
      <c r="AE3" s="1272"/>
      <c r="AF3" s="1272"/>
      <c r="AG3" s="1272"/>
      <c r="AH3" s="1272"/>
      <c r="AI3" s="1272"/>
      <c r="AU3" s="1272"/>
      <c r="BG3" s="1272"/>
      <c r="BS3" s="1272"/>
      <c r="CE3" s="1272"/>
      <c r="CQ3" s="1272"/>
      <c r="DD3" s="1271"/>
      <c r="DE3" s="1271"/>
    </row>
    <row r="4" spans="1:143" s="289" customFormat="1" x14ac:dyDescent="0.15">
      <c r="A4" s="1272"/>
      <c r="B4" s="1272"/>
      <c r="C4" s="1272"/>
      <c r="D4" s="1272"/>
      <c r="E4" s="1272"/>
      <c r="F4" s="1272"/>
      <c r="G4" s="1272"/>
      <c r="H4" s="1272"/>
      <c r="I4" s="1272"/>
      <c r="J4" s="1272"/>
      <c r="K4" s="1272"/>
      <c r="L4" s="1272"/>
      <c r="M4" s="1272"/>
      <c r="N4" s="1272"/>
      <c r="O4" s="1272"/>
      <c r="P4" s="1272"/>
      <c r="Q4" s="1272"/>
      <c r="R4" s="1272"/>
      <c r="S4" s="1272"/>
      <c r="T4" s="1272"/>
      <c r="U4" s="1272"/>
      <c r="V4" s="1272"/>
      <c r="W4" s="1272"/>
      <c r="X4" s="1272"/>
      <c r="Y4" s="1272"/>
      <c r="Z4" s="1272"/>
      <c r="AA4" s="1272"/>
      <c r="AB4" s="1272"/>
      <c r="AC4" s="1272"/>
      <c r="AD4" s="1272"/>
      <c r="AE4" s="1272"/>
      <c r="AF4" s="1272"/>
      <c r="AG4" s="1272"/>
      <c r="AH4" s="1272"/>
      <c r="AI4" s="1272"/>
      <c r="AJ4" s="1272"/>
      <c r="AK4" s="1272"/>
      <c r="AL4" s="1272"/>
      <c r="AM4" s="1272"/>
      <c r="AN4" s="1272"/>
      <c r="AO4" s="1272"/>
      <c r="AP4" s="1272"/>
      <c r="AQ4" s="1272"/>
      <c r="AR4" s="1272"/>
      <c r="AS4" s="1272"/>
      <c r="AT4" s="1272"/>
      <c r="AU4" s="1272"/>
      <c r="AV4" s="1272"/>
      <c r="AW4" s="1272"/>
      <c r="AX4" s="1272"/>
      <c r="AY4" s="1272"/>
      <c r="AZ4" s="1272"/>
      <c r="BA4" s="1272"/>
      <c r="BB4" s="1272"/>
      <c r="BC4" s="1272"/>
      <c r="BD4" s="1272"/>
      <c r="BE4" s="1272"/>
      <c r="BF4" s="1272"/>
      <c r="BG4" s="1272"/>
      <c r="BH4" s="1272"/>
      <c r="BI4" s="1272"/>
      <c r="BJ4" s="1272"/>
      <c r="BK4" s="1272"/>
      <c r="BL4" s="1272"/>
      <c r="BM4" s="1272"/>
      <c r="BN4" s="1272"/>
      <c r="BO4" s="1272"/>
      <c r="BP4" s="1272"/>
      <c r="BQ4" s="1272"/>
      <c r="BR4" s="1272"/>
      <c r="BS4" s="1272"/>
      <c r="BT4" s="1272"/>
      <c r="BU4" s="1272"/>
      <c r="BV4" s="1272"/>
      <c r="BW4" s="1272"/>
      <c r="BX4" s="1272"/>
      <c r="BY4" s="1272"/>
      <c r="BZ4" s="1272"/>
      <c r="CA4" s="1272"/>
      <c r="CB4" s="1272"/>
      <c r="CC4" s="1272"/>
      <c r="CD4" s="1272"/>
      <c r="CE4" s="1272"/>
      <c r="CF4" s="1272"/>
      <c r="CG4" s="1272"/>
      <c r="CH4" s="1272"/>
      <c r="CI4" s="1272"/>
      <c r="CJ4" s="1272"/>
      <c r="CK4" s="1272"/>
      <c r="CL4" s="1272"/>
      <c r="CM4" s="1272"/>
      <c r="CN4" s="1272"/>
      <c r="CO4" s="1272"/>
      <c r="CP4" s="1272"/>
      <c r="CQ4" s="1272"/>
      <c r="CR4" s="1272"/>
      <c r="CS4" s="1272"/>
      <c r="CT4" s="1272"/>
      <c r="CU4" s="1272"/>
      <c r="CV4" s="1272"/>
      <c r="CW4" s="1272"/>
      <c r="CX4" s="1272"/>
      <c r="CY4" s="1272"/>
      <c r="CZ4" s="1272"/>
      <c r="DA4" s="1272"/>
      <c r="DB4" s="1272"/>
      <c r="DC4" s="1272"/>
      <c r="DD4" s="1272"/>
      <c r="DE4" s="1272"/>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1272"/>
      <c r="B5" s="1272"/>
      <c r="C5" s="1272"/>
      <c r="D5" s="1272"/>
      <c r="E5" s="1272"/>
      <c r="F5" s="1272"/>
      <c r="G5" s="1272"/>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c r="AF5" s="1272"/>
      <c r="AG5" s="1272"/>
      <c r="AH5" s="1272"/>
      <c r="AI5" s="1272"/>
      <c r="AJ5" s="1272"/>
      <c r="AK5" s="1272"/>
      <c r="AL5" s="1272"/>
      <c r="AM5" s="1272"/>
      <c r="AN5" s="1272"/>
      <c r="AO5" s="1272"/>
      <c r="AP5" s="1272"/>
      <c r="AQ5" s="1272"/>
      <c r="AR5" s="1272"/>
      <c r="AS5" s="1272"/>
      <c r="AT5" s="1272"/>
      <c r="AU5" s="1272"/>
      <c r="AV5" s="1272"/>
      <c r="AW5" s="1272"/>
      <c r="AX5" s="1272"/>
      <c r="AY5" s="1272"/>
      <c r="AZ5" s="1272"/>
      <c r="BA5" s="1272"/>
      <c r="BB5" s="1272"/>
      <c r="BC5" s="1272"/>
      <c r="BD5" s="1272"/>
      <c r="BE5" s="1272"/>
      <c r="BF5" s="1272"/>
      <c r="BG5" s="1272"/>
      <c r="BH5" s="1272"/>
      <c r="BI5" s="1272"/>
      <c r="BJ5" s="1272"/>
      <c r="BK5" s="1272"/>
      <c r="BL5" s="1272"/>
      <c r="BM5" s="1272"/>
      <c r="BN5" s="1272"/>
      <c r="BO5" s="1272"/>
      <c r="BP5" s="1272"/>
      <c r="BQ5" s="1272"/>
      <c r="BR5" s="1272"/>
      <c r="BS5" s="1272"/>
      <c r="BT5" s="1272"/>
      <c r="BU5" s="1272"/>
      <c r="BV5" s="1272"/>
      <c r="BW5" s="1272"/>
      <c r="BX5" s="1272"/>
      <c r="BY5" s="1272"/>
      <c r="BZ5" s="1272"/>
      <c r="CA5" s="1272"/>
      <c r="CB5" s="1272"/>
      <c r="CC5" s="1272"/>
      <c r="CD5" s="1272"/>
      <c r="CE5" s="1272"/>
      <c r="CF5" s="1272"/>
      <c r="CG5" s="1272"/>
      <c r="CH5" s="1272"/>
      <c r="CI5" s="1272"/>
      <c r="CJ5" s="1272"/>
      <c r="CK5" s="1272"/>
      <c r="CL5" s="1272"/>
      <c r="CM5" s="1272"/>
      <c r="CN5" s="1272"/>
      <c r="CO5" s="1272"/>
      <c r="CP5" s="1272"/>
      <c r="CQ5" s="1272"/>
      <c r="CR5" s="1272"/>
      <c r="CS5" s="1272"/>
      <c r="CT5" s="1272"/>
      <c r="CU5" s="1272"/>
      <c r="CV5" s="1272"/>
      <c r="CW5" s="1272"/>
      <c r="CX5" s="1272"/>
      <c r="CY5" s="1272"/>
      <c r="CZ5" s="1272"/>
      <c r="DA5" s="1272"/>
      <c r="DB5" s="1272"/>
      <c r="DC5" s="1272"/>
      <c r="DD5" s="1272"/>
      <c r="DE5" s="1272"/>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1272"/>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c r="Z6" s="1272"/>
      <c r="AA6" s="1272"/>
      <c r="AB6" s="1272"/>
      <c r="AC6" s="1272"/>
      <c r="AD6" s="1272"/>
      <c r="AE6" s="1272"/>
      <c r="AF6" s="1272"/>
      <c r="AG6" s="1272"/>
      <c r="AH6" s="1272"/>
      <c r="AI6" s="1272"/>
      <c r="AJ6" s="1272"/>
      <c r="AK6" s="1272"/>
      <c r="AL6" s="1272"/>
      <c r="AM6" s="1272"/>
      <c r="AN6" s="1272"/>
      <c r="AO6" s="1272"/>
      <c r="AP6" s="1272"/>
      <c r="AQ6" s="1272"/>
      <c r="AR6" s="1272"/>
      <c r="AS6" s="1272"/>
      <c r="AT6" s="1272"/>
      <c r="AU6" s="1272"/>
      <c r="AV6" s="1272"/>
      <c r="AW6" s="1272"/>
      <c r="AX6" s="1272"/>
      <c r="AY6" s="1272"/>
      <c r="AZ6" s="1272"/>
      <c r="BA6" s="1272"/>
      <c r="BB6" s="1272"/>
      <c r="BC6" s="1272"/>
      <c r="BD6" s="1272"/>
      <c r="BE6" s="1272"/>
      <c r="BF6" s="1272"/>
      <c r="BG6" s="1272"/>
      <c r="BH6" s="1272"/>
      <c r="BI6" s="1272"/>
      <c r="BJ6" s="1272"/>
      <c r="BK6" s="1272"/>
      <c r="BL6" s="1272"/>
      <c r="BM6" s="1272"/>
      <c r="BN6" s="1272"/>
      <c r="BO6" s="1272"/>
      <c r="BP6" s="1272"/>
      <c r="BQ6" s="1272"/>
      <c r="BR6" s="1272"/>
      <c r="BS6" s="1272"/>
      <c r="BT6" s="1272"/>
      <c r="BU6" s="1272"/>
      <c r="BV6" s="1272"/>
      <c r="BW6" s="1272"/>
      <c r="BX6" s="1272"/>
      <c r="BY6" s="1272"/>
      <c r="BZ6" s="1272"/>
      <c r="CA6" s="1272"/>
      <c r="CB6" s="1272"/>
      <c r="CC6" s="1272"/>
      <c r="CD6" s="1272"/>
      <c r="CE6" s="1272"/>
      <c r="CF6" s="1272"/>
      <c r="CG6" s="1272"/>
      <c r="CH6" s="1272"/>
      <c r="CI6" s="1272"/>
      <c r="CJ6" s="1272"/>
      <c r="CK6" s="1272"/>
      <c r="CL6" s="1272"/>
      <c r="CM6" s="1272"/>
      <c r="CN6" s="1272"/>
      <c r="CO6" s="1272"/>
      <c r="CP6" s="1272"/>
      <c r="CQ6" s="1272"/>
      <c r="CR6" s="1272"/>
      <c r="CS6" s="1272"/>
      <c r="CT6" s="1272"/>
      <c r="CU6" s="1272"/>
      <c r="CV6" s="1272"/>
      <c r="CW6" s="1272"/>
      <c r="CX6" s="1272"/>
      <c r="CY6" s="1272"/>
      <c r="CZ6" s="1272"/>
      <c r="DA6" s="1272"/>
      <c r="DB6" s="1272"/>
      <c r="DC6" s="1272"/>
      <c r="DD6" s="1272"/>
      <c r="DE6" s="1272"/>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1272"/>
      <c r="B7" s="1272"/>
      <c r="C7" s="1272"/>
      <c r="D7" s="1272"/>
      <c r="E7" s="1272"/>
      <c r="F7" s="1272"/>
      <c r="G7" s="1272"/>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c r="AF7" s="1272"/>
      <c r="AG7" s="1272"/>
      <c r="AH7" s="1272"/>
      <c r="AI7" s="1272"/>
      <c r="AJ7" s="1272"/>
      <c r="AK7" s="1272"/>
      <c r="AL7" s="1272"/>
      <c r="AM7" s="1272"/>
      <c r="AN7" s="1272"/>
      <c r="AO7" s="1272"/>
      <c r="AP7" s="1272"/>
      <c r="AQ7" s="1272"/>
      <c r="AR7" s="1272"/>
      <c r="AS7" s="1272"/>
      <c r="AT7" s="1272"/>
      <c r="AU7" s="1272"/>
      <c r="AV7" s="1272"/>
      <c r="AW7" s="1272"/>
      <c r="AX7" s="1272"/>
      <c r="AY7" s="1272"/>
      <c r="AZ7" s="1272"/>
      <c r="BA7" s="1272"/>
      <c r="BB7" s="1272"/>
      <c r="BC7" s="1272"/>
      <c r="BD7" s="1272"/>
      <c r="BE7" s="1272"/>
      <c r="BF7" s="1272"/>
      <c r="BG7" s="1272"/>
      <c r="BH7" s="1272"/>
      <c r="BI7" s="1272"/>
      <c r="BJ7" s="1272"/>
      <c r="BK7" s="1272"/>
      <c r="BL7" s="1272"/>
      <c r="BM7" s="1272"/>
      <c r="BN7" s="1272"/>
      <c r="BO7" s="1272"/>
      <c r="BP7" s="1272"/>
      <c r="BQ7" s="1272"/>
      <c r="BR7" s="1272"/>
      <c r="BS7" s="1272"/>
      <c r="BT7" s="1272"/>
      <c r="BU7" s="1272"/>
      <c r="BV7" s="1272"/>
      <c r="BW7" s="1272"/>
      <c r="BX7" s="1272"/>
      <c r="BY7" s="1272"/>
      <c r="BZ7" s="1272"/>
      <c r="CA7" s="1272"/>
      <c r="CB7" s="1272"/>
      <c r="CC7" s="1272"/>
      <c r="CD7" s="1272"/>
      <c r="CE7" s="1272"/>
      <c r="CF7" s="1272"/>
      <c r="CG7" s="1272"/>
      <c r="CH7" s="1272"/>
      <c r="CI7" s="1272"/>
      <c r="CJ7" s="1272"/>
      <c r="CK7" s="1272"/>
      <c r="CL7" s="1272"/>
      <c r="CM7" s="1272"/>
      <c r="CN7" s="1272"/>
      <c r="CO7" s="1272"/>
      <c r="CP7" s="1272"/>
      <c r="CQ7" s="1272"/>
      <c r="CR7" s="1272"/>
      <c r="CS7" s="1272"/>
      <c r="CT7" s="1272"/>
      <c r="CU7" s="1272"/>
      <c r="CV7" s="1272"/>
      <c r="CW7" s="1272"/>
      <c r="CX7" s="1272"/>
      <c r="CY7" s="1272"/>
      <c r="CZ7" s="1272"/>
      <c r="DA7" s="1272"/>
      <c r="DB7" s="1272"/>
      <c r="DC7" s="1272"/>
      <c r="DD7" s="1272"/>
      <c r="DE7" s="1272"/>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1272"/>
      <c r="B8" s="1272"/>
      <c r="C8" s="1272"/>
      <c r="D8" s="1272"/>
      <c r="E8" s="1272"/>
      <c r="F8" s="1272"/>
      <c r="G8" s="1272"/>
      <c r="H8" s="1272"/>
      <c r="I8" s="1272"/>
      <c r="J8" s="1272"/>
      <c r="K8" s="1272"/>
      <c r="L8" s="1272"/>
      <c r="M8" s="1272"/>
      <c r="N8" s="1272"/>
      <c r="O8" s="1272"/>
      <c r="P8" s="1272"/>
      <c r="Q8" s="1272"/>
      <c r="R8" s="1272"/>
      <c r="S8" s="1272"/>
      <c r="T8" s="1272"/>
      <c r="U8" s="1272"/>
      <c r="V8" s="1272"/>
      <c r="W8" s="1272"/>
      <c r="X8" s="1272"/>
      <c r="Y8" s="1272"/>
      <c r="Z8" s="1272"/>
      <c r="AA8" s="1272"/>
      <c r="AB8" s="1272"/>
      <c r="AC8" s="1272"/>
      <c r="AD8" s="1272"/>
      <c r="AE8" s="1272"/>
      <c r="AF8" s="1272"/>
      <c r="AG8" s="1272"/>
      <c r="AH8" s="1272"/>
      <c r="AI8" s="1272"/>
      <c r="AJ8" s="1272"/>
      <c r="AK8" s="1272"/>
      <c r="AL8" s="1272"/>
      <c r="AM8" s="1272"/>
      <c r="AN8" s="1272"/>
      <c r="AO8" s="1272"/>
      <c r="AP8" s="1272"/>
      <c r="AQ8" s="1272"/>
      <c r="AR8" s="1272"/>
      <c r="AS8" s="1272"/>
      <c r="AT8" s="1272"/>
      <c r="AU8" s="1272"/>
      <c r="AV8" s="1272"/>
      <c r="AW8" s="1272"/>
      <c r="AX8" s="1272"/>
      <c r="AY8" s="1272"/>
      <c r="AZ8" s="1272"/>
      <c r="BA8" s="1272"/>
      <c r="BB8" s="1272"/>
      <c r="BC8" s="1272"/>
      <c r="BD8" s="1272"/>
      <c r="BE8" s="1272"/>
      <c r="BF8" s="1272"/>
      <c r="BG8" s="1272"/>
      <c r="BH8" s="1272"/>
      <c r="BI8" s="1272"/>
      <c r="BJ8" s="1272"/>
      <c r="BK8" s="1272"/>
      <c r="BL8" s="1272"/>
      <c r="BM8" s="1272"/>
      <c r="BN8" s="1272"/>
      <c r="BO8" s="1272"/>
      <c r="BP8" s="1272"/>
      <c r="BQ8" s="1272"/>
      <c r="BR8" s="1272"/>
      <c r="BS8" s="1272"/>
      <c r="BT8" s="1272"/>
      <c r="BU8" s="1272"/>
      <c r="BV8" s="1272"/>
      <c r="BW8" s="1272"/>
      <c r="BX8" s="1272"/>
      <c r="BY8" s="1272"/>
      <c r="BZ8" s="1272"/>
      <c r="CA8" s="1272"/>
      <c r="CB8" s="1272"/>
      <c r="CC8" s="1272"/>
      <c r="CD8" s="1272"/>
      <c r="CE8" s="1272"/>
      <c r="CF8" s="1272"/>
      <c r="CG8" s="1272"/>
      <c r="CH8" s="1272"/>
      <c r="CI8" s="1272"/>
      <c r="CJ8" s="1272"/>
      <c r="CK8" s="1272"/>
      <c r="CL8" s="1272"/>
      <c r="CM8" s="1272"/>
      <c r="CN8" s="1272"/>
      <c r="CO8" s="1272"/>
      <c r="CP8" s="1272"/>
      <c r="CQ8" s="1272"/>
      <c r="CR8" s="1272"/>
      <c r="CS8" s="1272"/>
      <c r="CT8" s="1272"/>
      <c r="CU8" s="1272"/>
      <c r="CV8" s="1272"/>
      <c r="CW8" s="1272"/>
      <c r="CX8" s="1272"/>
      <c r="CY8" s="1272"/>
      <c r="CZ8" s="1272"/>
      <c r="DA8" s="1272"/>
      <c r="DB8" s="1272"/>
      <c r="DC8" s="1272"/>
      <c r="DD8" s="1272"/>
      <c r="DE8" s="1272"/>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1272"/>
      <c r="B9" s="1272"/>
      <c r="C9" s="1272"/>
      <c r="D9" s="1272"/>
      <c r="E9" s="1272"/>
      <c r="F9" s="1272"/>
      <c r="G9" s="1272"/>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c r="AF9" s="1272"/>
      <c r="AG9" s="1272"/>
      <c r="AH9" s="1272"/>
      <c r="AI9" s="1272"/>
      <c r="AJ9" s="1272"/>
      <c r="AK9" s="1272"/>
      <c r="AL9" s="1272"/>
      <c r="AM9" s="1272"/>
      <c r="AN9" s="1272"/>
      <c r="AO9" s="1272"/>
      <c r="AP9" s="1272"/>
      <c r="AQ9" s="1272"/>
      <c r="AR9" s="1272"/>
      <c r="AS9" s="1272"/>
      <c r="AT9" s="1272"/>
      <c r="AU9" s="1272"/>
      <c r="AV9" s="1272"/>
      <c r="AW9" s="1272"/>
      <c r="AX9" s="1272"/>
      <c r="AY9" s="1272"/>
      <c r="AZ9" s="1272"/>
      <c r="BA9" s="1272"/>
      <c r="BB9" s="1272"/>
      <c r="BC9" s="1272"/>
      <c r="BD9" s="1272"/>
      <c r="BE9" s="1272"/>
      <c r="BF9" s="1272"/>
      <c r="BG9" s="1272"/>
      <c r="BH9" s="1272"/>
      <c r="BI9" s="1272"/>
      <c r="BJ9" s="1272"/>
      <c r="BK9" s="1272"/>
      <c r="BL9" s="1272"/>
      <c r="BM9" s="1272"/>
      <c r="BN9" s="1272"/>
      <c r="BO9" s="1272"/>
      <c r="BP9" s="1272"/>
      <c r="BQ9" s="1272"/>
      <c r="BR9" s="1272"/>
      <c r="BS9" s="1272"/>
      <c r="BT9" s="1272"/>
      <c r="BU9" s="1272"/>
      <c r="BV9" s="1272"/>
      <c r="BW9" s="1272"/>
      <c r="BX9" s="1272"/>
      <c r="BY9" s="1272"/>
      <c r="BZ9" s="1272"/>
      <c r="CA9" s="1272"/>
      <c r="CB9" s="1272"/>
      <c r="CC9" s="1272"/>
      <c r="CD9" s="1272"/>
      <c r="CE9" s="1272"/>
      <c r="CF9" s="1272"/>
      <c r="CG9" s="1272"/>
      <c r="CH9" s="1272"/>
      <c r="CI9" s="1272"/>
      <c r="CJ9" s="1272"/>
      <c r="CK9" s="1272"/>
      <c r="CL9" s="1272"/>
      <c r="CM9" s="1272"/>
      <c r="CN9" s="1272"/>
      <c r="CO9" s="1272"/>
      <c r="CP9" s="1272"/>
      <c r="CQ9" s="1272"/>
      <c r="CR9" s="1272"/>
      <c r="CS9" s="1272"/>
      <c r="CT9" s="1272"/>
      <c r="CU9" s="1272"/>
      <c r="CV9" s="1272"/>
      <c r="CW9" s="1272"/>
      <c r="CX9" s="1272"/>
      <c r="CY9" s="1272"/>
      <c r="CZ9" s="1272"/>
      <c r="DA9" s="1272"/>
      <c r="DB9" s="1272"/>
      <c r="DC9" s="1272"/>
      <c r="DD9" s="1272"/>
      <c r="DE9" s="1272"/>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1272"/>
      <c r="B10" s="1272"/>
      <c r="C10" s="1272"/>
      <c r="D10" s="1272"/>
      <c r="E10" s="1272"/>
      <c r="F10" s="1272"/>
      <c r="G10" s="1272"/>
      <c r="H10" s="1272"/>
      <c r="I10" s="1272"/>
      <c r="J10" s="1272"/>
      <c r="K10" s="1272"/>
      <c r="L10" s="1272"/>
      <c r="M10" s="1272"/>
      <c r="N10" s="1272"/>
      <c r="O10" s="1272"/>
      <c r="P10" s="1272"/>
      <c r="Q10" s="1272"/>
      <c r="R10" s="1272"/>
      <c r="S10" s="1272"/>
      <c r="T10" s="1272"/>
      <c r="U10" s="1272"/>
      <c r="V10" s="1272"/>
      <c r="W10" s="1272"/>
      <c r="X10" s="1272"/>
      <c r="Y10" s="1272"/>
      <c r="Z10" s="1272"/>
      <c r="AA10" s="1272"/>
      <c r="AB10" s="1272"/>
      <c r="AC10" s="1272"/>
      <c r="AD10" s="1272"/>
      <c r="AE10" s="1272"/>
      <c r="AF10" s="1272"/>
      <c r="AG10" s="1272"/>
      <c r="AH10" s="1272"/>
      <c r="AI10" s="1272"/>
      <c r="AJ10" s="1272"/>
      <c r="AK10" s="1272"/>
      <c r="AL10" s="1272"/>
      <c r="AM10" s="1272"/>
      <c r="AN10" s="1272"/>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72"/>
      <c r="CC10" s="1272"/>
      <c r="CD10" s="1272"/>
      <c r="CE10" s="1272"/>
      <c r="CF10" s="1272"/>
      <c r="CG10" s="1272"/>
      <c r="CH10" s="1272"/>
      <c r="CI10" s="1272"/>
      <c r="CJ10" s="1272"/>
      <c r="CK10" s="1272"/>
      <c r="CL10" s="1272"/>
      <c r="CM10" s="1272"/>
      <c r="CN10" s="1272"/>
      <c r="CO10" s="1272"/>
      <c r="CP10" s="1272"/>
      <c r="CQ10" s="1272"/>
      <c r="CR10" s="1272"/>
      <c r="CS10" s="1272"/>
      <c r="CT10" s="1272"/>
      <c r="CU10" s="1272"/>
      <c r="CV10" s="1272"/>
      <c r="CW10" s="1272"/>
      <c r="CX10" s="1272"/>
      <c r="CY10" s="1272"/>
      <c r="CZ10" s="1272"/>
      <c r="DA10" s="1272"/>
      <c r="DB10" s="1272"/>
      <c r="DC10" s="1272"/>
      <c r="DD10" s="1272"/>
      <c r="DE10" s="1272"/>
      <c r="DF10" s="290"/>
      <c r="DG10" s="290"/>
      <c r="DH10" s="290"/>
      <c r="DI10" s="290"/>
      <c r="DJ10" s="290"/>
      <c r="DK10" s="290"/>
      <c r="DL10" s="290"/>
      <c r="DM10" s="290"/>
      <c r="DN10" s="290"/>
      <c r="DO10" s="290"/>
      <c r="DP10" s="290"/>
      <c r="DQ10" s="290"/>
      <c r="DR10" s="290"/>
      <c r="DS10" s="290"/>
      <c r="DT10" s="290"/>
      <c r="DU10" s="290"/>
      <c r="DV10" s="290"/>
      <c r="DW10" s="290"/>
      <c r="EM10" s="289" t="s">
        <v>605</v>
      </c>
    </row>
    <row r="11" spans="1:143" s="289" customFormat="1" x14ac:dyDescent="0.15">
      <c r="A11" s="1272"/>
      <c r="B11" s="1272"/>
      <c r="C11" s="1272"/>
      <c r="D11" s="1272"/>
      <c r="E11" s="1272"/>
      <c r="F11" s="1272"/>
      <c r="G11" s="1272"/>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c r="AF11" s="1272"/>
      <c r="AG11" s="1272"/>
      <c r="AH11" s="1272"/>
      <c r="AI11" s="1272"/>
      <c r="AJ11" s="1272"/>
      <c r="AK11" s="1272"/>
      <c r="AL11" s="1272"/>
      <c r="AM11" s="1272"/>
      <c r="AN11" s="1272"/>
      <c r="AO11" s="1272"/>
      <c r="AP11" s="1272"/>
      <c r="AQ11" s="1272"/>
      <c r="AR11" s="1272"/>
      <c r="AS11" s="1272"/>
      <c r="AT11" s="1272"/>
      <c r="AU11" s="1272"/>
      <c r="AV11" s="1272"/>
      <c r="AW11" s="1272"/>
      <c r="AX11" s="1272"/>
      <c r="AY11" s="1272"/>
      <c r="AZ11" s="1272"/>
      <c r="BA11" s="1272"/>
      <c r="BB11" s="1272"/>
      <c r="BC11" s="1272"/>
      <c r="BD11" s="1272"/>
      <c r="BE11" s="1272"/>
      <c r="BF11" s="1272"/>
      <c r="BG11" s="1272"/>
      <c r="BH11" s="1272"/>
      <c r="BI11" s="1272"/>
      <c r="BJ11" s="1272"/>
      <c r="BK11" s="1272"/>
      <c r="BL11" s="1272"/>
      <c r="BM11" s="1272"/>
      <c r="BN11" s="1272"/>
      <c r="BO11" s="1272"/>
      <c r="BP11" s="1272"/>
      <c r="BQ11" s="1272"/>
      <c r="BR11" s="1272"/>
      <c r="BS11" s="1272"/>
      <c r="BT11" s="1272"/>
      <c r="BU11" s="1272"/>
      <c r="BV11" s="1272"/>
      <c r="BW11" s="1272"/>
      <c r="BX11" s="1272"/>
      <c r="BY11" s="1272"/>
      <c r="BZ11" s="1272"/>
      <c r="CA11" s="1272"/>
      <c r="CB11" s="1272"/>
      <c r="CC11" s="1272"/>
      <c r="CD11" s="1272"/>
      <c r="CE11" s="1272"/>
      <c r="CF11" s="1272"/>
      <c r="CG11" s="1272"/>
      <c r="CH11" s="1272"/>
      <c r="CI11" s="1272"/>
      <c r="CJ11" s="1272"/>
      <c r="CK11" s="1272"/>
      <c r="CL11" s="1272"/>
      <c r="CM11" s="1272"/>
      <c r="CN11" s="1272"/>
      <c r="CO11" s="1272"/>
      <c r="CP11" s="1272"/>
      <c r="CQ11" s="1272"/>
      <c r="CR11" s="1272"/>
      <c r="CS11" s="1272"/>
      <c r="CT11" s="1272"/>
      <c r="CU11" s="1272"/>
      <c r="CV11" s="1272"/>
      <c r="CW11" s="1272"/>
      <c r="CX11" s="1272"/>
      <c r="CY11" s="1272"/>
      <c r="CZ11" s="1272"/>
      <c r="DA11" s="1272"/>
      <c r="DB11" s="1272"/>
      <c r="DC11" s="1272"/>
      <c r="DD11" s="1272"/>
      <c r="DE11" s="1272"/>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1272"/>
      <c r="B12" s="1272"/>
      <c r="C12" s="1272"/>
      <c r="D12" s="1272"/>
      <c r="E12" s="1272"/>
      <c r="F12" s="1272"/>
      <c r="G12" s="1272"/>
      <c r="H12" s="1272"/>
      <c r="I12" s="1272"/>
      <c r="J12" s="1272"/>
      <c r="K12" s="1272"/>
      <c r="L12" s="1272"/>
      <c r="M12" s="1272"/>
      <c r="N12" s="1272"/>
      <c r="O12" s="1272"/>
      <c r="P12" s="1272"/>
      <c r="Q12" s="1272"/>
      <c r="R12" s="1272"/>
      <c r="S12" s="1272"/>
      <c r="T12" s="1272"/>
      <c r="U12" s="1272"/>
      <c r="V12" s="1272"/>
      <c r="W12" s="1272"/>
      <c r="X12" s="1272"/>
      <c r="Y12" s="1272"/>
      <c r="Z12" s="1272"/>
      <c r="AA12" s="1272"/>
      <c r="AB12" s="1272"/>
      <c r="AC12" s="1272"/>
      <c r="AD12" s="1272"/>
      <c r="AE12" s="1272"/>
      <c r="AF12" s="1272"/>
      <c r="AG12" s="1272"/>
      <c r="AH12" s="1272"/>
      <c r="AI12" s="1272"/>
      <c r="AJ12" s="1272"/>
      <c r="AK12" s="1272"/>
      <c r="AL12" s="1272"/>
      <c r="AM12" s="1272"/>
      <c r="AN12" s="1272"/>
      <c r="AO12" s="1272"/>
      <c r="AP12" s="1272"/>
      <c r="AQ12" s="1272"/>
      <c r="AR12" s="1272"/>
      <c r="AS12" s="1272"/>
      <c r="AT12" s="1272"/>
      <c r="AU12" s="1272"/>
      <c r="AV12" s="1272"/>
      <c r="AW12" s="1272"/>
      <c r="AX12" s="1272"/>
      <c r="AY12" s="1272"/>
      <c r="AZ12" s="1272"/>
      <c r="BA12" s="1272"/>
      <c r="BB12" s="1272"/>
      <c r="BC12" s="1272"/>
      <c r="BD12" s="1272"/>
      <c r="BE12" s="1272"/>
      <c r="BF12" s="1272"/>
      <c r="BG12" s="1272"/>
      <c r="BH12" s="1272"/>
      <c r="BI12" s="1272"/>
      <c r="BJ12" s="1272"/>
      <c r="BK12" s="1272"/>
      <c r="BL12" s="1272"/>
      <c r="BM12" s="1272"/>
      <c r="BN12" s="1272"/>
      <c r="BO12" s="1272"/>
      <c r="BP12" s="1272"/>
      <c r="BQ12" s="1272"/>
      <c r="BR12" s="1272"/>
      <c r="BS12" s="1272"/>
      <c r="BT12" s="1272"/>
      <c r="BU12" s="1272"/>
      <c r="BV12" s="1272"/>
      <c r="BW12" s="1272"/>
      <c r="BX12" s="1272"/>
      <c r="BY12" s="1272"/>
      <c r="BZ12" s="1272"/>
      <c r="CA12" s="1272"/>
      <c r="CB12" s="1272"/>
      <c r="CC12" s="1272"/>
      <c r="CD12" s="1272"/>
      <c r="CE12" s="1272"/>
      <c r="CF12" s="1272"/>
      <c r="CG12" s="1272"/>
      <c r="CH12" s="1272"/>
      <c r="CI12" s="1272"/>
      <c r="CJ12" s="1272"/>
      <c r="CK12" s="1272"/>
      <c r="CL12" s="1272"/>
      <c r="CM12" s="1272"/>
      <c r="CN12" s="1272"/>
      <c r="CO12" s="1272"/>
      <c r="CP12" s="1272"/>
      <c r="CQ12" s="1272"/>
      <c r="CR12" s="1272"/>
      <c r="CS12" s="1272"/>
      <c r="CT12" s="1272"/>
      <c r="CU12" s="1272"/>
      <c r="CV12" s="1272"/>
      <c r="CW12" s="1272"/>
      <c r="CX12" s="1272"/>
      <c r="CY12" s="1272"/>
      <c r="CZ12" s="1272"/>
      <c r="DA12" s="1272"/>
      <c r="DB12" s="1272"/>
      <c r="DC12" s="1272"/>
      <c r="DD12" s="1272"/>
      <c r="DE12" s="1272"/>
      <c r="DF12" s="290"/>
      <c r="DG12" s="290"/>
      <c r="DH12" s="290"/>
      <c r="DI12" s="290"/>
      <c r="DJ12" s="290"/>
      <c r="DK12" s="290"/>
      <c r="DL12" s="290"/>
      <c r="DM12" s="290"/>
      <c r="DN12" s="290"/>
      <c r="DO12" s="290"/>
      <c r="DP12" s="290"/>
      <c r="DQ12" s="290"/>
      <c r="DR12" s="290"/>
      <c r="DS12" s="290"/>
      <c r="DT12" s="290"/>
      <c r="DU12" s="290"/>
      <c r="DV12" s="290"/>
      <c r="DW12" s="290"/>
      <c r="EM12" s="289" t="s">
        <v>605</v>
      </c>
    </row>
    <row r="13" spans="1:143" s="289" customFormat="1" x14ac:dyDescent="0.15">
      <c r="A13" s="1272"/>
      <c r="B13" s="1272"/>
      <c r="C13" s="1272"/>
      <c r="D13" s="1272"/>
      <c r="E13" s="1272"/>
      <c r="F13" s="1272"/>
      <c r="G13" s="1272"/>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c r="AF13" s="1272"/>
      <c r="AG13" s="1272"/>
      <c r="AH13" s="1272"/>
      <c r="AI13" s="1272"/>
      <c r="AJ13" s="1272"/>
      <c r="AK13" s="1272"/>
      <c r="AL13" s="1272"/>
      <c r="AM13" s="1272"/>
      <c r="AN13" s="1272"/>
      <c r="AO13" s="1272"/>
      <c r="AP13" s="1272"/>
      <c r="AQ13" s="1272"/>
      <c r="AR13" s="1272"/>
      <c r="AS13" s="1272"/>
      <c r="AT13" s="1272"/>
      <c r="AU13" s="1272"/>
      <c r="AV13" s="1272"/>
      <c r="AW13" s="1272"/>
      <c r="AX13" s="1272"/>
      <c r="AY13" s="1272"/>
      <c r="AZ13" s="1272"/>
      <c r="BA13" s="1272"/>
      <c r="BB13" s="1272"/>
      <c r="BC13" s="1272"/>
      <c r="BD13" s="1272"/>
      <c r="BE13" s="1272"/>
      <c r="BF13" s="1272"/>
      <c r="BG13" s="1272"/>
      <c r="BH13" s="1272"/>
      <c r="BI13" s="1272"/>
      <c r="BJ13" s="1272"/>
      <c r="BK13" s="1272"/>
      <c r="BL13" s="1272"/>
      <c r="BM13" s="1272"/>
      <c r="BN13" s="1272"/>
      <c r="BO13" s="1272"/>
      <c r="BP13" s="1272"/>
      <c r="BQ13" s="1272"/>
      <c r="BR13" s="1272"/>
      <c r="BS13" s="1272"/>
      <c r="BT13" s="1272"/>
      <c r="BU13" s="1272"/>
      <c r="BV13" s="1272"/>
      <c r="BW13" s="1272"/>
      <c r="BX13" s="1272"/>
      <c r="BY13" s="1272"/>
      <c r="BZ13" s="1272"/>
      <c r="CA13" s="1272"/>
      <c r="CB13" s="1272"/>
      <c r="CC13" s="1272"/>
      <c r="CD13" s="1272"/>
      <c r="CE13" s="1272"/>
      <c r="CF13" s="1272"/>
      <c r="CG13" s="1272"/>
      <c r="CH13" s="1272"/>
      <c r="CI13" s="1272"/>
      <c r="CJ13" s="1272"/>
      <c r="CK13" s="1272"/>
      <c r="CL13" s="1272"/>
      <c r="CM13" s="1272"/>
      <c r="CN13" s="1272"/>
      <c r="CO13" s="1272"/>
      <c r="CP13" s="1272"/>
      <c r="CQ13" s="1272"/>
      <c r="CR13" s="1272"/>
      <c r="CS13" s="1272"/>
      <c r="CT13" s="1272"/>
      <c r="CU13" s="1272"/>
      <c r="CV13" s="1272"/>
      <c r="CW13" s="1272"/>
      <c r="CX13" s="1272"/>
      <c r="CY13" s="1272"/>
      <c r="CZ13" s="1272"/>
      <c r="DA13" s="1272"/>
      <c r="DB13" s="1272"/>
      <c r="DC13" s="1272"/>
      <c r="DD13" s="1272"/>
      <c r="DE13" s="1272"/>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1272"/>
      <c r="B14" s="1272"/>
      <c r="C14" s="1272"/>
      <c r="D14" s="1272"/>
      <c r="E14" s="1272"/>
      <c r="F14" s="1272"/>
      <c r="G14" s="1272"/>
      <c r="H14" s="1272"/>
      <c r="I14" s="1272"/>
      <c r="J14" s="1272"/>
      <c r="K14" s="1272"/>
      <c r="L14" s="1272"/>
      <c r="M14" s="1272"/>
      <c r="N14" s="1272"/>
      <c r="O14" s="1272"/>
      <c r="P14" s="1272"/>
      <c r="Q14" s="1272"/>
      <c r="R14" s="1272"/>
      <c r="S14" s="1272"/>
      <c r="T14" s="1272"/>
      <c r="U14" s="1272"/>
      <c r="V14" s="1272"/>
      <c r="W14" s="1272"/>
      <c r="X14" s="1272"/>
      <c r="Y14" s="1272"/>
      <c r="Z14" s="1272"/>
      <c r="AA14" s="1272"/>
      <c r="AB14" s="1272"/>
      <c r="AC14" s="1272"/>
      <c r="AD14" s="1272"/>
      <c r="AE14" s="1272"/>
      <c r="AF14" s="1272"/>
      <c r="AG14" s="1272"/>
      <c r="AH14" s="1272"/>
      <c r="AI14" s="1272"/>
      <c r="AJ14" s="1272"/>
      <c r="AK14" s="1272"/>
      <c r="AL14" s="1272"/>
      <c r="AM14" s="1272"/>
      <c r="AN14" s="1272"/>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72"/>
      <c r="CC14" s="1272"/>
      <c r="CD14" s="1272"/>
      <c r="CE14" s="1272"/>
      <c r="CF14" s="1272"/>
      <c r="CG14" s="1272"/>
      <c r="CH14" s="1272"/>
      <c r="CI14" s="1272"/>
      <c r="CJ14" s="1272"/>
      <c r="CK14" s="1272"/>
      <c r="CL14" s="1272"/>
      <c r="CM14" s="1272"/>
      <c r="CN14" s="1272"/>
      <c r="CO14" s="1272"/>
      <c r="CP14" s="1272"/>
      <c r="CQ14" s="1272"/>
      <c r="CR14" s="1272"/>
      <c r="CS14" s="1272"/>
      <c r="CT14" s="1272"/>
      <c r="CU14" s="1272"/>
      <c r="CV14" s="1272"/>
      <c r="CW14" s="1272"/>
      <c r="CX14" s="1272"/>
      <c r="CY14" s="1272"/>
      <c r="CZ14" s="1272"/>
      <c r="DA14" s="1272"/>
      <c r="DB14" s="1272"/>
      <c r="DC14" s="1272"/>
      <c r="DD14" s="1272"/>
      <c r="DE14" s="1272"/>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1271"/>
      <c r="B15" s="1272"/>
      <c r="C15" s="1272"/>
      <c r="D15" s="1272"/>
      <c r="E15" s="1272"/>
      <c r="F15" s="1272"/>
      <c r="G15" s="1272"/>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c r="AF15" s="1272"/>
      <c r="AG15" s="1272"/>
      <c r="AH15" s="1272"/>
      <c r="AI15" s="1272"/>
      <c r="AJ15" s="1272"/>
      <c r="AK15" s="1272"/>
      <c r="AL15" s="1272"/>
      <c r="AM15" s="1272"/>
      <c r="AN15" s="1272"/>
      <c r="AO15" s="1272"/>
      <c r="AP15" s="1272"/>
      <c r="AQ15" s="1272"/>
      <c r="AR15" s="1272"/>
      <c r="AS15" s="1272"/>
      <c r="AT15" s="1272"/>
      <c r="AU15" s="1272"/>
      <c r="AV15" s="1272"/>
      <c r="AW15" s="1272"/>
      <c r="AX15" s="1272"/>
      <c r="AY15" s="1272"/>
      <c r="AZ15" s="1272"/>
      <c r="BA15" s="1272"/>
      <c r="BB15" s="1272"/>
      <c r="BC15" s="1272"/>
      <c r="BD15" s="1272"/>
      <c r="BE15" s="1272"/>
      <c r="BF15" s="1272"/>
      <c r="BG15" s="1272"/>
      <c r="BH15" s="1272"/>
      <c r="BI15" s="1272"/>
      <c r="BJ15" s="1272"/>
      <c r="BK15" s="1272"/>
      <c r="BL15" s="1272"/>
      <c r="BM15" s="1272"/>
      <c r="BN15" s="1272"/>
      <c r="BO15" s="1272"/>
      <c r="BP15" s="1272"/>
      <c r="BQ15" s="1272"/>
      <c r="BR15" s="1272"/>
      <c r="BS15" s="1272"/>
      <c r="BT15" s="1272"/>
      <c r="BU15" s="1272"/>
      <c r="BV15" s="1272"/>
      <c r="BW15" s="1272"/>
      <c r="BX15" s="1272"/>
      <c r="BY15" s="1272"/>
      <c r="BZ15" s="1272"/>
      <c r="CA15" s="1272"/>
      <c r="CB15" s="1272"/>
      <c r="CC15" s="1272"/>
      <c r="CD15" s="1272"/>
      <c r="CE15" s="1272"/>
      <c r="CF15" s="1272"/>
      <c r="CG15" s="1272"/>
      <c r="CH15" s="1272"/>
      <c r="CI15" s="1272"/>
      <c r="CJ15" s="1272"/>
      <c r="CK15" s="1272"/>
      <c r="CL15" s="1272"/>
      <c r="CM15" s="1272"/>
      <c r="CN15" s="1272"/>
      <c r="CO15" s="1272"/>
      <c r="CP15" s="1272"/>
      <c r="CQ15" s="1272"/>
      <c r="CR15" s="1272"/>
      <c r="CS15" s="1272"/>
      <c r="CT15" s="1272"/>
      <c r="CU15" s="1272"/>
      <c r="CV15" s="1272"/>
      <c r="CW15" s="1272"/>
      <c r="CX15" s="1272"/>
      <c r="CY15" s="1272"/>
      <c r="CZ15" s="1272"/>
      <c r="DA15" s="1272"/>
      <c r="DB15" s="1272"/>
      <c r="DC15" s="1272"/>
      <c r="DD15" s="1272"/>
      <c r="DE15" s="1272"/>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1271"/>
      <c r="B16" s="1272"/>
      <c r="C16" s="1272"/>
      <c r="D16" s="1272"/>
      <c r="E16" s="1272"/>
      <c r="F16" s="1272"/>
      <c r="G16" s="1272"/>
      <c r="H16" s="1272"/>
      <c r="I16" s="1272"/>
      <c r="J16" s="1272"/>
      <c r="K16" s="1272"/>
      <c r="L16" s="1272"/>
      <c r="M16" s="1272"/>
      <c r="N16" s="1272"/>
      <c r="O16" s="1272"/>
      <c r="P16" s="1272"/>
      <c r="Q16" s="1272"/>
      <c r="R16" s="1272"/>
      <c r="S16" s="1272"/>
      <c r="T16" s="1272"/>
      <c r="U16" s="1272"/>
      <c r="V16" s="1272"/>
      <c r="W16" s="1272"/>
      <c r="X16" s="1272"/>
      <c r="Y16" s="1272"/>
      <c r="Z16" s="1272"/>
      <c r="AA16" s="1272"/>
      <c r="AB16" s="1272"/>
      <c r="AC16" s="1272"/>
      <c r="AD16" s="1272"/>
      <c r="AE16" s="1272"/>
      <c r="AF16" s="1272"/>
      <c r="AG16" s="1272"/>
      <c r="AH16" s="1272"/>
      <c r="AI16" s="1272"/>
      <c r="AJ16" s="1272"/>
      <c r="AK16" s="1272"/>
      <c r="AL16" s="1272"/>
      <c r="AM16" s="1272"/>
      <c r="AN16" s="1272"/>
      <c r="AO16" s="1272"/>
      <c r="AP16" s="1272"/>
      <c r="AQ16" s="1272"/>
      <c r="AR16" s="1272"/>
      <c r="AS16" s="1272"/>
      <c r="AT16" s="1272"/>
      <c r="AU16" s="1272"/>
      <c r="AV16" s="1272"/>
      <c r="AW16" s="1272"/>
      <c r="AX16" s="1272"/>
      <c r="AY16" s="1272"/>
      <c r="AZ16" s="1272"/>
      <c r="BA16" s="1272"/>
      <c r="BB16" s="1272"/>
      <c r="BC16" s="1272"/>
      <c r="BD16" s="1272"/>
      <c r="BE16" s="1272"/>
      <c r="BF16" s="1272"/>
      <c r="BG16" s="1272"/>
      <c r="BH16" s="1272"/>
      <c r="BI16" s="1272"/>
      <c r="BJ16" s="1272"/>
      <c r="BK16" s="1272"/>
      <c r="BL16" s="1272"/>
      <c r="BM16" s="1272"/>
      <c r="BN16" s="1272"/>
      <c r="BO16" s="1272"/>
      <c r="BP16" s="1272"/>
      <c r="BQ16" s="1272"/>
      <c r="BR16" s="1272"/>
      <c r="BS16" s="1272"/>
      <c r="BT16" s="1272"/>
      <c r="BU16" s="1272"/>
      <c r="BV16" s="1272"/>
      <c r="BW16" s="1272"/>
      <c r="BX16" s="1272"/>
      <c r="BY16" s="1272"/>
      <c r="BZ16" s="1272"/>
      <c r="CA16" s="1272"/>
      <c r="CB16" s="1272"/>
      <c r="CC16" s="1272"/>
      <c r="CD16" s="1272"/>
      <c r="CE16" s="1272"/>
      <c r="CF16" s="1272"/>
      <c r="CG16" s="1272"/>
      <c r="CH16" s="1272"/>
      <c r="CI16" s="1272"/>
      <c r="CJ16" s="1272"/>
      <c r="CK16" s="1272"/>
      <c r="CL16" s="1272"/>
      <c r="CM16" s="1272"/>
      <c r="CN16" s="1272"/>
      <c r="CO16" s="1272"/>
      <c r="CP16" s="1272"/>
      <c r="CQ16" s="1272"/>
      <c r="CR16" s="1272"/>
      <c r="CS16" s="1272"/>
      <c r="CT16" s="1272"/>
      <c r="CU16" s="1272"/>
      <c r="CV16" s="1272"/>
      <c r="CW16" s="1272"/>
      <c r="CX16" s="1272"/>
      <c r="CY16" s="1272"/>
      <c r="CZ16" s="1272"/>
      <c r="DA16" s="1272"/>
      <c r="DB16" s="1272"/>
      <c r="DC16" s="1272"/>
      <c r="DD16" s="1272"/>
      <c r="DE16" s="1272"/>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1271"/>
      <c r="B17" s="1272"/>
      <c r="C17" s="1272"/>
      <c r="D17" s="1272"/>
      <c r="E17" s="1272"/>
      <c r="F17" s="1272"/>
      <c r="G17" s="1272"/>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c r="AF17" s="1272"/>
      <c r="AG17" s="1272"/>
      <c r="AH17" s="1272"/>
      <c r="AI17" s="1272"/>
      <c r="AJ17" s="1272"/>
      <c r="AK17" s="1272"/>
      <c r="AL17" s="1272"/>
      <c r="AM17" s="1272"/>
      <c r="AN17" s="1272"/>
      <c r="AO17" s="1272"/>
      <c r="AP17" s="1272"/>
      <c r="AQ17" s="1272"/>
      <c r="AR17" s="1272"/>
      <c r="AS17" s="1272"/>
      <c r="AT17" s="1272"/>
      <c r="AU17" s="1272"/>
      <c r="AV17" s="1272"/>
      <c r="AW17" s="1272"/>
      <c r="AX17" s="1272"/>
      <c r="AY17" s="1272"/>
      <c r="AZ17" s="1272"/>
      <c r="BA17" s="1272"/>
      <c r="BB17" s="1272"/>
      <c r="BC17" s="1272"/>
      <c r="BD17" s="1272"/>
      <c r="BE17" s="1272"/>
      <c r="BF17" s="1272"/>
      <c r="BG17" s="1272"/>
      <c r="BH17" s="1272"/>
      <c r="BI17" s="1272"/>
      <c r="BJ17" s="1272"/>
      <c r="BK17" s="1272"/>
      <c r="BL17" s="1272"/>
      <c r="BM17" s="1272"/>
      <c r="BN17" s="1272"/>
      <c r="BO17" s="1272"/>
      <c r="BP17" s="1272"/>
      <c r="BQ17" s="1272"/>
      <c r="BR17" s="1272"/>
      <c r="BS17" s="1272"/>
      <c r="BT17" s="1272"/>
      <c r="BU17" s="1272"/>
      <c r="BV17" s="1272"/>
      <c r="BW17" s="1272"/>
      <c r="BX17" s="1272"/>
      <c r="BY17" s="1272"/>
      <c r="BZ17" s="1272"/>
      <c r="CA17" s="1272"/>
      <c r="CB17" s="1272"/>
      <c r="CC17" s="1272"/>
      <c r="CD17" s="1272"/>
      <c r="CE17" s="1272"/>
      <c r="CF17" s="1272"/>
      <c r="CG17" s="1272"/>
      <c r="CH17" s="1272"/>
      <c r="CI17" s="1272"/>
      <c r="CJ17" s="1272"/>
      <c r="CK17" s="1272"/>
      <c r="CL17" s="1272"/>
      <c r="CM17" s="1272"/>
      <c r="CN17" s="1272"/>
      <c r="CO17" s="1272"/>
      <c r="CP17" s="1272"/>
      <c r="CQ17" s="1272"/>
      <c r="CR17" s="1272"/>
      <c r="CS17" s="1272"/>
      <c r="CT17" s="1272"/>
      <c r="CU17" s="1272"/>
      <c r="CV17" s="1272"/>
      <c r="CW17" s="1272"/>
      <c r="CX17" s="1272"/>
      <c r="CY17" s="1272"/>
      <c r="CZ17" s="1272"/>
      <c r="DA17" s="1272"/>
      <c r="DB17" s="1272"/>
      <c r="DC17" s="1272"/>
      <c r="DD17" s="1272"/>
      <c r="DE17" s="1272"/>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1271"/>
      <c r="B18" s="1272"/>
      <c r="C18" s="1272"/>
      <c r="D18" s="1272"/>
      <c r="E18" s="1272"/>
      <c r="F18" s="1272"/>
      <c r="G18" s="1272"/>
      <c r="H18" s="1272"/>
      <c r="I18" s="1272"/>
      <c r="J18" s="1272"/>
      <c r="K18" s="1272"/>
      <c r="L18" s="1272"/>
      <c r="M18" s="1272"/>
      <c r="N18" s="1272"/>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1271"/>
      <c r="DE19" s="1271"/>
    </row>
    <row r="20" spans="1:351" x14ac:dyDescent="0.15">
      <c r="DD20" s="1271"/>
      <c r="DE20" s="1271"/>
    </row>
    <row r="21" spans="1:351" ht="17.25" x14ac:dyDescent="0.15">
      <c r="B21" s="1273"/>
      <c r="C21" s="1274"/>
      <c r="D21" s="1274"/>
      <c r="E21" s="1274"/>
      <c r="F21" s="1274"/>
      <c r="G21" s="1274"/>
      <c r="H21" s="1274"/>
      <c r="I21" s="1274"/>
      <c r="J21" s="1274"/>
      <c r="K21" s="1274"/>
      <c r="L21" s="1274"/>
      <c r="M21" s="1274"/>
      <c r="N21" s="1275"/>
      <c r="O21" s="1274"/>
      <c r="P21" s="1274"/>
      <c r="Q21" s="1274"/>
      <c r="R21" s="1274"/>
      <c r="S21" s="1274"/>
      <c r="T21" s="1274"/>
      <c r="U21" s="1274"/>
      <c r="V21" s="1274"/>
      <c r="W21" s="1274"/>
      <c r="X21" s="1274"/>
      <c r="Y21" s="1274"/>
      <c r="Z21" s="1274"/>
      <c r="AA21" s="1274"/>
      <c r="AB21" s="1274"/>
      <c r="AC21" s="1274"/>
      <c r="AD21" s="1274"/>
      <c r="AE21" s="1274"/>
      <c r="AF21" s="1274"/>
      <c r="AG21" s="1274"/>
      <c r="AH21" s="1274"/>
      <c r="AI21" s="1274"/>
      <c r="AJ21" s="1274"/>
      <c r="AK21" s="1274"/>
      <c r="AL21" s="1274"/>
      <c r="AM21" s="1274"/>
      <c r="AN21" s="1274"/>
      <c r="AO21" s="1274"/>
      <c r="AP21" s="1274"/>
      <c r="AQ21" s="1274"/>
      <c r="AR21" s="1274"/>
      <c r="AS21" s="1274"/>
      <c r="AT21" s="1275"/>
      <c r="AU21" s="1274"/>
      <c r="AV21" s="1274"/>
      <c r="AW21" s="1274"/>
      <c r="AX21" s="1274"/>
      <c r="AY21" s="1274"/>
      <c r="AZ21" s="1274"/>
      <c r="BA21" s="1274"/>
      <c r="BB21" s="1274"/>
      <c r="BC21" s="1274"/>
      <c r="BD21" s="1274"/>
      <c r="BE21" s="1274"/>
      <c r="BF21" s="1275"/>
      <c r="BG21" s="1274"/>
      <c r="BH21" s="1274"/>
      <c r="BI21" s="1274"/>
      <c r="BJ21" s="1274"/>
      <c r="BK21" s="1274"/>
      <c r="BL21" s="1274"/>
      <c r="BM21" s="1274"/>
      <c r="BN21" s="1274"/>
      <c r="BO21" s="1274"/>
      <c r="BP21" s="1274"/>
      <c r="BQ21" s="1274"/>
      <c r="BR21" s="1275"/>
      <c r="BS21" s="1274"/>
      <c r="BT21" s="1274"/>
      <c r="BU21" s="1274"/>
      <c r="BV21" s="1274"/>
      <c r="BW21" s="1274"/>
      <c r="BX21" s="1274"/>
      <c r="BY21" s="1274"/>
      <c r="BZ21" s="1274"/>
      <c r="CA21" s="1274"/>
      <c r="CB21" s="1274"/>
      <c r="CC21" s="1274"/>
      <c r="CD21" s="1275"/>
      <c r="CE21" s="1274"/>
      <c r="CF21" s="1274"/>
      <c r="CG21" s="1274"/>
      <c r="CH21" s="1274"/>
      <c r="CI21" s="1274"/>
      <c r="CJ21" s="1274"/>
      <c r="CK21" s="1274"/>
      <c r="CL21" s="1274"/>
      <c r="CM21" s="1274"/>
      <c r="CN21" s="1274"/>
      <c r="CO21" s="1274"/>
      <c r="CP21" s="1275"/>
      <c r="CQ21" s="1274"/>
      <c r="CR21" s="1274"/>
      <c r="CS21" s="1274"/>
      <c r="CT21" s="1274"/>
      <c r="CU21" s="1274"/>
      <c r="CV21" s="1274"/>
      <c r="CW21" s="1274"/>
      <c r="CX21" s="1274"/>
      <c r="CY21" s="1274"/>
      <c r="CZ21" s="1274"/>
      <c r="DA21" s="1274"/>
      <c r="DB21" s="1275"/>
      <c r="DC21" s="1274"/>
      <c r="DD21" s="1276"/>
      <c r="DE21" s="1271"/>
      <c r="MM21" s="1277"/>
    </row>
    <row r="22" spans="1:351" ht="17.25" x14ac:dyDescent="0.15">
      <c r="B22" s="1278"/>
      <c r="MM22" s="1277"/>
    </row>
    <row r="23" spans="1:351" x14ac:dyDescent="0.15">
      <c r="B23" s="1278"/>
    </row>
    <row r="24" spans="1:351" x14ac:dyDescent="0.15">
      <c r="B24" s="1278"/>
    </row>
    <row r="25" spans="1:351" x14ac:dyDescent="0.15">
      <c r="B25" s="1278"/>
    </row>
    <row r="26" spans="1:351" x14ac:dyDescent="0.15">
      <c r="B26" s="1278"/>
    </row>
    <row r="27" spans="1:351" x14ac:dyDescent="0.15">
      <c r="B27" s="1278"/>
    </row>
    <row r="28" spans="1:351" x14ac:dyDescent="0.15">
      <c r="B28" s="1278"/>
    </row>
    <row r="29" spans="1:351" x14ac:dyDescent="0.15">
      <c r="B29" s="1278"/>
    </row>
    <row r="30" spans="1:351" x14ac:dyDescent="0.15">
      <c r="B30" s="1278"/>
    </row>
    <row r="31" spans="1:351" x14ac:dyDescent="0.15">
      <c r="B31" s="1278"/>
    </row>
    <row r="32" spans="1:351" x14ac:dyDescent="0.15">
      <c r="B32" s="1278"/>
    </row>
    <row r="33" spans="2:109" x14ac:dyDescent="0.15">
      <c r="B33" s="1278"/>
    </row>
    <row r="34" spans="2:109" x14ac:dyDescent="0.15">
      <c r="B34" s="1278"/>
    </row>
    <row r="35" spans="2:109" x14ac:dyDescent="0.15">
      <c r="B35" s="1278"/>
    </row>
    <row r="36" spans="2:109" x14ac:dyDescent="0.15">
      <c r="B36" s="1278"/>
    </row>
    <row r="37" spans="2:109" x14ac:dyDescent="0.15">
      <c r="B37" s="1278"/>
    </row>
    <row r="38" spans="2:109" x14ac:dyDescent="0.15">
      <c r="B38" s="1278"/>
    </row>
    <row r="39" spans="2:109" x14ac:dyDescent="0.15">
      <c r="B39" s="1280"/>
      <c r="C39" s="1281"/>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c r="AF39" s="1281"/>
      <c r="AG39" s="1281"/>
      <c r="AH39" s="1281"/>
      <c r="AI39" s="1281"/>
      <c r="AJ39" s="1281"/>
      <c r="AK39" s="1281"/>
      <c r="AL39" s="1281"/>
      <c r="AM39" s="1281"/>
      <c r="AN39" s="1281"/>
      <c r="AO39" s="1281"/>
      <c r="AP39" s="1281"/>
      <c r="AQ39" s="1281"/>
      <c r="AR39" s="1281"/>
      <c r="AS39" s="1281"/>
      <c r="AT39" s="1281"/>
      <c r="AU39" s="1281"/>
      <c r="AV39" s="1281"/>
      <c r="AW39" s="1281"/>
      <c r="AX39" s="1281"/>
      <c r="AY39" s="1281"/>
      <c r="AZ39" s="1281"/>
      <c r="BA39" s="1281"/>
      <c r="BB39" s="1281"/>
      <c r="BC39" s="1281"/>
      <c r="BD39" s="1281"/>
      <c r="BE39" s="1281"/>
      <c r="BF39" s="1281"/>
      <c r="BG39" s="1281"/>
      <c r="BH39" s="1281"/>
      <c r="BI39" s="1281"/>
      <c r="BJ39" s="1281"/>
      <c r="BK39" s="1281"/>
      <c r="BL39" s="1281"/>
      <c r="BM39" s="1281"/>
      <c r="BN39" s="1281"/>
      <c r="BO39" s="1281"/>
      <c r="BP39" s="1281"/>
      <c r="BQ39" s="1281"/>
      <c r="BR39" s="1281"/>
      <c r="BS39" s="1281"/>
      <c r="BT39" s="1281"/>
      <c r="BU39" s="1281"/>
      <c r="BV39" s="1281"/>
      <c r="BW39" s="1281"/>
      <c r="BX39" s="1281"/>
      <c r="BY39" s="1281"/>
      <c r="BZ39" s="1281"/>
      <c r="CA39" s="1281"/>
      <c r="CB39" s="1281"/>
      <c r="CC39" s="1281"/>
      <c r="CD39" s="1281"/>
      <c r="CE39" s="1281"/>
      <c r="CF39" s="1281"/>
      <c r="CG39" s="1281"/>
      <c r="CH39" s="1281"/>
      <c r="CI39" s="1281"/>
      <c r="CJ39" s="1281"/>
      <c r="CK39" s="1281"/>
      <c r="CL39" s="1281"/>
      <c r="CM39" s="1281"/>
      <c r="CN39" s="1281"/>
      <c r="CO39" s="1281"/>
      <c r="CP39" s="1281"/>
      <c r="CQ39" s="1281"/>
      <c r="CR39" s="1281"/>
      <c r="CS39" s="1281"/>
      <c r="CT39" s="1281"/>
      <c r="CU39" s="1281"/>
      <c r="CV39" s="1281"/>
      <c r="CW39" s="1281"/>
      <c r="CX39" s="1281"/>
      <c r="CY39" s="1281"/>
      <c r="CZ39" s="1281"/>
      <c r="DA39" s="1281"/>
      <c r="DB39" s="1281"/>
      <c r="DC39" s="1281"/>
      <c r="DD39" s="1282"/>
    </row>
    <row r="40" spans="2:109" x14ac:dyDescent="0.15">
      <c r="B40" s="1283"/>
      <c r="DD40" s="1283"/>
      <c r="DE40" s="1271"/>
    </row>
    <row r="41" spans="2:109" ht="17.25" x14ac:dyDescent="0.15">
      <c r="B41" s="1284" t="s">
        <v>606</v>
      </c>
      <c r="C41" s="1274"/>
      <c r="D41" s="1274"/>
      <c r="E41" s="1274"/>
      <c r="F41" s="1274"/>
      <c r="G41" s="1274"/>
      <c r="H41" s="1274"/>
      <c r="I41" s="1274"/>
      <c r="J41" s="1274"/>
      <c r="K41" s="1274"/>
      <c r="L41" s="1274"/>
      <c r="M41" s="1274"/>
      <c r="N41" s="1274"/>
      <c r="O41" s="1274"/>
      <c r="P41" s="1274"/>
      <c r="Q41" s="1274"/>
      <c r="R41" s="1274"/>
      <c r="S41" s="1274"/>
      <c r="T41" s="1274"/>
      <c r="U41" s="1274"/>
      <c r="V41" s="1274"/>
      <c r="W41" s="1274"/>
      <c r="X41" s="1274"/>
      <c r="Y41" s="1274"/>
      <c r="Z41" s="1274"/>
      <c r="AA41" s="1274"/>
      <c r="AB41" s="1274"/>
      <c r="AC41" s="1274"/>
      <c r="AD41" s="1274"/>
      <c r="AE41" s="1274"/>
      <c r="AF41" s="1274"/>
      <c r="AG41" s="1274"/>
      <c r="AH41" s="1274"/>
      <c r="AI41" s="1274"/>
      <c r="AJ41" s="1274"/>
      <c r="AK41" s="1274"/>
      <c r="AL41" s="1274"/>
      <c r="AM41" s="1274"/>
      <c r="AN41" s="1274"/>
      <c r="AO41" s="1274"/>
      <c r="AP41" s="1274"/>
      <c r="AQ41" s="1274"/>
      <c r="AR41" s="1274"/>
      <c r="AS41" s="1274"/>
      <c r="AT41" s="1274"/>
      <c r="AU41" s="1274"/>
      <c r="AV41" s="1274"/>
      <c r="AW41" s="1274"/>
      <c r="AX41" s="1274"/>
      <c r="AY41" s="1274"/>
      <c r="AZ41" s="1274"/>
      <c r="BA41" s="1274"/>
      <c r="BB41" s="1274"/>
      <c r="BC41" s="1274"/>
      <c r="BD41" s="1274"/>
      <c r="BE41" s="1274"/>
      <c r="BF41" s="1274"/>
      <c r="BG41" s="1274"/>
      <c r="BH41" s="1274"/>
      <c r="BI41" s="1274"/>
      <c r="BJ41" s="1274"/>
      <c r="BK41" s="1274"/>
      <c r="BL41" s="1274"/>
      <c r="BM41" s="1274"/>
      <c r="BN41" s="1274"/>
      <c r="BO41" s="1274"/>
      <c r="BP41" s="1274"/>
      <c r="BQ41" s="1274"/>
      <c r="BR41" s="1274"/>
      <c r="BS41" s="1274"/>
      <c r="BT41" s="1274"/>
      <c r="BU41" s="1274"/>
      <c r="BV41" s="1274"/>
      <c r="BW41" s="1274"/>
      <c r="BX41" s="1274"/>
      <c r="BY41" s="1274"/>
      <c r="BZ41" s="1274"/>
      <c r="CA41" s="1274"/>
      <c r="CB41" s="1274"/>
      <c r="CC41" s="1274"/>
      <c r="CD41" s="1274"/>
      <c r="CE41" s="1274"/>
      <c r="CF41" s="1274"/>
      <c r="CG41" s="1274"/>
      <c r="CH41" s="1274"/>
      <c r="CI41" s="1274"/>
      <c r="CJ41" s="1274"/>
      <c r="CK41" s="1274"/>
      <c r="CL41" s="1274"/>
      <c r="CM41" s="1274"/>
      <c r="CN41" s="1274"/>
      <c r="CO41" s="1274"/>
      <c r="CP41" s="1274"/>
      <c r="CQ41" s="1274"/>
      <c r="CR41" s="1274"/>
      <c r="CS41" s="1274"/>
      <c r="CT41" s="1274"/>
      <c r="CU41" s="1274"/>
      <c r="CV41" s="1274"/>
      <c r="CW41" s="1274"/>
      <c r="CX41" s="1274"/>
      <c r="CY41" s="1274"/>
      <c r="CZ41" s="1274"/>
      <c r="DA41" s="1274"/>
      <c r="DB41" s="1274"/>
      <c r="DC41" s="1274"/>
      <c r="DD41" s="1276"/>
    </row>
    <row r="42" spans="2:109" x14ac:dyDescent="0.15">
      <c r="B42" s="1278"/>
      <c r="G42" s="1285"/>
      <c r="I42" s="1286"/>
      <c r="J42" s="1286"/>
      <c r="K42" s="1286"/>
      <c r="AM42" s="1285"/>
      <c r="AN42" s="1285" t="s">
        <v>607</v>
      </c>
      <c r="AP42" s="1286"/>
      <c r="AQ42" s="1286"/>
      <c r="AR42" s="1286"/>
      <c r="AY42" s="1285"/>
      <c r="BA42" s="1286"/>
      <c r="BB42" s="1286"/>
      <c r="BC42" s="1286"/>
      <c r="BK42" s="1285"/>
      <c r="BM42" s="1286"/>
      <c r="BN42" s="1286"/>
      <c r="BO42" s="1286"/>
      <c r="BW42" s="1285"/>
      <c r="BY42" s="1286"/>
      <c r="BZ42" s="1286"/>
      <c r="CA42" s="1286"/>
      <c r="CI42" s="1285"/>
      <c r="CK42" s="1286"/>
      <c r="CL42" s="1286"/>
      <c r="CM42" s="1286"/>
      <c r="CU42" s="1285"/>
      <c r="CW42" s="1286"/>
      <c r="CX42" s="1286"/>
      <c r="CY42" s="1286"/>
    </row>
    <row r="43" spans="2:109" ht="13.5" customHeight="1" x14ac:dyDescent="0.15">
      <c r="B43" s="1278"/>
      <c r="AN43" s="1287" t="s">
        <v>608</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x14ac:dyDescent="0.15">
      <c r="B44" s="1278"/>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x14ac:dyDescent="0.15">
      <c r="B45" s="1278"/>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x14ac:dyDescent="0.15">
      <c r="B46" s="1278"/>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x14ac:dyDescent="0.15">
      <c r="B47" s="1278"/>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x14ac:dyDescent="0.15">
      <c r="B48" s="1278"/>
      <c r="H48" s="1296"/>
      <c r="I48" s="1296"/>
      <c r="J48" s="1296"/>
      <c r="AN48" s="1296"/>
      <c r="AO48" s="1296"/>
      <c r="AP48" s="1296"/>
      <c r="AZ48" s="1296"/>
      <c r="BA48" s="1296"/>
      <c r="BB48" s="1296"/>
      <c r="BL48" s="1296"/>
      <c r="BM48" s="1296"/>
      <c r="BN48" s="1296"/>
      <c r="BX48" s="1296"/>
      <c r="BY48" s="1296"/>
      <c r="BZ48" s="1296"/>
      <c r="CJ48" s="1296"/>
      <c r="CK48" s="1296"/>
      <c r="CL48" s="1296"/>
      <c r="CV48" s="1296"/>
      <c r="CW48" s="1296"/>
      <c r="CX48" s="1296"/>
    </row>
    <row r="49" spans="1:109" x14ac:dyDescent="0.15">
      <c r="B49" s="1278"/>
      <c r="AN49" s="1271" t="s">
        <v>609</v>
      </c>
    </row>
    <row r="50" spans="1:109" x14ac:dyDescent="0.15">
      <c r="B50" s="1278"/>
      <c r="G50" s="1297"/>
      <c r="H50" s="1297"/>
      <c r="I50" s="1297"/>
      <c r="J50" s="1297"/>
      <c r="K50" s="1298"/>
      <c r="L50" s="1298"/>
      <c r="M50" s="1299"/>
      <c r="N50" s="1299"/>
      <c r="AN50" s="1300"/>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2"/>
      <c r="BP50" s="1303" t="s">
        <v>563</v>
      </c>
      <c r="BQ50" s="1303"/>
      <c r="BR50" s="1303"/>
      <c r="BS50" s="1303"/>
      <c r="BT50" s="1303"/>
      <c r="BU50" s="1303"/>
      <c r="BV50" s="1303"/>
      <c r="BW50" s="1303"/>
      <c r="BX50" s="1303" t="s">
        <v>564</v>
      </c>
      <c r="BY50" s="1303"/>
      <c r="BZ50" s="1303"/>
      <c r="CA50" s="1303"/>
      <c r="CB50" s="1303"/>
      <c r="CC50" s="1303"/>
      <c r="CD50" s="1303"/>
      <c r="CE50" s="1303"/>
      <c r="CF50" s="1303" t="s">
        <v>565</v>
      </c>
      <c r="CG50" s="1303"/>
      <c r="CH50" s="1303"/>
      <c r="CI50" s="1303"/>
      <c r="CJ50" s="1303"/>
      <c r="CK50" s="1303"/>
      <c r="CL50" s="1303"/>
      <c r="CM50" s="1303"/>
      <c r="CN50" s="1303" t="s">
        <v>566</v>
      </c>
      <c r="CO50" s="1303"/>
      <c r="CP50" s="1303"/>
      <c r="CQ50" s="1303"/>
      <c r="CR50" s="1303"/>
      <c r="CS50" s="1303"/>
      <c r="CT50" s="1303"/>
      <c r="CU50" s="1303"/>
      <c r="CV50" s="1303" t="s">
        <v>567</v>
      </c>
      <c r="CW50" s="1303"/>
      <c r="CX50" s="1303"/>
      <c r="CY50" s="1303"/>
      <c r="CZ50" s="1303"/>
      <c r="DA50" s="1303"/>
      <c r="DB50" s="1303"/>
      <c r="DC50" s="1303"/>
    </row>
    <row r="51" spans="1:109" ht="13.5" customHeight="1" x14ac:dyDescent="0.15">
      <c r="B51" s="1278"/>
      <c r="G51" s="1304"/>
      <c r="H51" s="1304"/>
      <c r="I51" s="1305"/>
      <c r="J51" s="1305"/>
      <c r="K51" s="1306"/>
      <c r="L51" s="1306"/>
      <c r="M51" s="1306"/>
      <c r="N51" s="1306"/>
      <c r="AM51" s="1296"/>
      <c r="AN51" s="1307" t="s">
        <v>610</v>
      </c>
      <c r="AO51" s="1307"/>
      <c r="AP51" s="1307"/>
      <c r="AQ51" s="1307"/>
      <c r="AR51" s="1307"/>
      <c r="AS51" s="1307"/>
      <c r="AT51" s="1307"/>
      <c r="AU51" s="1307"/>
      <c r="AV51" s="1307"/>
      <c r="AW51" s="1307"/>
      <c r="AX51" s="1307"/>
      <c r="AY51" s="1307"/>
      <c r="AZ51" s="1307"/>
      <c r="BA51" s="1307"/>
      <c r="BB51" s="1307" t="s">
        <v>611</v>
      </c>
      <c r="BC51" s="1307"/>
      <c r="BD51" s="1307"/>
      <c r="BE51" s="1307"/>
      <c r="BF51" s="1307"/>
      <c r="BG51" s="1307"/>
      <c r="BH51" s="1307"/>
      <c r="BI51" s="1307"/>
      <c r="BJ51" s="1307"/>
      <c r="BK51" s="1307"/>
      <c r="BL51" s="1307"/>
      <c r="BM51" s="1307"/>
      <c r="BN51" s="1307"/>
      <c r="BO51" s="1307"/>
      <c r="BP51" s="1308">
        <v>169.9</v>
      </c>
      <c r="BQ51" s="1308"/>
      <c r="BR51" s="1308"/>
      <c r="BS51" s="1308"/>
      <c r="BT51" s="1308"/>
      <c r="BU51" s="1308"/>
      <c r="BV51" s="1308"/>
      <c r="BW51" s="1308"/>
      <c r="BX51" s="1308">
        <v>142.30000000000001</v>
      </c>
      <c r="BY51" s="1308"/>
      <c r="BZ51" s="1308"/>
      <c r="CA51" s="1308"/>
      <c r="CB51" s="1308"/>
      <c r="CC51" s="1308"/>
      <c r="CD51" s="1308"/>
      <c r="CE51" s="1308"/>
      <c r="CF51" s="1308">
        <v>121.6</v>
      </c>
      <c r="CG51" s="1308"/>
      <c r="CH51" s="1308"/>
      <c r="CI51" s="1308"/>
      <c r="CJ51" s="1308"/>
      <c r="CK51" s="1308"/>
      <c r="CL51" s="1308"/>
      <c r="CM51" s="1308"/>
      <c r="CN51" s="1308">
        <v>103.3</v>
      </c>
      <c r="CO51" s="1308"/>
      <c r="CP51" s="1308"/>
      <c r="CQ51" s="1308"/>
      <c r="CR51" s="1308"/>
      <c r="CS51" s="1308"/>
      <c r="CT51" s="1308"/>
      <c r="CU51" s="1308"/>
      <c r="CV51" s="1308">
        <v>86.7</v>
      </c>
      <c r="CW51" s="1308"/>
      <c r="CX51" s="1308"/>
      <c r="CY51" s="1308"/>
      <c r="CZ51" s="1308"/>
      <c r="DA51" s="1308"/>
      <c r="DB51" s="1308"/>
      <c r="DC51" s="1308"/>
    </row>
    <row r="52" spans="1:109" x14ac:dyDescent="0.15">
      <c r="B52" s="1278"/>
      <c r="G52" s="1304"/>
      <c r="H52" s="1304"/>
      <c r="I52" s="1305"/>
      <c r="J52" s="1305"/>
      <c r="K52" s="1306"/>
      <c r="L52" s="1306"/>
      <c r="M52" s="1306"/>
      <c r="N52" s="1306"/>
      <c r="AM52" s="1296"/>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1286"/>
      <c r="B53" s="1278"/>
      <c r="G53" s="1304"/>
      <c r="H53" s="1304"/>
      <c r="I53" s="1297"/>
      <c r="J53" s="1297"/>
      <c r="K53" s="1306"/>
      <c r="L53" s="1306"/>
      <c r="M53" s="1306"/>
      <c r="N53" s="1306"/>
      <c r="AM53" s="1296"/>
      <c r="AN53" s="1307"/>
      <c r="AO53" s="1307"/>
      <c r="AP53" s="1307"/>
      <c r="AQ53" s="1307"/>
      <c r="AR53" s="1307"/>
      <c r="AS53" s="1307"/>
      <c r="AT53" s="1307"/>
      <c r="AU53" s="1307"/>
      <c r="AV53" s="1307"/>
      <c r="AW53" s="1307"/>
      <c r="AX53" s="1307"/>
      <c r="AY53" s="1307"/>
      <c r="AZ53" s="1307"/>
      <c r="BA53" s="1307"/>
      <c r="BB53" s="1307" t="s">
        <v>612</v>
      </c>
      <c r="BC53" s="1307"/>
      <c r="BD53" s="1307"/>
      <c r="BE53" s="1307"/>
      <c r="BF53" s="1307"/>
      <c r="BG53" s="1307"/>
      <c r="BH53" s="1307"/>
      <c r="BI53" s="1307"/>
      <c r="BJ53" s="1307"/>
      <c r="BK53" s="1307"/>
      <c r="BL53" s="1307"/>
      <c r="BM53" s="1307"/>
      <c r="BN53" s="1307"/>
      <c r="BO53" s="1307"/>
      <c r="BP53" s="1308">
        <v>67.400000000000006</v>
      </c>
      <c r="BQ53" s="1308"/>
      <c r="BR53" s="1308"/>
      <c r="BS53" s="1308"/>
      <c r="BT53" s="1308"/>
      <c r="BU53" s="1308"/>
      <c r="BV53" s="1308"/>
      <c r="BW53" s="1308"/>
      <c r="BX53" s="1308">
        <v>79</v>
      </c>
      <c r="BY53" s="1308"/>
      <c r="BZ53" s="1308"/>
      <c r="CA53" s="1308"/>
      <c r="CB53" s="1308"/>
      <c r="CC53" s="1308"/>
      <c r="CD53" s="1308"/>
      <c r="CE53" s="1308"/>
      <c r="CF53" s="1308">
        <v>80.5</v>
      </c>
      <c r="CG53" s="1308"/>
      <c r="CH53" s="1308"/>
      <c r="CI53" s="1308"/>
      <c r="CJ53" s="1308"/>
      <c r="CK53" s="1308"/>
      <c r="CL53" s="1308"/>
      <c r="CM53" s="1308"/>
      <c r="CN53" s="1308">
        <v>78.3</v>
      </c>
      <c r="CO53" s="1308"/>
      <c r="CP53" s="1308"/>
      <c r="CQ53" s="1308"/>
      <c r="CR53" s="1308"/>
      <c r="CS53" s="1308"/>
      <c r="CT53" s="1308"/>
      <c r="CU53" s="1308"/>
      <c r="CV53" s="1308">
        <v>80.2</v>
      </c>
      <c r="CW53" s="1308"/>
      <c r="CX53" s="1308"/>
      <c r="CY53" s="1308"/>
      <c r="CZ53" s="1308"/>
      <c r="DA53" s="1308"/>
      <c r="DB53" s="1308"/>
      <c r="DC53" s="1308"/>
    </row>
    <row r="54" spans="1:109" x14ac:dyDescent="0.15">
      <c r="A54" s="1286"/>
      <c r="B54" s="1278"/>
      <c r="G54" s="1304"/>
      <c r="H54" s="1304"/>
      <c r="I54" s="1297"/>
      <c r="J54" s="1297"/>
      <c r="K54" s="1306"/>
      <c r="L54" s="1306"/>
      <c r="M54" s="1306"/>
      <c r="N54" s="1306"/>
      <c r="AM54" s="1296"/>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1286"/>
      <c r="B55" s="1278"/>
      <c r="G55" s="1297"/>
      <c r="H55" s="1297"/>
      <c r="I55" s="1297"/>
      <c r="J55" s="1297"/>
      <c r="K55" s="1306"/>
      <c r="L55" s="1306"/>
      <c r="M55" s="1306"/>
      <c r="N55" s="1306"/>
      <c r="AN55" s="1303" t="s">
        <v>613</v>
      </c>
      <c r="AO55" s="1303"/>
      <c r="AP55" s="1303"/>
      <c r="AQ55" s="1303"/>
      <c r="AR55" s="1303"/>
      <c r="AS55" s="1303"/>
      <c r="AT55" s="1303"/>
      <c r="AU55" s="1303"/>
      <c r="AV55" s="1303"/>
      <c r="AW55" s="1303"/>
      <c r="AX55" s="1303"/>
      <c r="AY55" s="1303"/>
      <c r="AZ55" s="1303"/>
      <c r="BA55" s="1303"/>
      <c r="BB55" s="1307" t="s">
        <v>611</v>
      </c>
      <c r="BC55" s="1307"/>
      <c r="BD55" s="1307"/>
      <c r="BE55" s="1307"/>
      <c r="BF55" s="1307"/>
      <c r="BG55" s="1307"/>
      <c r="BH55" s="1307"/>
      <c r="BI55" s="1307"/>
      <c r="BJ55" s="1307"/>
      <c r="BK55" s="1307"/>
      <c r="BL55" s="1307"/>
      <c r="BM55" s="1307"/>
      <c r="BN55" s="1307"/>
      <c r="BO55" s="1307"/>
      <c r="BP55" s="1308">
        <v>33.6</v>
      </c>
      <c r="BQ55" s="1308"/>
      <c r="BR55" s="1308"/>
      <c r="BS55" s="1308"/>
      <c r="BT55" s="1308"/>
      <c r="BU55" s="1308"/>
      <c r="BV55" s="1308"/>
      <c r="BW55" s="1308"/>
      <c r="BX55" s="1308">
        <v>35.299999999999997</v>
      </c>
      <c r="BY55" s="1308"/>
      <c r="BZ55" s="1308"/>
      <c r="CA55" s="1308"/>
      <c r="CB55" s="1308"/>
      <c r="CC55" s="1308"/>
      <c r="CD55" s="1308"/>
      <c r="CE55" s="1308"/>
      <c r="CF55" s="1308">
        <v>31.9</v>
      </c>
      <c r="CG55" s="1308"/>
      <c r="CH55" s="1308"/>
      <c r="CI55" s="1308"/>
      <c r="CJ55" s="1308"/>
      <c r="CK55" s="1308"/>
      <c r="CL55" s="1308"/>
      <c r="CM55" s="1308"/>
      <c r="CN55" s="1308">
        <v>24.2</v>
      </c>
      <c r="CO55" s="1308"/>
      <c r="CP55" s="1308"/>
      <c r="CQ55" s="1308"/>
      <c r="CR55" s="1308"/>
      <c r="CS55" s="1308"/>
      <c r="CT55" s="1308"/>
      <c r="CU55" s="1308"/>
      <c r="CV55" s="1308">
        <v>22.1</v>
      </c>
      <c r="CW55" s="1308"/>
      <c r="CX55" s="1308"/>
      <c r="CY55" s="1308"/>
      <c r="CZ55" s="1308"/>
      <c r="DA55" s="1308"/>
      <c r="DB55" s="1308"/>
      <c r="DC55" s="1308"/>
    </row>
    <row r="56" spans="1:109" x14ac:dyDescent="0.15">
      <c r="A56" s="1286"/>
      <c r="B56" s="1278"/>
      <c r="G56" s="1297"/>
      <c r="H56" s="1297"/>
      <c r="I56" s="1297"/>
      <c r="J56" s="1297"/>
      <c r="K56" s="1306"/>
      <c r="L56" s="1306"/>
      <c r="M56" s="1306"/>
      <c r="N56" s="1306"/>
      <c r="AN56" s="1303"/>
      <c r="AO56" s="1303"/>
      <c r="AP56" s="1303"/>
      <c r="AQ56" s="1303"/>
      <c r="AR56" s="1303"/>
      <c r="AS56" s="1303"/>
      <c r="AT56" s="1303"/>
      <c r="AU56" s="1303"/>
      <c r="AV56" s="1303"/>
      <c r="AW56" s="1303"/>
      <c r="AX56" s="1303"/>
      <c r="AY56" s="1303"/>
      <c r="AZ56" s="1303"/>
      <c r="BA56" s="1303"/>
      <c r="BB56" s="1307"/>
      <c r="BC56" s="1307"/>
      <c r="BD56" s="1307"/>
      <c r="BE56" s="1307"/>
      <c r="BF56" s="1307"/>
      <c r="BG56" s="1307"/>
      <c r="BH56" s="1307"/>
      <c r="BI56" s="1307"/>
      <c r="BJ56" s="1307"/>
      <c r="BK56" s="1307"/>
      <c r="BL56" s="1307"/>
      <c r="BM56" s="1307"/>
      <c r="BN56" s="1307"/>
      <c r="BO56" s="1307"/>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1286" customFormat="1" x14ac:dyDescent="0.15">
      <c r="B57" s="1309"/>
      <c r="G57" s="1297"/>
      <c r="H57" s="1297"/>
      <c r="I57" s="1310"/>
      <c r="J57" s="1310"/>
      <c r="K57" s="1306"/>
      <c r="L57" s="1306"/>
      <c r="M57" s="1306"/>
      <c r="N57" s="1306"/>
      <c r="AM57" s="1271"/>
      <c r="AN57" s="1303"/>
      <c r="AO57" s="1303"/>
      <c r="AP57" s="1303"/>
      <c r="AQ57" s="1303"/>
      <c r="AR57" s="1303"/>
      <c r="AS57" s="1303"/>
      <c r="AT57" s="1303"/>
      <c r="AU57" s="1303"/>
      <c r="AV57" s="1303"/>
      <c r="AW57" s="1303"/>
      <c r="AX57" s="1303"/>
      <c r="AY57" s="1303"/>
      <c r="AZ57" s="1303"/>
      <c r="BA57" s="1303"/>
      <c r="BB57" s="1307" t="s">
        <v>612</v>
      </c>
      <c r="BC57" s="1307"/>
      <c r="BD57" s="1307"/>
      <c r="BE57" s="1307"/>
      <c r="BF57" s="1307"/>
      <c r="BG57" s="1307"/>
      <c r="BH57" s="1307"/>
      <c r="BI57" s="1307"/>
      <c r="BJ57" s="1307"/>
      <c r="BK57" s="1307"/>
      <c r="BL57" s="1307"/>
      <c r="BM57" s="1307"/>
      <c r="BN57" s="1307"/>
      <c r="BO57" s="1307"/>
      <c r="BP57" s="1308">
        <v>56.8</v>
      </c>
      <c r="BQ57" s="1308"/>
      <c r="BR57" s="1308"/>
      <c r="BS57" s="1308"/>
      <c r="BT57" s="1308"/>
      <c r="BU57" s="1308"/>
      <c r="BV57" s="1308"/>
      <c r="BW57" s="1308"/>
      <c r="BX57" s="1308">
        <v>60.4</v>
      </c>
      <c r="BY57" s="1308"/>
      <c r="BZ57" s="1308"/>
      <c r="CA57" s="1308"/>
      <c r="CB57" s="1308"/>
      <c r="CC57" s="1308"/>
      <c r="CD57" s="1308"/>
      <c r="CE57" s="1308"/>
      <c r="CF57" s="1308">
        <v>59.3</v>
      </c>
      <c r="CG57" s="1308"/>
      <c r="CH57" s="1308"/>
      <c r="CI57" s="1308"/>
      <c r="CJ57" s="1308"/>
      <c r="CK57" s="1308"/>
      <c r="CL57" s="1308"/>
      <c r="CM57" s="1308"/>
      <c r="CN57" s="1308">
        <v>59.9</v>
      </c>
      <c r="CO57" s="1308"/>
      <c r="CP57" s="1308"/>
      <c r="CQ57" s="1308"/>
      <c r="CR57" s="1308"/>
      <c r="CS57" s="1308"/>
      <c r="CT57" s="1308"/>
      <c r="CU57" s="1308"/>
      <c r="CV57" s="1308">
        <v>61.5</v>
      </c>
      <c r="CW57" s="1308"/>
      <c r="CX57" s="1308"/>
      <c r="CY57" s="1308"/>
      <c r="CZ57" s="1308"/>
      <c r="DA57" s="1308"/>
      <c r="DB57" s="1308"/>
      <c r="DC57" s="1308"/>
      <c r="DD57" s="1311"/>
      <c r="DE57" s="1309"/>
    </row>
    <row r="58" spans="1:109" s="1286" customFormat="1" x14ac:dyDescent="0.15">
      <c r="A58" s="1271"/>
      <c r="B58" s="1309"/>
      <c r="G58" s="1297"/>
      <c r="H58" s="1297"/>
      <c r="I58" s="1310"/>
      <c r="J58" s="1310"/>
      <c r="K58" s="1306"/>
      <c r="L58" s="1306"/>
      <c r="M58" s="1306"/>
      <c r="N58" s="1306"/>
      <c r="AM58" s="1271"/>
      <c r="AN58" s="1303"/>
      <c r="AO58" s="1303"/>
      <c r="AP58" s="1303"/>
      <c r="AQ58" s="1303"/>
      <c r="AR58" s="1303"/>
      <c r="AS58" s="1303"/>
      <c r="AT58" s="1303"/>
      <c r="AU58" s="1303"/>
      <c r="AV58" s="1303"/>
      <c r="AW58" s="1303"/>
      <c r="AX58" s="1303"/>
      <c r="AY58" s="1303"/>
      <c r="AZ58" s="1303"/>
      <c r="BA58" s="1303"/>
      <c r="BB58" s="1307"/>
      <c r="BC58" s="1307"/>
      <c r="BD58" s="1307"/>
      <c r="BE58" s="1307"/>
      <c r="BF58" s="1307"/>
      <c r="BG58" s="1307"/>
      <c r="BH58" s="1307"/>
      <c r="BI58" s="1307"/>
      <c r="BJ58" s="1307"/>
      <c r="BK58" s="1307"/>
      <c r="BL58" s="1307"/>
      <c r="BM58" s="1307"/>
      <c r="BN58" s="1307"/>
      <c r="BO58" s="1307"/>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1311"/>
      <c r="DE58" s="1309"/>
    </row>
    <row r="59" spans="1:109" s="1286" customFormat="1" x14ac:dyDescent="0.15">
      <c r="A59" s="1271"/>
      <c r="B59" s="1309"/>
      <c r="K59" s="1312"/>
      <c r="L59" s="1312"/>
      <c r="M59" s="1312"/>
      <c r="N59" s="1312"/>
      <c r="AQ59" s="1312"/>
      <c r="AR59" s="1312"/>
      <c r="AS59" s="1312"/>
      <c r="AT59" s="1312"/>
      <c r="BC59" s="1312"/>
      <c r="BD59" s="1312"/>
      <c r="BE59" s="1312"/>
      <c r="BF59" s="1312"/>
      <c r="BO59" s="1312"/>
      <c r="BP59" s="1312"/>
      <c r="BQ59" s="1312"/>
      <c r="BR59" s="1312"/>
      <c r="CA59" s="1312"/>
      <c r="CB59" s="1312"/>
      <c r="CC59" s="1312"/>
      <c r="CD59" s="1312"/>
      <c r="CM59" s="1312"/>
      <c r="CN59" s="1312"/>
      <c r="CO59" s="1312"/>
      <c r="CP59" s="1312"/>
      <c r="CY59" s="1312"/>
      <c r="CZ59" s="1312"/>
      <c r="DA59" s="1312"/>
      <c r="DB59" s="1312"/>
      <c r="DC59" s="1312"/>
      <c r="DD59" s="1311"/>
      <c r="DE59" s="1309"/>
    </row>
    <row r="60" spans="1:109" s="1286" customFormat="1" x14ac:dyDescent="0.15">
      <c r="A60" s="1271"/>
      <c r="B60" s="1309"/>
      <c r="K60" s="1312"/>
      <c r="L60" s="1312"/>
      <c r="M60" s="1312"/>
      <c r="N60" s="1312"/>
      <c r="AQ60" s="1312"/>
      <c r="AR60" s="1312"/>
      <c r="AS60" s="1312"/>
      <c r="AT60" s="1312"/>
      <c r="BC60" s="1312"/>
      <c r="BD60" s="1312"/>
      <c r="BE60" s="1312"/>
      <c r="BF60" s="1312"/>
      <c r="BO60" s="1312"/>
      <c r="BP60" s="1312"/>
      <c r="BQ60" s="1312"/>
      <c r="BR60" s="1312"/>
      <c r="CA60" s="1312"/>
      <c r="CB60" s="1312"/>
      <c r="CC60" s="1312"/>
      <c r="CD60" s="1312"/>
      <c r="CM60" s="1312"/>
      <c r="CN60" s="1312"/>
      <c r="CO60" s="1312"/>
      <c r="CP60" s="1312"/>
      <c r="CY60" s="1312"/>
      <c r="CZ60" s="1312"/>
      <c r="DA60" s="1312"/>
      <c r="DB60" s="1312"/>
      <c r="DC60" s="1312"/>
      <c r="DD60" s="1311"/>
      <c r="DE60" s="1309"/>
    </row>
    <row r="61" spans="1:109" s="1286" customFormat="1" x14ac:dyDescent="0.15">
      <c r="A61" s="1271"/>
      <c r="B61" s="1313"/>
      <c r="C61" s="1314"/>
      <c r="D61" s="1314"/>
      <c r="E61" s="1314"/>
      <c r="F61" s="1314"/>
      <c r="G61" s="1314"/>
      <c r="H61" s="1314"/>
      <c r="I61" s="1314"/>
      <c r="J61" s="1314"/>
      <c r="K61" s="1314"/>
      <c r="L61" s="1314"/>
      <c r="M61" s="1315"/>
      <c r="N61" s="1315"/>
      <c r="O61" s="1314"/>
      <c r="P61" s="1314"/>
      <c r="Q61" s="1314"/>
      <c r="R61" s="1314"/>
      <c r="S61" s="1314"/>
      <c r="T61" s="1314"/>
      <c r="U61" s="1314"/>
      <c r="V61" s="1314"/>
      <c r="W61" s="1314"/>
      <c r="X61" s="1314"/>
      <c r="Y61" s="1314"/>
      <c r="Z61" s="1314"/>
      <c r="AA61" s="1314"/>
      <c r="AB61" s="1314"/>
      <c r="AC61" s="1314"/>
      <c r="AD61" s="1314"/>
      <c r="AE61" s="1314"/>
      <c r="AF61" s="1314"/>
      <c r="AG61" s="1314"/>
      <c r="AH61" s="1314"/>
      <c r="AI61" s="1314"/>
      <c r="AJ61" s="1314"/>
      <c r="AK61" s="1314"/>
      <c r="AL61" s="1314"/>
      <c r="AM61" s="1314"/>
      <c r="AN61" s="1314"/>
      <c r="AO61" s="1314"/>
      <c r="AP61" s="1314"/>
      <c r="AQ61" s="1314"/>
      <c r="AR61" s="1314"/>
      <c r="AS61" s="1315"/>
      <c r="AT61" s="1315"/>
      <c r="AU61" s="1314"/>
      <c r="AV61" s="1314"/>
      <c r="AW61" s="1314"/>
      <c r="AX61" s="1314"/>
      <c r="AY61" s="1314"/>
      <c r="AZ61" s="1314"/>
      <c r="BA61" s="1314"/>
      <c r="BB61" s="1314"/>
      <c r="BC61" s="1314"/>
      <c r="BD61" s="1314"/>
      <c r="BE61" s="1315"/>
      <c r="BF61" s="1315"/>
      <c r="BG61" s="1314"/>
      <c r="BH61" s="1314"/>
      <c r="BI61" s="1314"/>
      <c r="BJ61" s="1314"/>
      <c r="BK61" s="1314"/>
      <c r="BL61" s="1314"/>
      <c r="BM61" s="1314"/>
      <c r="BN61" s="1314"/>
      <c r="BO61" s="1314"/>
      <c r="BP61" s="1314"/>
      <c r="BQ61" s="1315"/>
      <c r="BR61" s="1315"/>
      <c r="BS61" s="1314"/>
      <c r="BT61" s="1314"/>
      <c r="BU61" s="1314"/>
      <c r="BV61" s="1314"/>
      <c r="BW61" s="1314"/>
      <c r="BX61" s="1314"/>
      <c r="BY61" s="1314"/>
      <c r="BZ61" s="1314"/>
      <c r="CA61" s="1314"/>
      <c r="CB61" s="1314"/>
      <c r="CC61" s="1315"/>
      <c r="CD61" s="1315"/>
      <c r="CE61" s="1314"/>
      <c r="CF61" s="1314"/>
      <c r="CG61" s="1314"/>
      <c r="CH61" s="1314"/>
      <c r="CI61" s="1314"/>
      <c r="CJ61" s="1314"/>
      <c r="CK61" s="1314"/>
      <c r="CL61" s="1314"/>
      <c r="CM61" s="1314"/>
      <c r="CN61" s="1314"/>
      <c r="CO61" s="1315"/>
      <c r="CP61" s="1315"/>
      <c r="CQ61" s="1314"/>
      <c r="CR61" s="1314"/>
      <c r="CS61" s="1314"/>
      <c r="CT61" s="1314"/>
      <c r="CU61" s="1314"/>
      <c r="CV61" s="1314"/>
      <c r="CW61" s="1314"/>
      <c r="CX61" s="1314"/>
      <c r="CY61" s="1314"/>
      <c r="CZ61" s="1314"/>
      <c r="DA61" s="1315"/>
      <c r="DB61" s="1315"/>
      <c r="DC61" s="1315"/>
      <c r="DD61" s="1316"/>
      <c r="DE61" s="1309"/>
    </row>
    <row r="62" spans="1:109" x14ac:dyDescent="0.15">
      <c r="B62" s="1283"/>
      <c r="C62" s="1283"/>
      <c r="D62" s="1283"/>
      <c r="E62" s="1283"/>
      <c r="F62" s="1283"/>
      <c r="G62" s="1283"/>
      <c r="H62" s="1283"/>
      <c r="I62" s="1283"/>
      <c r="J62" s="1283"/>
      <c r="K62" s="1283"/>
      <c r="L62" s="1283"/>
      <c r="M62" s="1283"/>
      <c r="N62" s="1283"/>
      <c r="O62" s="1283"/>
      <c r="P62" s="1283"/>
      <c r="Q62" s="1283"/>
      <c r="R62" s="1283"/>
      <c r="S62" s="1283"/>
      <c r="T62" s="1283"/>
      <c r="U62" s="1283"/>
      <c r="V62" s="1283"/>
      <c r="W62" s="1283"/>
      <c r="X62" s="1283"/>
      <c r="Y62" s="1283"/>
      <c r="Z62" s="1283"/>
      <c r="AA62" s="1283"/>
      <c r="AB62" s="1283"/>
      <c r="AC62" s="1283"/>
      <c r="AD62" s="1283"/>
      <c r="AE62" s="1283"/>
      <c r="AF62" s="1283"/>
      <c r="AG62" s="1283"/>
      <c r="AH62" s="1283"/>
      <c r="AI62" s="1283"/>
      <c r="AJ62" s="1283"/>
      <c r="AK62" s="1283"/>
      <c r="AL62" s="1283"/>
      <c r="AM62" s="1283"/>
      <c r="AN62" s="1283"/>
      <c r="AO62" s="1283"/>
      <c r="AP62" s="1283"/>
      <c r="AQ62" s="1283"/>
      <c r="AR62" s="1283"/>
      <c r="AS62" s="1283"/>
      <c r="AT62" s="1283"/>
      <c r="AU62" s="1283"/>
      <c r="AV62" s="1283"/>
      <c r="AW62" s="1283"/>
      <c r="AX62" s="1283"/>
      <c r="AY62" s="1283"/>
      <c r="AZ62" s="1283"/>
      <c r="BA62" s="1283"/>
      <c r="BB62" s="1283"/>
      <c r="BC62" s="1283"/>
      <c r="BD62" s="1283"/>
      <c r="BE62" s="1283"/>
      <c r="BF62" s="1283"/>
      <c r="BG62" s="1283"/>
      <c r="BH62" s="1283"/>
      <c r="BI62" s="1283"/>
      <c r="BJ62" s="1283"/>
      <c r="BK62" s="1283"/>
      <c r="BL62" s="1283"/>
      <c r="BM62" s="1283"/>
      <c r="BN62" s="1283"/>
      <c r="BO62" s="1283"/>
      <c r="BP62" s="1283"/>
      <c r="BQ62" s="1283"/>
      <c r="BR62" s="1283"/>
      <c r="BS62" s="1283"/>
      <c r="BT62" s="1283"/>
      <c r="BU62" s="1283"/>
      <c r="BV62" s="1283"/>
      <c r="BW62" s="1283"/>
      <c r="BX62" s="1283"/>
      <c r="BY62" s="1283"/>
      <c r="BZ62" s="1283"/>
      <c r="CA62" s="1283"/>
      <c r="CB62" s="1283"/>
      <c r="CC62" s="1283"/>
      <c r="CD62" s="1283"/>
      <c r="CE62" s="1283"/>
      <c r="CF62" s="1283"/>
      <c r="CG62" s="1283"/>
      <c r="CH62" s="1283"/>
      <c r="CI62" s="1283"/>
      <c r="CJ62" s="1283"/>
      <c r="CK62" s="1283"/>
      <c r="CL62" s="1283"/>
      <c r="CM62" s="1283"/>
      <c r="CN62" s="1283"/>
      <c r="CO62" s="1283"/>
      <c r="CP62" s="1283"/>
      <c r="CQ62" s="1283"/>
      <c r="CR62" s="1283"/>
      <c r="CS62" s="1283"/>
      <c r="CT62" s="1283"/>
      <c r="CU62" s="1283"/>
      <c r="CV62" s="1283"/>
      <c r="CW62" s="1283"/>
      <c r="CX62" s="1283"/>
      <c r="CY62" s="1283"/>
      <c r="CZ62" s="1283"/>
      <c r="DA62" s="1283"/>
      <c r="DB62" s="1283"/>
      <c r="DC62" s="1283"/>
      <c r="DD62" s="1283"/>
      <c r="DE62" s="1271"/>
    </row>
    <row r="63" spans="1:109" ht="17.25" x14ac:dyDescent="0.15">
      <c r="B63" s="1317" t="s">
        <v>614</v>
      </c>
    </row>
    <row r="64" spans="1:109" x14ac:dyDescent="0.15">
      <c r="B64" s="1278"/>
      <c r="G64" s="1285"/>
      <c r="I64" s="1318"/>
      <c r="J64" s="1318"/>
      <c r="K64" s="1318"/>
      <c r="L64" s="1318"/>
      <c r="M64" s="1318"/>
      <c r="N64" s="1319"/>
      <c r="AM64" s="1285"/>
      <c r="AN64" s="1285" t="s">
        <v>607</v>
      </c>
      <c r="AP64" s="1286"/>
      <c r="AQ64" s="1286"/>
      <c r="AR64" s="1286"/>
      <c r="AY64" s="1285"/>
      <c r="BA64" s="1286"/>
      <c r="BB64" s="1286"/>
      <c r="BC64" s="1286"/>
      <c r="BK64" s="1285"/>
      <c r="BM64" s="1286"/>
      <c r="BN64" s="1286"/>
      <c r="BO64" s="1286"/>
      <c r="BW64" s="1285"/>
      <c r="BY64" s="1286"/>
      <c r="BZ64" s="1286"/>
      <c r="CA64" s="1286"/>
      <c r="CI64" s="1285"/>
      <c r="CK64" s="1286"/>
      <c r="CL64" s="1286"/>
      <c r="CM64" s="1286"/>
      <c r="CU64" s="1285"/>
      <c r="CW64" s="1286"/>
      <c r="CX64" s="1286"/>
      <c r="CY64" s="1286"/>
    </row>
    <row r="65" spans="2:107" x14ac:dyDescent="0.15">
      <c r="B65" s="1278"/>
      <c r="AN65" s="1320" t="s">
        <v>615</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1278"/>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1278"/>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1278"/>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1278"/>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1278"/>
      <c r="H70" s="1329"/>
      <c r="I70" s="1329"/>
      <c r="J70" s="1330"/>
      <c r="K70" s="1330"/>
      <c r="L70" s="1331"/>
      <c r="M70" s="1330"/>
      <c r="N70" s="1331"/>
      <c r="AN70" s="1296"/>
      <c r="AO70" s="1296"/>
      <c r="AP70" s="1296"/>
      <c r="AZ70" s="1296"/>
      <c r="BA70" s="1296"/>
      <c r="BB70" s="1296"/>
      <c r="BL70" s="1296"/>
      <c r="BM70" s="1296"/>
      <c r="BN70" s="1296"/>
      <c r="BX70" s="1296"/>
      <c r="BY70" s="1296"/>
      <c r="BZ70" s="1296"/>
      <c r="CJ70" s="1296"/>
      <c r="CK70" s="1296"/>
      <c r="CL70" s="1296"/>
      <c r="CV70" s="1296"/>
      <c r="CW70" s="1296"/>
      <c r="CX70" s="1296"/>
    </row>
    <row r="71" spans="2:107" x14ac:dyDescent="0.15">
      <c r="B71" s="1278"/>
      <c r="G71" s="1332"/>
      <c r="I71" s="1333"/>
      <c r="J71" s="1330"/>
      <c r="K71" s="1330"/>
      <c r="L71" s="1331"/>
      <c r="M71" s="1330"/>
      <c r="N71" s="1331"/>
      <c r="AM71" s="1332"/>
      <c r="AN71" s="1271" t="s">
        <v>609</v>
      </c>
    </row>
    <row r="72" spans="2:107" x14ac:dyDescent="0.15">
      <c r="B72" s="1278"/>
      <c r="G72" s="1297"/>
      <c r="H72" s="1297"/>
      <c r="I72" s="1297"/>
      <c r="J72" s="1297"/>
      <c r="K72" s="1298"/>
      <c r="L72" s="1298"/>
      <c r="M72" s="1299"/>
      <c r="N72" s="1299"/>
      <c r="AN72" s="1300"/>
      <c r="AO72" s="1301"/>
      <c r="AP72" s="1301"/>
      <c r="AQ72" s="1301"/>
      <c r="AR72" s="1301"/>
      <c r="AS72" s="1301"/>
      <c r="AT72" s="1301"/>
      <c r="AU72" s="1301"/>
      <c r="AV72" s="1301"/>
      <c r="AW72" s="1301"/>
      <c r="AX72" s="1301"/>
      <c r="AY72" s="1301"/>
      <c r="AZ72" s="1301"/>
      <c r="BA72" s="1301"/>
      <c r="BB72" s="1301"/>
      <c r="BC72" s="1301"/>
      <c r="BD72" s="1301"/>
      <c r="BE72" s="1301"/>
      <c r="BF72" s="1301"/>
      <c r="BG72" s="1301"/>
      <c r="BH72" s="1301"/>
      <c r="BI72" s="1301"/>
      <c r="BJ72" s="1301"/>
      <c r="BK72" s="1301"/>
      <c r="BL72" s="1301"/>
      <c r="BM72" s="1301"/>
      <c r="BN72" s="1301"/>
      <c r="BO72" s="1302"/>
      <c r="BP72" s="1303" t="s">
        <v>563</v>
      </c>
      <c r="BQ72" s="1303"/>
      <c r="BR72" s="1303"/>
      <c r="BS72" s="1303"/>
      <c r="BT72" s="1303"/>
      <c r="BU72" s="1303"/>
      <c r="BV72" s="1303"/>
      <c r="BW72" s="1303"/>
      <c r="BX72" s="1303" t="s">
        <v>564</v>
      </c>
      <c r="BY72" s="1303"/>
      <c r="BZ72" s="1303"/>
      <c r="CA72" s="1303"/>
      <c r="CB72" s="1303"/>
      <c r="CC72" s="1303"/>
      <c r="CD72" s="1303"/>
      <c r="CE72" s="1303"/>
      <c r="CF72" s="1303" t="s">
        <v>565</v>
      </c>
      <c r="CG72" s="1303"/>
      <c r="CH72" s="1303"/>
      <c r="CI72" s="1303"/>
      <c r="CJ72" s="1303"/>
      <c r="CK72" s="1303"/>
      <c r="CL72" s="1303"/>
      <c r="CM72" s="1303"/>
      <c r="CN72" s="1303" t="s">
        <v>566</v>
      </c>
      <c r="CO72" s="1303"/>
      <c r="CP72" s="1303"/>
      <c r="CQ72" s="1303"/>
      <c r="CR72" s="1303"/>
      <c r="CS72" s="1303"/>
      <c r="CT72" s="1303"/>
      <c r="CU72" s="1303"/>
      <c r="CV72" s="1303" t="s">
        <v>567</v>
      </c>
      <c r="CW72" s="1303"/>
      <c r="CX72" s="1303"/>
      <c r="CY72" s="1303"/>
      <c r="CZ72" s="1303"/>
      <c r="DA72" s="1303"/>
      <c r="DB72" s="1303"/>
      <c r="DC72" s="1303"/>
    </row>
    <row r="73" spans="2:107" x14ac:dyDescent="0.15">
      <c r="B73" s="1278"/>
      <c r="G73" s="1304"/>
      <c r="H73" s="1304"/>
      <c r="I73" s="1304"/>
      <c r="J73" s="1304"/>
      <c r="K73" s="1334"/>
      <c r="L73" s="1334"/>
      <c r="M73" s="1334"/>
      <c r="N73" s="1334"/>
      <c r="AM73" s="1296"/>
      <c r="AN73" s="1307" t="s">
        <v>610</v>
      </c>
      <c r="AO73" s="1307"/>
      <c r="AP73" s="1307"/>
      <c r="AQ73" s="1307"/>
      <c r="AR73" s="1307"/>
      <c r="AS73" s="1307"/>
      <c r="AT73" s="1307"/>
      <c r="AU73" s="1307"/>
      <c r="AV73" s="1307"/>
      <c r="AW73" s="1307"/>
      <c r="AX73" s="1307"/>
      <c r="AY73" s="1307"/>
      <c r="AZ73" s="1307"/>
      <c r="BA73" s="1307"/>
      <c r="BB73" s="1307" t="s">
        <v>611</v>
      </c>
      <c r="BC73" s="1307"/>
      <c r="BD73" s="1307"/>
      <c r="BE73" s="1307"/>
      <c r="BF73" s="1307"/>
      <c r="BG73" s="1307"/>
      <c r="BH73" s="1307"/>
      <c r="BI73" s="1307"/>
      <c r="BJ73" s="1307"/>
      <c r="BK73" s="1307"/>
      <c r="BL73" s="1307"/>
      <c r="BM73" s="1307"/>
      <c r="BN73" s="1307"/>
      <c r="BO73" s="1307"/>
      <c r="BP73" s="1308">
        <v>169.9</v>
      </c>
      <c r="BQ73" s="1308"/>
      <c r="BR73" s="1308"/>
      <c r="BS73" s="1308"/>
      <c r="BT73" s="1308"/>
      <c r="BU73" s="1308"/>
      <c r="BV73" s="1308"/>
      <c r="BW73" s="1308"/>
      <c r="BX73" s="1308">
        <v>142.30000000000001</v>
      </c>
      <c r="BY73" s="1308"/>
      <c r="BZ73" s="1308"/>
      <c r="CA73" s="1308"/>
      <c r="CB73" s="1308"/>
      <c r="CC73" s="1308"/>
      <c r="CD73" s="1308"/>
      <c r="CE73" s="1308"/>
      <c r="CF73" s="1308">
        <v>121.6</v>
      </c>
      <c r="CG73" s="1308"/>
      <c r="CH73" s="1308"/>
      <c r="CI73" s="1308"/>
      <c r="CJ73" s="1308"/>
      <c r="CK73" s="1308"/>
      <c r="CL73" s="1308"/>
      <c r="CM73" s="1308"/>
      <c r="CN73" s="1308">
        <v>103.3</v>
      </c>
      <c r="CO73" s="1308"/>
      <c r="CP73" s="1308"/>
      <c r="CQ73" s="1308"/>
      <c r="CR73" s="1308"/>
      <c r="CS73" s="1308"/>
      <c r="CT73" s="1308"/>
      <c r="CU73" s="1308"/>
      <c r="CV73" s="1308">
        <v>86.7</v>
      </c>
      <c r="CW73" s="1308"/>
      <c r="CX73" s="1308"/>
      <c r="CY73" s="1308"/>
      <c r="CZ73" s="1308"/>
      <c r="DA73" s="1308"/>
      <c r="DB73" s="1308"/>
      <c r="DC73" s="1308"/>
    </row>
    <row r="74" spans="2:107" x14ac:dyDescent="0.15">
      <c r="B74" s="1278"/>
      <c r="G74" s="1304"/>
      <c r="H74" s="1304"/>
      <c r="I74" s="1304"/>
      <c r="J74" s="1304"/>
      <c r="K74" s="1334"/>
      <c r="L74" s="1334"/>
      <c r="M74" s="1334"/>
      <c r="N74" s="1334"/>
      <c r="AM74" s="1296"/>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1278"/>
      <c r="G75" s="1304"/>
      <c r="H75" s="1304"/>
      <c r="I75" s="1297"/>
      <c r="J75" s="1297"/>
      <c r="K75" s="1306"/>
      <c r="L75" s="1306"/>
      <c r="M75" s="1306"/>
      <c r="N75" s="1306"/>
      <c r="AM75" s="1296"/>
      <c r="AN75" s="1307"/>
      <c r="AO75" s="1307"/>
      <c r="AP75" s="1307"/>
      <c r="AQ75" s="1307"/>
      <c r="AR75" s="1307"/>
      <c r="AS75" s="1307"/>
      <c r="AT75" s="1307"/>
      <c r="AU75" s="1307"/>
      <c r="AV75" s="1307"/>
      <c r="AW75" s="1307"/>
      <c r="AX75" s="1307"/>
      <c r="AY75" s="1307"/>
      <c r="AZ75" s="1307"/>
      <c r="BA75" s="1307"/>
      <c r="BB75" s="1307" t="s">
        <v>616</v>
      </c>
      <c r="BC75" s="1307"/>
      <c r="BD75" s="1307"/>
      <c r="BE75" s="1307"/>
      <c r="BF75" s="1307"/>
      <c r="BG75" s="1307"/>
      <c r="BH75" s="1307"/>
      <c r="BI75" s="1307"/>
      <c r="BJ75" s="1307"/>
      <c r="BK75" s="1307"/>
      <c r="BL75" s="1307"/>
      <c r="BM75" s="1307"/>
      <c r="BN75" s="1307"/>
      <c r="BO75" s="1307"/>
      <c r="BP75" s="1308">
        <v>13</v>
      </c>
      <c r="BQ75" s="1308"/>
      <c r="BR75" s="1308"/>
      <c r="BS75" s="1308"/>
      <c r="BT75" s="1308"/>
      <c r="BU75" s="1308"/>
      <c r="BV75" s="1308"/>
      <c r="BW75" s="1308"/>
      <c r="BX75" s="1308">
        <v>13.1</v>
      </c>
      <c r="BY75" s="1308"/>
      <c r="BZ75" s="1308"/>
      <c r="CA75" s="1308"/>
      <c r="CB75" s="1308"/>
      <c r="CC75" s="1308"/>
      <c r="CD75" s="1308"/>
      <c r="CE75" s="1308"/>
      <c r="CF75" s="1308">
        <v>11.9</v>
      </c>
      <c r="CG75" s="1308"/>
      <c r="CH75" s="1308"/>
      <c r="CI75" s="1308"/>
      <c r="CJ75" s="1308"/>
      <c r="CK75" s="1308"/>
      <c r="CL75" s="1308"/>
      <c r="CM75" s="1308"/>
      <c r="CN75" s="1308">
        <v>10.199999999999999</v>
      </c>
      <c r="CO75" s="1308"/>
      <c r="CP75" s="1308"/>
      <c r="CQ75" s="1308"/>
      <c r="CR75" s="1308"/>
      <c r="CS75" s="1308"/>
      <c r="CT75" s="1308"/>
      <c r="CU75" s="1308"/>
      <c r="CV75" s="1308">
        <v>9.4</v>
      </c>
      <c r="CW75" s="1308"/>
      <c r="CX75" s="1308"/>
      <c r="CY75" s="1308"/>
      <c r="CZ75" s="1308"/>
      <c r="DA75" s="1308"/>
      <c r="DB75" s="1308"/>
      <c r="DC75" s="1308"/>
    </row>
    <row r="76" spans="2:107" x14ac:dyDescent="0.15">
      <c r="B76" s="1278"/>
      <c r="G76" s="1304"/>
      <c r="H76" s="1304"/>
      <c r="I76" s="1297"/>
      <c r="J76" s="1297"/>
      <c r="K76" s="1306"/>
      <c r="L76" s="1306"/>
      <c r="M76" s="1306"/>
      <c r="N76" s="1306"/>
      <c r="AM76" s="1296"/>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1278"/>
      <c r="G77" s="1297"/>
      <c r="H77" s="1297"/>
      <c r="I77" s="1297"/>
      <c r="J77" s="1297"/>
      <c r="K77" s="1334"/>
      <c r="L77" s="1334"/>
      <c r="M77" s="1334"/>
      <c r="N77" s="1334"/>
      <c r="AN77" s="1303" t="s">
        <v>613</v>
      </c>
      <c r="AO77" s="1303"/>
      <c r="AP77" s="1303"/>
      <c r="AQ77" s="1303"/>
      <c r="AR77" s="1303"/>
      <c r="AS77" s="1303"/>
      <c r="AT77" s="1303"/>
      <c r="AU77" s="1303"/>
      <c r="AV77" s="1303"/>
      <c r="AW77" s="1303"/>
      <c r="AX77" s="1303"/>
      <c r="AY77" s="1303"/>
      <c r="AZ77" s="1303"/>
      <c r="BA77" s="1303"/>
      <c r="BB77" s="1307" t="s">
        <v>611</v>
      </c>
      <c r="BC77" s="1307"/>
      <c r="BD77" s="1307"/>
      <c r="BE77" s="1307"/>
      <c r="BF77" s="1307"/>
      <c r="BG77" s="1307"/>
      <c r="BH77" s="1307"/>
      <c r="BI77" s="1307"/>
      <c r="BJ77" s="1307"/>
      <c r="BK77" s="1307"/>
      <c r="BL77" s="1307"/>
      <c r="BM77" s="1307"/>
      <c r="BN77" s="1307"/>
      <c r="BO77" s="1307"/>
      <c r="BP77" s="1308">
        <v>33.6</v>
      </c>
      <c r="BQ77" s="1308"/>
      <c r="BR77" s="1308"/>
      <c r="BS77" s="1308"/>
      <c r="BT77" s="1308"/>
      <c r="BU77" s="1308"/>
      <c r="BV77" s="1308"/>
      <c r="BW77" s="1308"/>
      <c r="BX77" s="1308">
        <v>35.299999999999997</v>
      </c>
      <c r="BY77" s="1308"/>
      <c r="BZ77" s="1308"/>
      <c r="CA77" s="1308"/>
      <c r="CB77" s="1308"/>
      <c r="CC77" s="1308"/>
      <c r="CD77" s="1308"/>
      <c r="CE77" s="1308"/>
      <c r="CF77" s="1308">
        <v>31.9</v>
      </c>
      <c r="CG77" s="1308"/>
      <c r="CH77" s="1308"/>
      <c r="CI77" s="1308"/>
      <c r="CJ77" s="1308"/>
      <c r="CK77" s="1308"/>
      <c r="CL77" s="1308"/>
      <c r="CM77" s="1308"/>
      <c r="CN77" s="1308">
        <v>24.2</v>
      </c>
      <c r="CO77" s="1308"/>
      <c r="CP77" s="1308"/>
      <c r="CQ77" s="1308"/>
      <c r="CR77" s="1308"/>
      <c r="CS77" s="1308"/>
      <c r="CT77" s="1308"/>
      <c r="CU77" s="1308"/>
      <c r="CV77" s="1308">
        <v>22.1</v>
      </c>
      <c r="CW77" s="1308"/>
      <c r="CX77" s="1308"/>
      <c r="CY77" s="1308"/>
      <c r="CZ77" s="1308"/>
      <c r="DA77" s="1308"/>
      <c r="DB77" s="1308"/>
      <c r="DC77" s="1308"/>
    </row>
    <row r="78" spans="2:107" x14ac:dyDescent="0.15">
      <c r="B78" s="1278"/>
      <c r="G78" s="1297"/>
      <c r="H78" s="1297"/>
      <c r="I78" s="1297"/>
      <c r="J78" s="1297"/>
      <c r="K78" s="1334"/>
      <c r="L78" s="1334"/>
      <c r="M78" s="1334"/>
      <c r="N78" s="1334"/>
      <c r="AN78" s="1303"/>
      <c r="AO78" s="1303"/>
      <c r="AP78" s="1303"/>
      <c r="AQ78" s="1303"/>
      <c r="AR78" s="1303"/>
      <c r="AS78" s="1303"/>
      <c r="AT78" s="1303"/>
      <c r="AU78" s="1303"/>
      <c r="AV78" s="1303"/>
      <c r="AW78" s="1303"/>
      <c r="AX78" s="1303"/>
      <c r="AY78" s="1303"/>
      <c r="AZ78" s="1303"/>
      <c r="BA78" s="1303"/>
      <c r="BB78" s="1307"/>
      <c r="BC78" s="1307"/>
      <c r="BD78" s="1307"/>
      <c r="BE78" s="1307"/>
      <c r="BF78" s="1307"/>
      <c r="BG78" s="1307"/>
      <c r="BH78" s="1307"/>
      <c r="BI78" s="1307"/>
      <c r="BJ78" s="1307"/>
      <c r="BK78" s="1307"/>
      <c r="BL78" s="1307"/>
      <c r="BM78" s="1307"/>
      <c r="BN78" s="1307"/>
      <c r="BO78" s="1307"/>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1278"/>
      <c r="G79" s="1297"/>
      <c r="H79" s="1297"/>
      <c r="I79" s="1310"/>
      <c r="J79" s="1310"/>
      <c r="K79" s="1335"/>
      <c r="L79" s="1335"/>
      <c r="M79" s="1335"/>
      <c r="N79" s="1335"/>
      <c r="AN79" s="1303"/>
      <c r="AO79" s="1303"/>
      <c r="AP79" s="1303"/>
      <c r="AQ79" s="1303"/>
      <c r="AR79" s="1303"/>
      <c r="AS79" s="1303"/>
      <c r="AT79" s="1303"/>
      <c r="AU79" s="1303"/>
      <c r="AV79" s="1303"/>
      <c r="AW79" s="1303"/>
      <c r="AX79" s="1303"/>
      <c r="AY79" s="1303"/>
      <c r="AZ79" s="1303"/>
      <c r="BA79" s="1303"/>
      <c r="BB79" s="1307" t="s">
        <v>616</v>
      </c>
      <c r="BC79" s="1307"/>
      <c r="BD79" s="1307"/>
      <c r="BE79" s="1307"/>
      <c r="BF79" s="1307"/>
      <c r="BG79" s="1307"/>
      <c r="BH79" s="1307"/>
      <c r="BI79" s="1307"/>
      <c r="BJ79" s="1307"/>
      <c r="BK79" s="1307"/>
      <c r="BL79" s="1307"/>
      <c r="BM79" s="1307"/>
      <c r="BN79" s="1307"/>
      <c r="BO79" s="1307"/>
      <c r="BP79" s="1308">
        <v>7</v>
      </c>
      <c r="BQ79" s="1308"/>
      <c r="BR79" s="1308"/>
      <c r="BS79" s="1308"/>
      <c r="BT79" s="1308"/>
      <c r="BU79" s="1308"/>
      <c r="BV79" s="1308"/>
      <c r="BW79" s="1308"/>
      <c r="BX79" s="1308">
        <v>6.9</v>
      </c>
      <c r="BY79" s="1308"/>
      <c r="BZ79" s="1308"/>
      <c r="CA79" s="1308"/>
      <c r="CB79" s="1308"/>
      <c r="CC79" s="1308"/>
      <c r="CD79" s="1308"/>
      <c r="CE79" s="1308"/>
      <c r="CF79" s="1308">
        <v>6.6</v>
      </c>
      <c r="CG79" s="1308"/>
      <c r="CH79" s="1308"/>
      <c r="CI79" s="1308"/>
      <c r="CJ79" s="1308"/>
      <c r="CK79" s="1308"/>
      <c r="CL79" s="1308"/>
      <c r="CM79" s="1308"/>
      <c r="CN79" s="1308">
        <v>6.4</v>
      </c>
      <c r="CO79" s="1308"/>
      <c r="CP79" s="1308"/>
      <c r="CQ79" s="1308"/>
      <c r="CR79" s="1308"/>
      <c r="CS79" s="1308"/>
      <c r="CT79" s="1308"/>
      <c r="CU79" s="1308"/>
      <c r="CV79" s="1308">
        <v>6.3</v>
      </c>
      <c r="CW79" s="1308"/>
      <c r="CX79" s="1308"/>
      <c r="CY79" s="1308"/>
      <c r="CZ79" s="1308"/>
      <c r="DA79" s="1308"/>
      <c r="DB79" s="1308"/>
      <c r="DC79" s="1308"/>
    </row>
    <row r="80" spans="2:107" x14ac:dyDescent="0.15">
      <c r="B80" s="1278"/>
      <c r="G80" s="1297"/>
      <c r="H80" s="1297"/>
      <c r="I80" s="1310"/>
      <c r="J80" s="1310"/>
      <c r="K80" s="1335"/>
      <c r="L80" s="1335"/>
      <c r="M80" s="1335"/>
      <c r="N80" s="1335"/>
      <c r="AN80" s="1303"/>
      <c r="AO80" s="1303"/>
      <c r="AP80" s="1303"/>
      <c r="AQ80" s="1303"/>
      <c r="AR80" s="1303"/>
      <c r="AS80" s="1303"/>
      <c r="AT80" s="1303"/>
      <c r="AU80" s="1303"/>
      <c r="AV80" s="1303"/>
      <c r="AW80" s="1303"/>
      <c r="AX80" s="1303"/>
      <c r="AY80" s="1303"/>
      <c r="AZ80" s="1303"/>
      <c r="BA80" s="1303"/>
      <c r="BB80" s="1307"/>
      <c r="BC80" s="1307"/>
      <c r="BD80" s="1307"/>
      <c r="BE80" s="1307"/>
      <c r="BF80" s="1307"/>
      <c r="BG80" s="1307"/>
      <c r="BH80" s="1307"/>
      <c r="BI80" s="1307"/>
      <c r="BJ80" s="1307"/>
      <c r="BK80" s="1307"/>
      <c r="BL80" s="1307"/>
      <c r="BM80" s="1307"/>
      <c r="BN80" s="1307"/>
      <c r="BO80" s="1307"/>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1278"/>
    </row>
    <row r="82" spans="2:109" ht="17.25" x14ac:dyDescent="0.15">
      <c r="B82" s="1278"/>
      <c r="K82" s="1336"/>
      <c r="L82" s="1336"/>
      <c r="M82" s="1336"/>
      <c r="N82" s="1336"/>
      <c r="AQ82" s="1336"/>
      <c r="AR82" s="1336"/>
      <c r="AS82" s="1336"/>
      <c r="AT82" s="1336"/>
      <c r="BC82" s="1336"/>
      <c r="BD82" s="1336"/>
      <c r="BE82" s="1336"/>
      <c r="BF82" s="1336"/>
      <c r="BO82" s="1336"/>
      <c r="BP82" s="1336"/>
      <c r="BQ82" s="1336"/>
      <c r="BR82" s="1336"/>
      <c r="CA82" s="1336"/>
      <c r="CB82" s="1336"/>
      <c r="CC82" s="1336"/>
      <c r="CD82" s="1336"/>
      <c r="CM82" s="1336"/>
      <c r="CN82" s="1336"/>
      <c r="CO82" s="1336"/>
      <c r="CP82" s="1336"/>
      <c r="CY82" s="1336"/>
      <c r="CZ82" s="1336"/>
      <c r="DA82" s="1336"/>
      <c r="DB82" s="1336"/>
      <c r="DC82" s="1336"/>
    </row>
    <row r="83" spans="2:109" x14ac:dyDescent="0.15">
      <c r="B83" s="1280"/>
      <c r="C83" s="1281"/>
      <c r="D83" s="1281"/>
      <c r="E83" s="1281"/>
      <c r="F83" s="1281"/>
      <c r="G83" s="1281"/>
      <c r="H83" s="1281"/>
      <c r="I83" s="1281"/>
      <c r="J83" s="1281"/>
      <c r="K83" s="1281"/>
      <c r="L83" s="1281"/>
      <c r="M83" s="1281"/>
      <c r="N83" s="1281"/>
      <c r="O83" s="1281"/>
      <c r="P83" s="1281"/>
      <c r="Q83" s="1281"/>
      <c r="R83" s="1281"/>
      <c r="S83" s="1281"/>
      <c r="T83" s="1281"/>
      <c r="U83" s="1281"/>
      <c r="V83" s="1281"/>
      <c r="W83" s="1281"/>
      <c r="X83" s="1281"/>
      <c r="Y83" s="1281"/>
      <c r="Z83" s="1281"/>
      <c r="AA83" s="1281"/>
      <c r="AB83" s="1281"/>
      <c r="AC83" s="1281"/>
      <c r="AD83" s="1281"/>
      <c r="AE83" s="1281"/>
      <c r="AF83" s="1281"/>
      <c r="AG83" s="1281"/>
      <c r="AH83" s="1281"/>
      <c r="AI83" s="1281"/>
      <c r="AJ83" s="1281"/>
      <c r="AK83" s="1281"/>
      <c r="AL83" s="1281"/>
      <c r="AM83" s="1281"/>
      <c r="AN83" s="1281"/>
      <c r="AO83" s="1281"/>
      <c r="AP83" s="1281"/>
      <c r="AQ83" s="1281"/>
      <c r="AR83" s="1281"/>
      <c r="AS83" s="1281"/>
      <c r="AT83" s="1281"/>
      <c r="AU83" s="1281"/>
      <c r="AV83" s="1281"/>
      <c r="AW83" s="1281"/>
      <c r="AX83" s="1281"/>
      <c r="AY83" s="1281"/>
      <c r="AZ83" s="1281"/>
      <c r="BA83" s="1281"/>
      <c r="BB83" s="1281"/>
      <c r="BC83" s="1281"/>
      <c r="BD83" s="1281"/>
      <c r="BE83" s="1281"/>
      <c r="BF83" s="1281"/>
      <c r="BG83" s="1281"/>
      <c r="BH83" s="1281"/>
      <c r="BI83" s="1281"/>
      <c r="BJ83" s="1281"/>
      <c r="BK83" s="1281"/>
      <c r="BL83" s="1281"/>
      <c r="BM83" s="1281"/>
      <c r="BN83" s="1281"/>
      <c r="BO83" s="1281"/>
      <c r="BP83" s="1281"/>
      <c r="BQ83" s="1281"/>
      <c r="BR83" s="1281"/>
      <c r="BS83" s="1281"/>
      <c r="BT83" s="1281"/>
      <c r="BU83" s="1281"/>
      <c r="BV83" s="1281"/>
      <c r="BW83" s="1281"/>
      <c r="BX83" s="1281"/>
      <c r="BY83" s="1281"/>
      <c r="BZ83" s="1281"/>
      <c r="CA83" s="1281"/>
      <c r="CB83" s="1281"/>
      <c r="CC83" s="1281"/>
      <c r="CD83" s="1281"/>
      <c r="CE83" s="1281"/>
      <c r="CF83" s="1281"/>
      <c r="CG83" s="1281"/>
      <c r="CH83" s="1281"/>
      <c r="CI83" s="1281"/>
      <c r="CJ83" s="1281"/>
      <c r="CK83" s="1281"/>
      <c r="CL83" s="1281"/>
      <c r="CM83" s="1281"/>
      <c r="CN83" s="1281"/>
      <c r="CO83" s="1281"/>
      <c r="CP83" s="1281"/>
      <c r="CQ83" s="1281"/>
      <c r="CR83" s="1281"/>
      <c r="CS83" s="1281"/>
      <c r="CT83" s="1281"/>
      <c r="CU83" s="1281"/>
      <c r="CV83" s="1281"/>
      <c r="CW83" s="1281"/>
      <c r="CX83" s="1281"/>
      <c r="CY83" s="1281"/>
      <c r="CZ83" s="1281"/>
      <c r="DA83" s="1281"/>
      <c r="DB83" s="1281"/>
      <c r="DC83" s="1281"/>
      <c r="DD83" s="1282"/>
    </row>
    <row r="84" spans="2:109" x14ac:dyDescent="0.15">
      <c r="DD84" s="1271"/>
      <c r="DE84" s="1271"/>
    </row>
    <row r="85" spans="2:109" x14ac:dyDescent="0.15">
      <c r="DD85" s="1271"/>
      <c r="DE85" s="1271"/>
    </row>
    <row r="86" spans="2:109" hidden="1" x14ac:dyDescent="0.15">
      <c r="DD86" s="1271"/>
      <c r="DE86" s="1271"/>
    </row>
    <row r="87" spans="2:109" hidden="1" x14ac:dyDescent="0.15">
      <c r="K87" s="1337"/>
      <c r="AQ87" s="1337"/>
      <c r="BC87" s="1337"/>
      <c r="BO87" s="1337"/>
      <c r="CA87" s="1337"/>
      <c r="CM87" s="1337"/>
      <c r="CY87" s="1337"/>
      <c r="DD87" s="1271"/>
      <c r="DE87" s="1271"/>
    </row>
    <row r="88" spans="2:109" hidden="1" x14ac:dyDescent="0.15">
      <c r="DD88" s="1271"/>
      <c r="DE88" s="1271"/>
    </row>
    <row r="89" spans="2:109" hidden="1" x14ac:dyDescent="0.15">
      <c r="DD89" s="1271"/>
      <c r="DE89" s="1271"/>
    </row>
    <row r="90" spans="2:109" hidden="1" x14ac:dyDescent="0.15">
      <c r="DD90" s="1271"/>
      <c r="DE90" s="1271"/>
    </row>
    <row r="91" spans="2:109"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gaIvRxDLtK2kTm7ZjnZEcz+GVmmxs4qF0htbYUt7YZmAt7v5JFGMVehX0kb2kIftyT4OGFoQrHjYV5O4hGBxtw==" saltValue="aA7jOmgog1VsfswV+A4yu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509</v>
      </c>
    </row>
  </sheetData>
  <sheetProtection algorithmName="SHA-512" hashValue="DhHplxb2KZ8E+3+TR9pI8MkUstG/ul1N/je623Vh/eNbFRU5WIzyhLrs0A9ojfobL+oDX9ALe/oohDdqQOiDnA==" saltValue="CvqJTFAAQkS8l0GPX9ZG5g=="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509</v>
      </c>
    </row>
  </sheetData>
  <sheetProtection algorithmName="SHA-512" hashValue="6s4+iEItTn12MC3NkKut3FgWrb1PoLAuKliWMpoxEpalXhw3SoAcK/38usyAFZUB2DLSWFN3lXvOx4b3hlM81w==" saltValue="/O88t/fPjP4aTw96eKRhN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560</v>
      </c>
      <c r="G2" s="155"/>
      <c r="H2" s="156"/>
    </row>
    <row r="3" spans="1:8" x14ac:dyDescent="0.15">
      <c r="A3" s="152" t="s">
        <v>553</v>
      </c>
      <c r="B3" s="157"/>
      <c r="C3" s="158"/>
      <c r="D3" s="159">
        <v>49922</v>
      </c>
      <c r="E3" s="160"/>
      <c r="F3" s="161">
        <v>47278</v>
      </c>
      <c r="G3" s="162"/>
      <c r="H3" s="163"/>
    </row>
    <row r="4" spans="1:8" x14ac:dyDescent="0.15">
      <c r="A4" s="164"/>
      <c r="B4" s="165"/>
      <c r="C4" s="166"/>
      <c r="D4" s="167">
        <v>38486</v>
      </c>
      <c r="E4" s="168"/>
      <c r="F4" s="169">
        <v>24096</v>
      </c>
      <c r="G4" s="170"/>
      <c r="H4" s="171"/>
    </row>
    <row r="5" spans="1:8" x14ac:dyDescent="0.15">
      <c r="A5" s="152" t="s">
        <v>555</v>
      </c>
      <c r="B5" s="157"/>
      <c r="C5" s="158"/>
      <c r="D5" s="159">
        <v>24158</v>
      </c>
      <c r="E5" s="160"/>
      <c r="F5" s="161">
        <v>44504</v>
      </c>
      <c r="G5" s="162"/>
      <c r="H5" s="163"/>
    </row>
    <row r="6" spans="1:8" x14ac:dyDescent="0.15">
      <c r="A6" s="164"/>
      <c r="B6" s="165"/>
      <c r="C6" s="166"/>
      <c r="D6" s="167">
        <v>21795</v>
      </c>
      <c r="E6" s="168"/>
      <c r="F6" s="169">
        <v>25876</v>
      </c>
      <c r="G6" s="170"/>
      <c r="H6" s="171"/>
    </row>
    <row r="7" spans="1:8" x14ac:dyDescent="0.15">
      <c r="A7" s="152" t="s">
        <v>556</v>
      </c>
      <c r="B7" s="157"/>
      <c r="C7" s="158"/>
      <c r="D7" s="159">
        <v>23773</v>
      </c>
      <c r="E7" s="160"/>
      <c r="F7" s="161">
        <v>47820</v>
      </c>
      <c r="G7" s="162"/>
      <c r="H7" s="163"/>
    </row>
    <row r="8" spans="1:8" x14ac:dyDescent="0.15">
      <c r="A8" s="164"/>
      <c r="B8" s="165"/>
      <c r="C8" s="166"/>
      <c r="D8" s="167">
        <v>22955</v>
      </c>
      <c r="E8" s="168"/>
      <c r="F8" s="169">
        <v>25855</v>
      </c>
      <c r="G8" s="170"/>
      <c r="H8" s="171"/>
    </row>
    <row r="9" spans="1:8" x14ac:dyDescent="0.15">
      <c r="A9" s="152" t="s">
        <v>557</v>
      </c>
      <c r="B9" s="157"/>
      <c r="C9" s="158"/>
      <c r="D9" s="159">
        <v>21402</v>
      </c>
      <c r="E9" s="160"/>
      <c r="F9" s="161">
        <v>41934</v>
      </c>
      <c r="G9" s="162"/>
      <c r="H9" s="163"/>
    </row>
    <row r="10" spans="1:8" x14ac:dyDescent="0.15">
      <c r="A10" s="164"/>
      <c r="B10" s="165"/>
      <c r="C10" s="166"/>
      <c r="D10" s="167">
        <v>18197</v>
      </c>
      <c r="E10" s="168"/>
      <c r="F10" s="169">
        <v>23352</v>
      </c>
      <c r="G10" s="170"/>
      <c r="H10" s="171"/>
    </row>
    <row r="11" spans="1:8" x14ac:dyDescent="0.15">
      <c r="A11" s="152" t="s">
        <v>558</v>
      </c>
      <c r="B11" s="157"/>
      <c r="C11" s="158"/>
      <c r="D11" s="159">
        <v>30948</v>
      </c>
      <c r="E11" s="160"/>
      <c r="F11" s="161">
        <v>45588</v>
      </c>
      <c r="G11" s="162"/>
      <c r="H11" s="163"/>
    </row>
    <row r="12" spans="1:8" x14ac:dyDescent="0.15">
      <c r="A12" s="164"/>
      <c r="B12" s="165"/>
      <c r="C12" s="172"/>
      <c r="D12" s="167">
        <v>16125</v>
      </c>
      <c r="E12" s="168"/>
      <c r="F12" s="169">
        <v>24150</v>
      </c>
      <c r="G12" s="170"/>
      <c r="H12" s="171"/>
    </row>
    <row r="13" spans="1:8" x14ac:dyDescent="0.15">
      <c r="A13" s="152"/>
      <c r="B13" s="157"/>
      <c r="C13" s="173"/>
      <c r="D13" s="174">
        <v>30041</v>
      </c>
      <c r="E13" s="175"/>
      <c r="F13" s="176">
        <v>45425</v>
      </c>
      <c r="G13" s="177"/>
      <c r="H13" s="163"/>
    </row>
    <row r="14" spans="1:8" x14ac:dyDescent="0.15">
      <c r="A14" s="164"/>
      <c r="B14" s="165"/>
      <c r="C14" s="166"/>
      <c r="D14" s="167">
        <v>23512</v>
      </c>
      <c r="E14" s="168"/>
      <c r="F14" s="169">
        <v>24666</v>
      </c>
      <c r="G14" s="170"/>
      <c r="H14" s="171"/>
    </row>
    <row r="17" spans="1:11" x14ac:dyDescent="0.15">
      <c r="A17" s="148" t="s">
        <v>53</v>
      </c>
    </row>
    <row r="18" spans="1:11" x14ac:dyDescent="0.15">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15">
      <c r="A19" s="178" t="s">
        <v>54</v>
      </c>
      <c r="B19" s="178">
        <f>ROUND(VALUE(SUBSTITUTE(実質収支比率等に係る経年分析!F$48,"▲","-")),2)</f>
        <v>2.5099999999999998</v>
      </c>
      <c r="C19" s="178">
        <f>ROUND(VALUE(SUBSTITUTE(実質収支比率等に係る経年分析!G$48,"▲","-")),2)</f>
        <v>2.96</v>
      </c>
      <c r="D19" s="178">
        <f>ROUND(VALUE(SUBSTITUTE(実質収支比率等に係る経年分析!H$48,"▲","-")),2)</f>
        <v>2.27</v>
      </c>
      <c r="E19" s="178">
        <f>ROUND(VALUE(SUBSTITUTE(実質収支比率等に係る経年分析!I$48,"▲","-")),2)</f>
        <v>2.83</v>
      </c>
      <c r="F19" s="178">
        <f>ROUND(VALUE(SUBSTITUTE(実質収支比率等に係る経年分析!J$48,"▲","-")),2)</f>
        <v>1.25</v>
      </c>
    </row>
    <row r="20" spans="1:11" x14ac:dyDescent="0.15">
      <c r="A20" s="178" t="s">
        <v>55</v>
      </c>
      <c r="B20" s="178">
        <f>ROUND(VALUE(SUBSTITUTE(実質収支比率等に係る経年分析!F$47,"▲","-")),2)</f>
        <v>21.06</v>
      </c>
      <c r="C20" s="178">
        <f>ROUND(VALUE(SUBSTITUTE(実質収支比率等に係る経年分析!G$47,"▲","-")),2)</f>
        <v>22.11</v>
      </c>
      <c r="D20" s="178">
        <f>ROUND(VALUE(SUBSTITUTE(実質収支比率等に係る経年分析!H$47,"▲","-")),2)</f>
        <v>23.9</v>
      </c>
      <c r="E20" s="178">
        <f>ROUND(VALUE(SUBSTITUTE(実質収支比率等に係る経年分析!I$47,"▲","-")),2)</f>
        <v>24.76</v>
      </c>
      <c r="F20" s="178">
        <f>ROUND(VALUE(SUBSTITUTE(実質収支比率等に係る経年分析!J$47,"▲","-")),2)</f>
        <v>26.29</v>
      </c>
    </row>
    <row r="21" spans="1:11" x14ac:dyDescent="0.15">
      <c r="A21" s="178" t="s">
        <v>56</v>
      </c>
      <c r="B21" s="178">
        <f>IF(ISNUMBER(VALUE(SUBSTITUTE(実質収支比率等に係る経年分析!F$49,"▲","-"))),ROUND(VALUE(SUBSTITUTE(実質収支比率等に係る経年分析!F$49,"▲","-")),2),NA())</f>
        <v>3.35</v>
      </c>
      <c r="C21" s="178">
        <f>IF(ISNUMBER(VALUE(SUBSTITUTE(実質収支比率等に係る経年分析!G$49,"▲","-"))),ROUND(VALUE(SUBSTITUTE(実質収支比率等に係る経年分析!G$49,"▲","-")),2),NA())</f>
        <v>1.94</v>
      </c>
      <c r="D21" s="178">
        <f>IF(ISNUMBER(VALUE(SUBSTITUTE(実質収支比率等に係る経年分析!H$49,"▲","-"))),ROUND(VALUE(SUBSTITUTE(実質収支比率等に係る経年分析!H$49,"▲","-")),2),NA())</f>
        <v>1.1299999999999999</v>
      </c>
      <c r="E21" s="178">
        <f>IF(ISNUMBER(VALUE(SUBSTITUTE(実質収支比率等に係る経年分析!I$49,"▲","-"))),ROUND(VALUE(SUBSTITUTE(実質収支比率等に係る経年分析!I$49,"▲","-")),2),NA())</f>
        <v>1.82</v>
      </c>
      <c r="F21" s="178">
        <f>IF(ISNUMBER(VALUE(SUBSTITUTE(実質収支比率等に係る経年分析!J$49,"▲","-"))),ROUND(VALUE(SUBSTITUTE(実質収支比率等に係る経年分析!J$49,"▲","-")),2),NA())</f>
        <v>-0.13</v>
      </c>
    </row>
    <row r="24" spans="1:11" x14ac:dyDescent="0.15">
      <c r="A24" s="148" t="s">
        <v>57</v>
      </c>
    </row>
    <row r="25" spans="1:11" x14ac:dyDescent="0.15">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0.26</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0.27</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0.61</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0.39</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公共用地先行取得事業特別会計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0.26</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0.28999999999999998</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0.28000000000000003</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0.43</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0.25</v>
      </c>
    </row>
    <row r="32" spans="1:11" x14ac:dyDescent="0.15">
      <c r="A32" s="179" t="str">
        <f>IF(連結実質赤字比率に係る赤字・黒字の構成分析!C$38="",NA(),連結実質赤字比率に係る赤字・黒字の構成分析!C$38)</f>
        <v>介護保険特別会計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1.1000000000000001</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1.27</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1.61</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1.04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1.1100000000000001</v>
      </c>
    </row>
    <row r="33" spans="1:16" x14ac:dyDescent="0.15">
      <c r="A33" s="179" t="str">
        <f>IF(連結実質赤字比率に係る赤字・黒字の構成分析!C$37="",NA(),連結実質赤字比率に係る赤字・黒字の構成分析!C$37)</f>
        <v>下水道事業会計</v>
      </c>
      <c r="B33" s="179" t="e">
        <f>IF(ROUND(VALUE(SUBSTITUTE(連結実質赤字比率に係る赤字・黒字の構成分析!F$37,"▲", "-")), 2) &lt; 0, ABS(ROUND(VALUE(SUBSTITUTE(連結実質赤字比率に係る赤字・黒字の構成分析!F$37,"▲", "-")), 2)), NA())</f>
        <v>#VALUE!</v>
      </c>
      <c r="C33" s="179" t="e">
        <f>IF(ROUND(VALUE(SUBSTITUTE(連結実質赤字比率に係る赤字・黒字の構成分析!F$37,"▲", "-")), 2) &gt;= 0, ABS(ROUND(VALUE(SUBSTITUTE(連結実質赤字比率に係る赤字・黒字の構成分析!F$37,"▲", "-")), 2)), NA())</f>
        <v>#VALUE!</v>
      </c>
      <c r="D33" s="179" t="e">
        <f>IF(ROUND(VALUE(SUBSTITUTE(連結実質赤字比率に係る赤字・黒字の構成分析!G$37,"▲", "-")), 2) &lt; 0, ABS(ROUND(VALUE(SUBSTITUTE(連結実質赤字比率に係る赤字・黒字の構成分析!G$37,"▲", "-")), 2)), NA())</f>
        <v>#VALUE!</v>
      </c>
      <c r="E33" s="179" t="e">
        <f>IF(ROUND(VALUE(SUBSTITUTE(連結実質赤字比率に係る赤字・黒字の構成分析!G$37,"▲", "-")), 2) &gt;= 0, ABS(ROUND(VALUE(SUBSTITUTE(連結実質赤字比率に係る赤字・黒字の構成分析!G$37,"▲", "-")), 2)), NA())</f>
        <v>#VALUE!</v>
      </c>
      <c r="F33" s="179" t="e">
        <f>IF(ROUND(VALUE(SUBSTITUTE(連結実質赤字比率に係る赤字・黒字の構成分析!H$37,"▲", "-")), 2) &lt; 0, ABS(ROUND(VALUE(SUBSTITUTE(連結実質赤字比率に係る赤字・黒字の構成分析!H$37,"▲", "-")), 2)), NA())</f>
        <v>#VALUE!</v>
      </c>
      <c r="G33" s="179" t="e">
        <f>IF(ROUND(VALUE(SUBSTITUTE(連結実質赤字比率に係る赤字・黒字の構成分析!H$37,"▲", "-")), 2) &gt;= 0, ABS(ROUND(VALUE(SUBSTITUTE(連結実質赤字比率に係る赤字・黒字の構成分析!H$37,"▲", "-")), 2)), NA())</f>
        <v>#VALUE!</v>
      </c>
      <c r="H33" s="179" t="e">
        <f>IF(ROUND(VALUE(SUBSTITUTE(連結実質赤字比率に係る赤字・黒字の構成分析!I$37,"▲", "-")), 2) &lt; 0, ABS(ROUND(VALUE(SUBSTITUTE(連結実質赤字比率に係る赤字・黒字の構成分析!I$37,"▲", "-")), 2)), NA())</f>
        <v>#VALUE!</v>
      </c>
      <c r="I33" s="179" t="e">
        <f>IF(ROUND(VALUE(SUBSTITUTE(連結実質赤字比率に係る赤字・黒字の構成分析!I$37,"▲", "-")), 2) &gt;= 0, ABS(ROUND(VALUE(SUBSTITUTE(連結実質赤字比率に係る赤字・黒字の構成分析!I$37,"▲", "-")), 2)), NA())</f>
        <v>#VALUE!</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1.1200000000000001</v>
      </c>
    </row>
    <row r="34" spans="1:16" x14ac:dyDescent="0.15">
      <c r="A34" s="179" t="str">
        <f>IF(連結実質赤字比率に係る赤字・黒字の構成分析!C$36="",NA(),連結実質赤字比率に係る赤字・黒字の構成分析!C$36)</f>
        <v>一般会計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2.5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2.96</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2.2599999999999998</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2.83</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1.25</v>
      </c>
    </row>
    <row r="35" spans="1:16" x14ac:dyDescent="0.15">
      <c r="A35" s="179" t="str">
        <f>IF(連結実質赤字比率に係る赤字・黒字の構成分析!C$35="",NA(),連結実質赤字比率に係る赤字・黒字の構成分析!C$35)</f>
        <v>国民健康保険特別会計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0.56000000000000005</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2.2599999999999998</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3.31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2.0099999999999998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1.5</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20.37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21.76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19.93</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18.899999999999999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18.55</v>
      </c>
    </row>
    <row r="39" spans="1:16" x14ac:dyDescent="0.15">
      <c r="A39" s="148" t="s">
        <v>60</v>
      </c>
    </row>
    <row r="40" spans="1:16" x14ac:dyDescent="0.15">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1829</v>
      </c>
      <c r="E42" s="180"/>
      <c r="F42" s="180"/>
      <c r="G42" s="180">
        <f>'実質公債費比率（分子）の構造'!L$52</f>
        <v>1867</v>
      </c>
      <c r="H42" s="180"/>
      <c r="I42" s="180"/>
      <c r="J42" s="180">
        <f>'実質公債費比率（分子）の構造'!M$52</f>
        <v>1844</v>
      </c>
      <c r="K42" s="180"/>
      <c r="L42" s="180"/>
      <c r="M42" s="180">
        <f>'実質公債費比率（分子）の構造'!N$52</f>
        <v>1944</v>
      </c>
      <c r="N42" s="180"/>
      <c r="O42" s="180"/>
      <c r="P42" s="180">
        <f>'実質公債費比率（分子）の構造'!O$52</f>
        <v>2096</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t="str">
        <f>'実質公債費比率（分子）の構造'!K$50</f>
        <v>-</v>
      </c>
      <c r="C44" s="180"/>
      <c r="D44" s="180"/>
      <c r="E44" s="180" t="str">
        <f>'実質公債費比率（分子）の構造'!L$50</f>
        <v>-</v>
      </c>
      <c r="F44" s="180"/>
      <c r="G44" s="180"/>
      <c r="H44" s="180" t="str">
        <f>'実質公債費比率（分子）の構造'!M$50</f>
        <v>-</v>
      </c>
      <c r="I44" s="180"/>
      <c r="J44" s="180"/>
      <c r="K44" s="180" t="str">
        <f>'実質公債費比率（分子）の構造'!N$50</f>
        <v>-</v>
      </c>
      <c r="L44" s="180"/>
      <c r="M44" s="180"/>
      <c r="N44" s="180" t="str">
        <f>'実質公債費比率（分子）の構造'!O$50</f>
        <v>-</v>
      </c>
      <c r="O44" s="180"/>
      <c r="P44" s="180"/>
    </row>
    <row r="45" spans="1:16" x14ac:dyDescent="0.15">
      <c r="A45" s="180" t="s">
        <v>66</v>
      </c>
      <c r="B45" s="180">
        <f>'実質公債費比率（分子）の構造'!K$49</f>
        <v>31</v>
      </c>
      <c r="C45" s="180"/>
      <c r="D45" s="180"/>
      <c r="E45" s="180">
        <f>'実質公債費比率（分子）の構造'!L$49</f>
        <v>32</v>
      </c>
      <c r="F45" s="180"/>
      <c r="G45" s="180"/>
      <c r="H45" s="180">
        <f>'実質公債費比率（分子）の構造'!M$49</f>
        <v>25</v>
      </c>
      <c r="I45" s="180"/>
      <c r="J45" s="180"/>
      <c r="K45" s="180">
        <f>'実質公債費比率（分子）の構造'!N$49</f>
        <v>172</v>
      </c>
      <c r="L45" s="180"/>
      <c r="M45" s="180"/>
      <c r="N45" s="180">
        <f>'実質公債費比率（分子）の構造'!O$49</f>
        <v>389</v>
      </c>
      <c r="O45" s="180"/>
      <c r="P45" s="180"/>
    </row>
    <row r="46" spans="1:16" x14ac:dyDescent="0.15">
      <c r="A46" s="180" t="s">
        <v>67</v>
      </c>
      <c r="B46" s="180">
        <f>'実質公債費比率（分子）の構造'!K$48</f>
        <v>136</v>
      </c>
      <c r="C46" s="180"/>
      <c r="D46" s="180"/>
      <c r="E46" s="180">
        <f>'実質公債費比率（分子）の構造'!L$48</f>
        <v>129</v>
      </c>
      <c r="F46" s="180"/>
      <c r="G46" s="180"/>
      <c r="H46" s="180">
        <f>'実質公債費比率（分子）の構造'!M$48</f>
        <v>116</v>
      </c>
      <c r="I46" s="180"/>
      <c r="J46" s="180"/>
      <c r="K46" s="180">
        <f>'実質公債費比率（分子）の構造'!N$48</f>
        <v>109</v>
      </c>
      <c r="L46" s="180"/>
      <c r="M46" s="180"/>
      <c r="N46" s="180">
        <f>'実質公債費比率（分子）の構造'!O$48</f>
        <v>69</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3457</v>
      </c>
      <c r="C49" s="180"/>
      <c r="D49" s="180"/>
      <c r="E49" s="180">
        <f>'実質公債費比率（分子）の構造'!L$45</f>
        <v>3293</v>
      </c>
      <c r="F49" s="180"/>
      <c r="G49" s="180"/>
      <c r="H49" s="180">
        <f>'実質公債費比率（分子）の構造'!M$45</f>
        <v>2955</v>
      </c>
      <c r="I49" s="180"/>
      <c r="J49" s="180"/>
      <c r="K49" s="180">
        <f>'実質公債費比率（分子）の構造'!N$45</f>
        <v>2822</v>
      </c>
      <c r="L49" s="180"/>
      <c r="M49" s="180"/>
      <c r="N49" s="180">
        <f>'実質公債費比率（分子）の構造'!O$45</f>
        <v>2921</v>
      </c>
      <c r="O49" s="180"/>
      <c r="P49" s="180"/>
    </row>
    <row r="50" spans="1:16" x14ac:dyDescent="0.15">
      <c r="A50" s="180" t="s">
        <v>71</v>
      </c>
      <c r="B50" s="180" t="e">
        <f>NA()</f>
        <v>#N/A</v>
      </c>
      <c r="C50" s="180">
        <f>IF(ISNUMBER('実質公債費比率（分子）の構造'!K$53),'実質公債費比率（分子）の構造'!K$53,NA())</f>
        <v>1795</v>
      </c>
      <c r="D50" s="180" t="e">
        <f>NA()</f>
        <v>#N/A</v>
      </c>
      <c r="E50" s="180" t="e">
        <f>NA()</f>
        <v>#N/A</v>
      </c>
      <c r="F50" s="180">
        <f>IF(ISNUMBER('実質公債費比率（分子）の構造'!L$53),'実質公債費比率（分子）の構造'!L$53,NA())</f>
        <v>1587</v>
      </c>
      <c r="G50" s="180" t="e">
        <f>NA()</f>
        <v>#N/A</v>
      </c>
      <c r="H50" s="180" t="e">
        <f>NA()</f>
        <v>#N/A</v>
      </c>
      <c r="I50" s="180">
        <f>IF(ISNUMBER('実質公債費比率（分子）の構造'!M$53),'実質公債費比率（分子）の構造'!M$53,NA())</f>
        <v>1252</v>
      </c>
      <c r="J50" s="180" t="e">
        <f>NA()</f>
        <v>#N/A</v>
      </c>
      <c r="K50" s="180" t="e">
        <f>NA()</f>
        <v>#N/A</v>
      </c>
      <c r="L50" s="180">
        <f>IF(ISNUMBER('実質公債費比率（分子）の構造'!N$53),'実質公債費比率（分子）の構造'!N$53,NA())</f>
        <v>1159</v>
      </c>
      <c r="M50" s="180" t="e">
        <f>NA()</f>
        <v>#N/A</v>
      </c>
      <c r="N50" s="180" t="e">
        <f>NA()</f>
        <v>#N/A</v>
      </c>
      <c r="O50" s="180">
        <f>IF(ISNUMBER('実質公債費比率（分子）の構造'!O$53),'実質公債費比率（分子）の構造'!O$53,NA())</f>
        <v>1283</v>
      </c>
      <c r="P50" s="180" t="e">
        <f>NA()</f>
        <v>#N/A</v>
      </c>
    </row>
    <row r="53" spans="1:16" x14ac:dyDescent="0.15">
      <c r="A53" s="148" t="s">
        <v>72</v>
      </c>
    </row>
    <row r="54" spans="1:16" x14ac:dyDescent="0.15">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17627</v>
      </c>
      <c r="E56" s="179"/>
      <c r="F56" s="179"/>
      <c r="G56" s="179">
        <f>'将来負担比率（分子）の構造'!J$52</f>
        <v>17828</v>
      </c>
      <c r="H56" s="179"/>
      <c r="I56" s="179"/>
      <c r="J56" s="179">
        <f>'将来負担比率（分子）の構造'!K$52</f>
        <v>19125</v>
      </c>
      <c r="K56" s="179"/>
      <c r="L56" s="179"/>
      <c r="M56" s="179">
        <f>'将来負担比率（分子）の構造'!L$52</f>
        <v>19093</v>
      </c>
      <c r="N56" s="179"/>
      <c r="O56" s="179"/>
      <c r="P56" s="179">
        <f>'将来負担比率（分子）の構造'!M$52</f>
        <v>19147</v>
      </c>
    </row>
    <row r="57" spans="1:16" x14ac:dyDescent="0.15">
      <c r="A57" s="179" t="s">
        <v>42</v>
      </c>
      <c r="B57" s="179"/>
      <c r="C57" s="179"/>
      <c r="D57" s="179">
        <f>'将来負担比率（分子）の構造'!I$51</f>
        <v>4503</v>
      </c>
      <c r="E57" s="179"/>
      <c r="F57" s="179"/>
      <c r="G57" s="179">
        <f>'将来負担比率（分子）の構造'!J$51</f>
        <v>5207</v>
      </c>
      <c r="H57" s="179"/>
      <c r="I57" s="179"/>
      <c r="J57" s="179">
        <f>'将来負担比率（分子）の構造'!K$51</f>
        <v>6988</v>
      </c>
      <c r="K57" s="179"/>
      <c r="L57" s="179"/>
      <c r="M57" s="179">
        <f>'将来負担比率（分子）の構造'!L$51</f>
        <v>7241</v>
      </c>
      <c r="N57" s="179"/>
      <c r="O57" s="179"/>
      <c r="P57" s="179">
        <f>'将来負担比率（分子）の構造'!M$51</f>
        <v>7442</v>
      </c>
    </row>
    <row r="58" spans="1:16" x14ac:dyDescent="0.15">
      <c r="A58" s="179" t="s">
        <v>41</v>
      </c>
      <c r="B58" s="179"/>
      <c r="C58" s="179"/>
      <c r="D58" s="179">
        <f>'将来負担比率（分子）の構造'!I$50</f>
        <v>5430</v>
      </c>
      <c r="E58" s="179"/>
      <c r="F58" s="179"/>
      <c r="G58" s="179">
        <f>'将来負担比率（分子）の構造'!J$50</f>
        <v>5690</v>
      </c>
      <c r="H58" s="179"/>
      <c r="I58" s="179"/>
      <c r="J58" s="179">
        <f>'将来負担比率（分子）の構造'!K$50</f>
        <v>5978</v>
      </c>
      <c r="K58" s="179"/>
      <c r="L58" s="179"/>
      <c r="M58" s="179">
        <f>'将来負担比率（分子）の構造'!L$50</f>
        <v>6647</v>
      </c>
      <c r="N58" s="179"/>
      <c r="O58" s="179"/>
      <c r="P58" s="179">
        <f>'将来負担比率（分子）の構造'!M$50</f>
        <v>7112</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3271</v>
      </c>
      <c r="C62" s="179"/>
      <c r="D62" s="179"/>
      <c r="E62" s="179">
        <f>'将来負担比率（分子）の構造'!J$45</f>
        <v>3446</v>
      </c>
      <c r="F62" s="179"/>
      <c r="G62" s="179"/>
      <c r="H62" s="179">
        <f>'将来負担比率（分子）の構造'!K$45</f>
        <v>3443</v>
      </c>
      <c r="I62" s="179"/>
      <c r="J62" s="179"/>
      <c r="K62" s="179">
        <f>'将来負担比率（分子）の構造'!L$45</f>
        <v>3491</v>
      </c>
      <c r="L62" s="179"/>
      <c r="M62" s="179"/>
      <c r="N62" s="179">
        <f>'将来負担比率（分子）の構造'!M$45</f>
        <v>3563</v>
      </c>
      <c r="O62" s="179"/>
      <c r="P62" s="179"/>
    </row>
    <row r="63" spans="1:16" x14ac:dyDescent="0.15">
      <c r="A63" s="179" t="s">
        <v>34</v>
      </c>
      <c r="B63" s="179">
        <f>'将来負担比率（分子）の構造'!I$44</f>
        <v>1827</v>
      </c>
      <c r="C63" s="179"/>
      <c r="D63" s="179"/>
      <c r="E63" s="179">
        <f>'将来負担比率（分子）の構造'!J$44</f>
        <v>2253</v>
      </c>
      <c r="F63" s="179"/>
      <c r="G63" s="179"/>
      <c r="H63" s="179">
        <f>'将来負担比率（分子）の構造'!K$44</f>
        <v>5251</v>
      </c>
      <c r="I63" s="179"/>
      <c r="J63" s="179"/>
      <c r="K63" s="179">
        <f>'将来負担比率（分子）の構造'!L$44</f>
        <v>5121</v>
      </c>
      <c r="L63" s="179"/>
      <c r="M63" s="179"/>
      <c r="N63" s="179">
        <f>'将来負担比率（分子）の構造'!M$44</f>
        <v>4742</v>
      </c>
      <c r="O63" s="179"/>
      <c r="P63" s="179"/>
    </row>
    <row r="64" spans="1:16" x14ac:dyDescent="0.15">
      <c r="A64" s="179" t="s">
        <v>33</v>
      </c>
      <c r="B64" s="179">
        <f>'将来負担比率（分子）の構造'!I$43</f>
        <v>1243</v>
      </c>
      <c r="C64" s="179"/>
      <c r="D64" s="179"/>
      <c r="E64" s="179">
        <f>'将来負担比率（分子）の構造'!J$43</f>
        <v>1192</v>
      </c>
      <c r="F64" s="179"/>
      <c r="G64" s="179"/>
      <c r="H64" s="179">
        <f>'将来負担比率（分子）の構造'!K$43</f>
        <v>1076</v>
      </c>
      <c r="I64" s="179"/>
      <c r="J64" s="179"/>
      <c r="K64" s="179">
        <f>'将来負担比率（分子）の構造'!L$43</f>
        <v>1004</v>
      </c>
      <c r="L64" s="179"/>
      <c r="M64" s="179"/>
      <c r="N64" s="179">
        <f>'将来負担比率（分子）の構造'!M$43</f>
        <v>798</v>
      </c>
      <c r="O64" s="179"/>
      <c r="P64" s="179"/>
    </row>
    <row r="65" spans="1:16" x14ac:dyDescent="0.15">
      <c r="A65" s="179" t="s">
        <v>32</v>
      </c>
      <c r="B65" s="179">
        <f>'将来負担比率（分子）の構造'!I$42</f>
        <v>12035</v>
      </c>
      <c r="C65" s="179"/>
      <c r="D65" s="179"/>
      <c r="E65" s="179">
        <f>'将来負担比率（分子）の構造'!J$42</f>
        <v>10396</v>
      </c>
      <c r="F65" s="179"/>
      <c r="G65" s="179"/>
      <c r="H65" s="179">
        <f>'将来負担比率（分子）の構造'!K$42</f>
        <v>9042</v>
      </c>
      <c r="I65" s="179"/>
      <c r="J65" s="179"/>
      <c r="K65" s="179">
        <f>'将来負担比率（分子）の構造'!L$42</f>
        <v>8243</v>
      </c>
      <c r="L65" s="179"/>
      <c r="M65" s="179"/>
      <c r="N65" s="179">
        <f>'将来負担比率（分子）の構造'!M$42</f>
        <v>7599</v>
      </c>
      <c r="O65" s="179"/>
      <c r="P65" s="179"/>
    </row>
    <row r="66" spans="1:16" x14ac:dyDescent="0.15">
      <c r="A66" s="179" t="s">
        <v>31</v>
      </c>
      <c r="B66" s="179">
        <f>'将来負担比率（分子）の構造'!I$41</f>
        <v>30984</v>
      </c>
      <c r="C66" s="179"/>
      <c r="D66" s="179"/>
      <c r="E66" s="179">
        <f>'将来負担比率（分子）の構造'!J$41</f>
        <v>29882</v>
      </c>
      <c r="F66" s="179"/>
      <c r="G66" s="179"/>
      <c r="H66" s="179">
        <f>'将来負担比率（分子）の構造'!K$41</f>
        <v>28997</v>
      </c>
      <c r="I66" s="179"/>
      <c r="J66" s="179"/>
      <c r="K66" s="179">
        <f>'将来負担比率（分子）の構造'!L$41</f>
        <v>28629</v>
      </c>
      <c r="L66" s="179"/>
      <c r="M66" s="179"/>
      <c r="N66" s="179">
        <f>'将来負担比率（分子）の構造'!M$41</f>
        <v>28302</v>
      </c>
      <c r="O66" s="179"/>
      <c r="P66" s="179"/>
    </row>
    <row r="67" spans="1:16" x14ac:dyDescent="0.15">
      <c r="A67" s="179" t="s">
        <v>75</v>
      </c>
      <c r="B67" s="179" t="e">
        <f>NA()</f>
        <v>#N/A</v>
      </c>
      <c r="C67" s="179">
        <f>IF(ISNUMBER('将来負担比率（分子）の構造'!I$53), IF('将来負担比率（分子）の構造'!I$53 &lt; 0, 0, '将来負担比率（分子）の構造'!I$53), NA())</f>
        <v>21800</v>
      </c>
      <c r="D67" s="179" t="e">
        <f>NA()</f>
        <v>#N/A</v>
      </c>
      <c r="E67" s="179" t="e">
        <f>NA()</f>
        <v>#N/A</v>
      </c>
      <c r="F67" s="179">
        <f>IF(ISNUMBER('将来負担比率（分子）の構造'!J$53), IF('将来負担比率（分子）の構造'!J$53 &lt; 0, 0, '将来負担比率（分子）の構造'!J$53), NA())</f>
        <v>18445</v>
      </c>
      <c r="G67" s="179" t="e">
        <f>NA()</f>
        <v>#N/A</v>
      </c>
      <c r="H67" s="179" t="e">
        <f>NA()</f>
        <v>#N/A</v>
      </c>
      <c r="I67" s="179">
        <f>IF(ISNUMBER('将来負担比率（分子）の構造'!K$53), IF('将来負担比率（分子）の構造'!K$53 &lt; 0, 0, '将来負担比率（分子）の構造'!K$53), NA())</f>
        <v>15719</v>
      </c>
      <c r="J67" s="179" t="e">
        <f>NA()</f>
        <v>#N/A</v>
      </c>
      <c r="K67" s="179" t="e">
        <f>NA()</f>
        <v>#N/A</v>
      </c>
      <c r="L67" s="179">
        <f>IF(ISNUMBER('将来負担比率（分子）の構造'!L$53), IF('将来負担比率（分子）の構造'!L$53 &lt; 0, 0, '将来負担比率（分子）の構造'!L$53), NA())</f>
        <v>13506</v>
      </c>
      <c r="M67" s="179" t="e">
        <f>NA()</f>
        <v>#N/A</v>
      </c>
      <c r="N67" s="179" t="e">
        <f>NA()</f>
        <v>#N/A</v>
      </c>
      <c r="O67" s="179">
        <f>IF(ISNUMBER('将来負担比率（分子）の構造'!M$53), IF('将来負担比率（分子）の構造'!M$53 &lt; 0, 0, '将来負担比率（分子）の構造'!M$53), NA())</f>
        <v>11304</v>
      </c>
      <c r="P67" s="179" t="e">
        <f>NA()</f>
        <v>#N/A</v>
      </c>
    </row>
    <row r="70" spans="1:16" x14ac:dyDescent="0.15">
      <c r="A70" s="181" t="s">
        <v>76</v>
      </c>
      <c r="B70" s="181"/>
      <c r="C70" s="181"/>
      <c r="D70" s="181"/>
      <c r="E70" s="181"/>
      <c r="F70" s="181"/>
    </row>
    <row r="71" spans="1:16" x14ac:dyDescent="0.15">
      <c r="A71" s="182"/>
      <c r="B71" s="182" t="str">
        <f>基金残高に係る経年分析!F54</f>
        <v>H29</v>
      </c>
      <c r="C71" s="182" t="str">
        <f>基金残高に係る経年分析!G54</f>
        <v>H30</v>
      </c>
      <c r="D71" s="182" t="str">
        <f>基金残高に係る経年分析!H54</f>
        <v>R01</v>
      </c>
    </row>
    <row r="72" spans="1:16" x14ac:dyDescent="0.15">
      <c r="A72" s="182" t="s">
        <v>77</v>
      </c>
      <c r="B72" s="183">
        <f>基金残高に係る経年分析!F55</f>
        <v>3446</v>
      </c>
      <c r="C72" s="183">
        <f>基金残高に係る経年分析!G55</f>
        <v>3617</v>
      </c>
      <c r="D72" s="183">
        <f>基金残高に係る経年分析!H55</f>
        <v>3826</v>
      </c>
    </row>
    <row r="73" spans="1:16" x14ac:dyDescent="0.15">
      <c r="A73" s="182" t="s">
        <v>78</v>
      </c>
      <c r="B73" s="183">
        <f>基金残高に係る経年分析!F56</f>
        <v>652</v>
      </c>
      <c r="C73" s="183">
        <f>基金残高に係る経年分析!G56</f>
        <v>653</v>
      </c>
      <c r="D73" s="183">
        <f>基金残高に係る経年分析!H56</f>
        <v>654</v>
      </c>
    </row>
    <row r="74" spans="1:16" x14ac:dyDescent="0.15">
      <c r="A74" s="182" t="s">
        <v>79</v>
      </c>
      <c r="B74" s="183">
        <f>基金残高に係る経年分析!F57</f>
        <v>1865</v>
      </c>
      <c r="C74" s="183">
        <f>基金残高に係る経年分析!G57</f>
        <v>1957</v>
      </c>
      <c r="D74" s="183">
        <f>基金残高に係る経年分析!H57</f>
        <v>2071</v>
      </c>
    </row>
  </sheetData>
  <sheetProtection algorithmName="SHA-512" hashValue="Bdg0xGW/FsR1IUHGMEeUALyY/xAqFIwFFZ6GM3nsoRzyFl/GXuv5sMmjYlomOEBV1VPW7Mm7oECE+h1K2R9ccQ==" saltValue="oAmeUjwPbqppNlejbijhX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7" t="s">
        <v>210</v>
      </c>
      <c r="DI1" s="758"/>
      <c r="DJ1" s="758"/>
      <c r="DK1" s="758"/>
      <c r="DL1" s="758"/>
      <c r="DM1" s="758"/>
      <c r="DN1" s="759"/>
      <c r="DO1" s="224"/>
      <c r="DP1" s="757" t="s">
        <v>211</v>
      </c>
      <c r="DQ1" s="758"/>
      <c r="DR1" s="758"/>
      <c r="DS1" s="758"/>
      <c r="DT1" s="758"/>
      <c r="DU1" s="758"/>
      <c r="DV1" s="758"/>
      <c r="DW1" s="758"/>
      <c r="DX1" s="758"/>
      <c r="DY1" s="758"/>
      <c r="DZ1" s="758"/>
      <c r="EA1" s="758"/>
      <c r="EB1" s="758"/>
      <c r="EC1" s="759"/>
      <c r="ED1" s="222"/>
      <c r="EE1" s="222"/>
      <c r="EF1" s="222"/>
      <c r="EG1" s="222"/>
      <c r="EH1" s="222"/>
      <c r="EI1" s="222"/>
      <c r="EJ1" s="222"/>
      <c r="EK1" s="222"/>
      <c r="EL1" s="222"/>
      <c r="EM1" s="222"/>
    </row>
    <row r="2" spans="2:143" ht="22.5" customHeight="1" x14ac:dyDescent="0.15">
      <c r="B2" s="225" t="s">
        <v>212</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99" t="s">
        <v>213</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214</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215</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1</v>
      </c>
      <c r="C4" s="700"/>
      <c r="D4" s="700"/>
      <c r="E4" s="700"/>
      <c r="F4" s="700"/>
      <c r="G4" s="700"/>
      <c r="H4" s="700"/>
      <c r="I4" s="700"/>
      <c r="J4" s="700"/>
      <c r="K4" s="700"/>
      <c r="L4" s="700"/>
      <c r="M4" s="700"/>
      <c r="N4" s="700"/>
      <c r="O4" s="700"/>
      <c r="P4" s="700"/>
      <c r="Q4" s="701"/>
      <c r="R4" s="699" t="s">
        <v>216</v>
      </c>
      <c r="S4" s="700"/>
      <c r="T4" s="700"/>
      <c r="U4" s="700"/>
      <c r="V4" s="700"/>
      <c r="W4" s="700"/>
      <c r="X4" s="700"/>
      <c r="Y4" s="701"/>
      <c r="Z4" s="699" t="s">
        <v>217</v>
      </c>
      <c r="AA4" s="700"/>
      <c r="AB4" s="700"/>
      <c r="AC4" s="701"/>
      <c r="AD4" s="699" t="s">
        <v>218</v>
      </c>
      <c r="AE4" s="700"/>
      <c r="AF4" s="700"/>
      <c r="AG4" s="700"/>
      <c r="AH4" s="700"/>
      <c r="AI4" s="700"/>
      <c r="AJ4" s="700"/>
      <c r="AK4" s="701"/>
      <c r="AL4" s="699" t="s">
        <v>217</v>
      </c>
      <c r="AM4" s="700"/>
      <c r="AN4" s="700"/>
      <c r="AO4" s="701"/>
      <c r="AP4" s="760" t="s">
        <v>219</v>
      </c>
      <c r="AQ4" s="760"/>
      <c r="AR4" s="760"/>
      <c r="AS4" s="760"/>
      <c r="AT4" s="760"/>
      <c r="AU4" s="760"/>
      <c r="AV4" s="760"/>
      <c r="AW4" s="760"/>
      <c r="AX4" s="760"/>
      <c r="AY4" s="760"/>
      <c r="AZ4" s="760"/>
      <c r="BA4" s="760"/>
      <c r="BB4" s="760"/>
      <c r="BC4" s="760"/>
      <c r="BD4" s="760"/>
      <c r="BE4" s="760"/>
      <c r="BF4" s="760"/>
      <c r="BG4" s="760" t="s">
        <v>220</v>
      </c>
      <c r="BH4" s="760"/>
      <c r="BI4" s="760"/>
      <c r="BJ4" s="760"/>
      <c r="BK4" s="760"/>
      <c r="BL4" s="760"/>
      <c r="BM4" s="760"/>
      <c r="BN4" s="760"/>
      <c r="BO4" s="760" t="s">
        <v>217</v>
      </c>
      <c r="BP4" s="760"/>
      <c r="BQ4" s="760"/>
      <c r="BR4" s="760"/>
      <c r="BS4" s="760" t="s">
        <v>221</v>
      </c>
      <c r="BT4" s="760"/>
      <c r="BU4" s="760"/>
      <c r="BV4" s="760"/>
      <c r="BW4" s="760"/>
      <c r="BX4" s="760"/>
      <c r="BY4" s="760"/>
      <c r="BZ4" s="760"/>
      <c r="CA4" s="760"/>
      <c r="CB4" s="760"/>
      <c r="CD4" s="742" t="s">
        <v>222</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228" customFormat="1" ht="11.25" customHeight="1" x14ac:dyDescent="0.15">
      <c r="B5" s="704" t="s">
        <v>223</v>
      </c>
      <c r="C5" s="705"/>
      <c r="D5" s="705"/>
      <c r="E5" s="705"/>
      <c r="F5" s="705"/>
      <c r="G5" s="705"/>
      <c r="H5" s="705"/>
      <c r="I5" s="705"/>
      <c r="J5" s="705"/>
      <c r="K5" s="705"/>
      <c r="L5" s="705"/>
      <c r="M5" s="705"/>
      <c r="N5" s="705"/>
      <c r="O5" s="705"/>
      <c r="P5" s="705"/>
      <c r="Q5" s="706"/>
      <c r="R5" s="693">
        <v>9563614</v>
      </c>
      <c r="S5" s="694"/>
      <c r="T5" s="694"/>
      <c r="U5" s="694"/>
      <c r="V5" s="694"/>
      <c r="W5" s="694"/>
      <c r="X5" s="694"/>
      <c r="Y5" s="737"/>
      <c r="Z5" s="755">
        <v>38</v>
      </c>
      <c r="AA5" s="755"/>
      <c r="AB5" s="755"/>
      <c r="AC5" s="755"/>
      <c r="AD5" s="756">
        <v>8806129</v>
      </c>
      <c r="AE5" s="756"/>
      <c r="AF5" s="756"/>
      <c r="AG5" s="756"/>
      <c r="AH5" s="756"/>
      <c r="AI5" s="756"/>
      <c r="AJ5" s="756"/>
      <c r="AK5" s="756"/>
      <c r="AL5" s="738">
        <v>62.9</v>
      </c>
      <c r="AM5" s="709"/>
      <c r="AN5" s="709"/>
      <c r="AO5" s="739"/>
      <c r="AP5" s="704" t="s">
        <v>224</v>
      </c>
      <c r="AQ5" s="705"/>
      <c r="AR5" s="705"/>
      <c r="AS5" s="705"/>
      <c r="AT5" s="705"/>
      <c r="AU5" s="705"/>
      <c r="AV5" s="705"/>
      <c r="AW5" s="705"/>
      <c r="AX5" s="705"/>
      <c r="AY5" s="705"/>
      <c r="AZ5" s="705"/>
      <c r="BA5" s="705"/>
      <c r="BB5" s="705"/>
      <c r="BC5" s="705"/>
      <c r="BD5" s="705"/>
      <c r="BE5" s="705"/>
      <c r="BF5" s="706"/>
      <c r="BG5" s="638">
        <v>8806129</v>
      </c>
      <c r="BH5" s="639"/>
      <c r="BI5" s="639"/>
      <c r="BJ5" s="639"/>
      <c r="BK5" s="639"/>
      <c r="BL5" s="639"/>
      <c r="BM5" s="639"/>
      <c r="BN5" s="640"/>
      <c r="BO5" s="675">
        <v>92.1</v>
      </c>
      <c r="BP5" s="675"/>
      <c r="BQ5" s="675"/>
      <c r="BR5" s="675"/>
      <c r="BS5" s="676">
        <v>69299</v>
      </c>
      <c r="BT5" s="676"/>
      <c r="BU5" s="676"/>
      <c r="BV5" s="676"/>
      <c r="BW5" s="676"/>
      <c r="BX5" s="676"/>
      <c r="BY5" s="676"/>
      <c r="BZ5" s="676"/>
      <c r="CA5" s="676"/>
      <c r="CB5" s="735"/>
      <c r="CD5" s="742" t="s">
        <v>219</v>
      </c>
      <c r="CE5" s="743"/>
      <c r="CF5" s="743"/>
      <c r="CG5" s="743"/>
      <c r="CH5" s="743"/>
      <c r="CI5" s="743"/>
      <c r="CJ5" s="743"/>
      <c r="CK5" s="743"/>
      <c r="CL5" s="743"/>
      <c r="CM5" s="743"/>
      <c r="CN5" s="743"/>
      <c r="CO5" s="743"/>
      <c r="CP5" s="743"/>
      <c r="CQ5" s="744"/>
      <c r="CR5" s="742" t="s">
        <v>225</v>
      </c>
      <c r="CS5" s="743"/>
      <c r="CT5" s="743"/>
      <c r="CU5" s="743"/>
      <c r="CV5" s="743"/>
      <c r="CW5" s="743"/>
      <c r="CX5" s="743"/>
      <c r="CY5" s="744"/>
      <c r="CZ5" s="742" t="s">
        <v>217</v>
      </c>
      <c r="DA5" s="743"/>
      <c r="DB5" s="743"/>
      <c r="DC5" s="744"/>
      <c r="DD5" s="742" t="s">
        <v>226</v>
      </c>
      <c r="DE5" s="743"/>
      <c r="DF5" s="743"/>
      <c r="DG5" s="743"/>
      <c r="DH5" s="743"/>
      <c r="DI5" s="743"/>
      <c r="DJ5" s="743"/>
      <c r="DK5" s="743"/>
      <c r="DL5" s="743"/>
      <c r="DM5" s="743"/>
      <c r="DN5" s="743"/>
      <c r="DO5" s="743"/>
      <c r="DP5" s="744"/>
      <c r="DQ5" s="742" t="s">
        <v>227</v>
      </c>
      <c r="DR5" s="743"/>
      <c r="DS5" s="743"/>
      <c r="DT5" s="743"/>
      <c r="DU5" s="743"/>
      <c r="DV5" s="743"/>
      <c r="DW5" s="743"/>
      <c r="DX5" s="743"/>
      <c r="DY5" s="743"/>
      <c r="DZ5" s="743"/>
      <c r="EA5" s="743"/>
      <c r="EB5" s="743"/>
      <c r="EC5" s="744"/>
    </row>
    <row r="6" spans="2:143" ht="11.25" customHeight="1" x14ac:dyDescent="0.15">
      <c r="B6" s="635" t="s">
        <v>228</v>
      </c>
      <c r="C6" s="636"/>
      <c r="D6" s="636"/>
      <c r="E6" s="636"/>
      <c r="F6" s="636"/>
      <c r="G6" s="636"/>
      <c r="H6" s="636"/>
      <c r="I6" s="636"/>
      <c r="J6" s="636"/>
      <c r="K6" s="636"/>
      <c r="L6" s="636"/>
      <c r="M6" s="636"/>
      <c r="N6" s="636"/>
      <c r="O6" s="636"/>
      <c r="P6" s="636"/>
      <c r="Q6" s="637"/>
      <c r="R6" s="638">
        <v>131099</v>
      </c>
      <c r="S6" s="639"/>
      <c r="T6" s="639"/>
      <c r="U6" s="639"/>
      <c r="V6" s="639"/>
      <c r="W6" s="639"/>
      <c r="X6" s="639"/>
      <c r="Y6" s="640"/>
      <c r="Z6" s="675">
        <v>0.5</v>
      </c>
      <c r="AA6" s="675"/>
      <c r="AB6" s="675"/>
      <c r="AC6" s="675"/>
      <c r="AD6" s="676">
        <v>131099</v>
      </c>
      <c r="AE6" s="676"/>
      <c r="AF6" s="676"/>
      <c r="AG6" s="676"/>
      <c r="AH6" s="676"/>
      <c r="AI6" s="676"/>
      <c r="AJ6" s="676"/>
      <c r="AK6" s="676"/>
      <c r="AL6" s="641">
        <v>0.9</v>
      </c>
      <c r="AM6" s="642"/>
      <c r="AN6" s="642"/>
      <c r="AO6" s="677"/>
      <c r="AP6" s="635" t="s">
        <v>229</v>
      </c>
      <c r="AQ6" s="636"/>
      <c r="AR6" s="636"/>
      <c r="AS6" s="636"/>
      <c r="AT6" s="636"/>
      <c r="AU6" s="636"/>
      <c r="AV6" s="636"/>
      <c r="AW6" s="636"/>
      <c r="AX6" s="636"/>
      <c r="AY6" s="636"/>
      <c r="AZ6" s="636"/>
      <c r="BA6" s="636"/>
      <c r="BB6" s="636"/>
      <c r="BC6" s="636"/>
      <c r="BD6" s="636"/>
      <c r="BE6" s="636"/>
      <c r="BF6" s="637"/>
      <c r="BG6" s="638">
        <v>8806129</v>
      </c>
      <c r="BH6" s="639"/>
      <c r="BI6" s="639"/>
      <c r="BJ6" s="639"/>
      <c r="BK6" s="639"/>
      <c r="BL6" s="639"/>
      <c r="BM6" s="639"/>
      <c r="BN6" s="640"/>
      <c r="BO6" s="675">
        <v>92.1</v>
      </c>
      <c r="BP6" s="675"/>
      <c r="BQ6" s="675"/>
      <c r="BR6" s="675"/>
      <c r="BS6" s="676">
        <v>69299</v>
      </c>
      <c r="BT6" s="676"/>
      <c r="BU6" s="676"/>
      <c r="BV6" s="676"/>
      <c r="BW6" s="676"/>
      <c r="BX6" s="676"/>
      <c r="BY6" s="676"/>
      <c r="BZ6" s="676"/>
      <c r="CA6" s="676"/>
      <c r="CB6" s="735"/>
      <c r="CD6" s="696" t="s">
        <v>230</v>
      </c>
      <c r="CE6" s="697"/>
      <c r="CF6" s="697"/>
      <c r="CG6" s="697"/>
      <c r="CH6" s="697"/>
      <c r="CI6" s="697"/>
      <c r="CJ6" s="697"/>
      <c r="CK6" s="697"/>
      <c r="CL6" s="697"/>
      <c r="CM6" s="697"/>
      <c r="CN6" s="697"/>
      <c r="CO6" s="697"/>
      <c r="CP6" s="697"/>
      <c r="CQ6" s="698"/>
      <c r="CR6" s="638">
        <v>222896</v>
      </c>
      <c r="CS6" s="639"/>
      <c r="CT6" s="639"/>
      <c r="CU6" s="639"/>
      <c r="CV6" s="639"/>
      <c r="CW6" s="639"/>
      <c r="CX6" s="639"/>
      <c r="CY6" s="640"/>
      <c r="CZ6" s="738">
        <v>0.9</v>
      </c>
      <c r="DA6" s="709"/>
      <c r="DB6" s="709"/>
      <c r="DC6" s="741"/>
      <c r="DD6" s="644" t="s">
        <v>127</v>
      </c>
      <c r="DE6" s="639"/>
      <c r="DF6" s="639"/>
      <c r="DG6" s="639"/>
      <c r="DH6" s="639"/>
      <c r="DI6" s="639"/>
      <c r="DJ6" s="639"/>
      <c r="DK6" s="639"/>
      <c r="DL6" s="639"/>
      <c r="DM6" s="639"/>
      <c r="DN6" s="639"/>
      <c r="DO6" s="639"/>
      <c r="DP6" s="640"/>
      <c r="DQ6" s="644">
        <v>222896</v>
      </c>
      <c r="DR6" s="639"/>
      <c r="DS6" s="639"/>
      <c r="DT6" s="639"/>
      <c r="DU6" s="639"/>
      <c r="DV6" s="639"/>
      <c r="DW6" s="639"/>
      <c r="DX6" s="639"/>
      <c r="DY6" s="639"/>
      <c r="DZ6" s="639"/>
      <c r="EA6" s="639"/>
      <c r="EB6" s="639"/>
      <c r="EC6" s="682"/>
    </row>
    <row r="7" spans="2:143" ht="11.25" customHeight="1" x14ac:dyDescent="0.15">
      <c r="B7" s="635" t="s">
        <v>231</v>
      </c>
      <c r="C7" s="636"/>
      <c r="D7" s="636"/>
      <c r="E7" s="636"/>
      <c r="F7" s="636"/>
      <c r="G7" s="636"/>
      <c r="H7" s="636"/>
      <c r="I7" s="636"/>
      <c r="J7" s="636"/>
      <c r="K7" s="636"/>
      <c r="L7" s="636"/>
      <c r="M7" s="636"/>
      <c r="N7" s="636"/>
      <c r="O7" s="636"/>
      <c r="P7" s="636"/>
      <c r="Q7" s="637"/>
      <c r="R7" s="638">
        <v>16226</v>
      </c>
      <c r="S7" s="639"/>
      <c r="T7" s="639"/>
      <c r="U7" s="639"/>
      <c r="V7" s="639"/>
      <c r="W7" s="639"/>
      <c r="X7" s="639"/>
      <c r="Y7" s="640"/>
      <c r="Z7" s="675">
        <v>0.1</v>
      </c>
      <c r="AA7" s="675"/>
      <c r="AB7" s="675"/>
      <c r="AC7" s="675"/>
      <c r="AD7" s="676">
        <v>16226</v>
      </c>
      <c r="AE7" s="676"/>
      <c r="AF7" s="676"/>
      <c r="AG7" s="676"/>
      <c r="AH7" s="676"/>
      <c r="AI7" s="676"/>
      <c r="AJ7" s="676"/>
      <c r="AK7" s="676"/>
      <c r="AL7" s="641">
        <v>0.1</v>
      </c>
      <c r="AM7" s="642"/>
      <c r="AN7" s="642"/>
      <c r="AO7" s="677"/>
      <c r="AP7" s="635" t="s">
        <v>232</v>
      </c>
      <c r="AQ7" s="636"/>
      <c r="AR7" s="636"/>
      <c r="AS7" s="636"/>
      <c r="AT7" s="636"/>
      <c r="AU7" s="636"/>
      <c r="AV7" s="636"/>
      <c r="AW7" s="636"/>
      <c r="AX7" s="636"/>
      <c r="AY7" s="636"/>
      <c r="AZ7" s="636"/>
      <c r="BA7" s="636"/>
      <c r="BB7" s="636"/>
      <c r="BC7" s="636"/>
      <c r="BD7" s="636"/>
      <c r="BE7" s="636"/>
      <c r="BF7" s="637"/>
      <c r="BG7" s="638">
        <v>4817383</v>
      </c>
      <c r="BH7" s="639"/>
      <c r="BI7" s="639"/>
      <c r="BJ7" s="639"/>
      <c r="BK7" s="639"/>
      <c r="BL7" s="639"/>
      <c r="BM7" s="639"/>
      <c r="BN7" s="640"/>
      <c r="BO7" s="675">
        <v>50.4</v>
      </c>
      <c r="BP7" s="675"/>
      <c r="BQ7" s="675"/>
      <c r="BR7" s="675"/>
      <c r="BS7" s="676">
        <v>69299</v>
      </c>
      <c r="BT7" s="676"/>
      <c r="BU7" s="676"/>
      <c r="BV7" s="676"/>
      <c r="BW7" s="676"/>
      <c r="BX7" s="676"/>
      <c r="BY7" s="676"/>
      <c r="BZ7" s="676"/>
      <c r="CA7" s="676"/>
      <c r="CB7" s="735"/>
      <c r="CD7" s="671" t="s">
        <v>233</v>
      </c>
      <c r="CE7" s="672"/>
      <c r="CF7" s="672"/>
      <c r="CG7" s="672"/>
      <c r="CH7" s="672"/>
      <c r="CI7" s="672"/>
      <c r="CJ7" s="672"/>
      <c r="CK7" s="672"/>
      <c r="CL7" s="672"/>
      <c r="CM7" s="672"/>
      <c r="CN7" s="672"/>
      <c r="CO7" s="672"/>
      <c r="CP7" s="672"/>
      <c r="CQ7" s="673"/>
      <c r="CR7" s="638">
        <v>2313463</v>
      </c>
      <c r="CS7" s="639"/>
      <c r="CT7" s="639"/>
      <c r="CU7" s="639"/>
      <c r="CV7" s="639"/>
      <c r="CW7" s="639"/>
      <c r="CX7" s="639"/>
      <c r="CY7" s="640"/>
      <c r="CZ7" s="675">
        <v>9.3000000000000007</v>
      </c>
      <c r="DA7" s="675"/>
      <c r="DB7" s="675"/>
      <c r="DC7" s="675"/>
      <c r="DD7" s="644">
        <v>8124</v>
      </c>
      <c r="DE7" s="639"/>
      <c r="DF7" s="639"/>
      <c r="DG7" s="639"/>
      <c r="DH7" s="639"/>
      <c r="DI7" s="639"/>
      <c r="DJ7" s="639"/>
      <c r="DK7" s="639"/>
      <c r="DL7" s="639"/>
      <c r="DM7" s="639"/>
      <c r="DN7" s="639"/>
      <c r="DO7" s="639"/>
      <c r="DP7" s="640"/>
      <c r="DQ7" s="644">
        <v>2086850</v>
      </c>
      <c r="DR7" s="639"/>
      <c r="DS7" s="639"/>
      <c r="DT7" s="639"/>
      <c r="DU7" s="639"/>
      <c r="DV7" s="639"/>
      <c r="DW7" s="639"/>
      <c r="DX7" s="639"/>
      <c r="DY7" s="639"/>
      <c r="DZ7" s="639"/>
      <c r="EA7" s="639"/>
      <c r="EB7" s="639"/>
      <c r="EC7" s="682"/>
    </row>
    <row r="8" spans="2:143" ht="11.25" customHeight="1" x14ac:dyDescent="0.15">
      <c r="B8" s="635" t="s">
        <v>234</v>
      </c>
      <c r="C8" s="636"/>
      <c r="D8" s="636"/>
      <c r="E8" s="636"/>
      <c r="F8" s="636"/>
      <c r="G8" s="636"/>
      <c r="H8" s="636"/>
      <c r="I8" s="636"/>
      <c r="J8" s="636"/>
      <c r="K8" s="636"/>
      <c r="L8" s="636"/>
      <c r="M8" s="636"/>
      <c r="N8" s="636"/>
      <c r="O8" s="636"/>
      <c r="P8" s="636"/>
      <c r="Q8" s="637"/>
      <c r="R8" s="638">
        <v>74813</v>
      </c>
      <c r="S8" s="639"/>
      <c r="T8" s="639"/>
      <c r="U8" s="639"/>
      <c r="V8" s="639"/>
      <c r="W8" s="639"/>
      <c r="X8" s="639"/>
      <c r="Y8" s="640"/>
      <c r="Z8" s="675">
        <v>0.3</v>
      </c>
      <c r="AA8" s="675"/>
      <c r="AB8" s="675"/>
      <c r="AC8" s="675"/>
      <c r="AD8" s="676">
        <v>74813</v>
      </c>
      <c r="AE8" s="676"/>
      <c r="AF8" s="676"/>
      <c r="AG8" s="676"/>
      <c r="AH8" s="676"/>
      <c r="AI8" s="676"/>
      <c r="AJ8" s="676"/>
      <c r="AK8" s="676"/>
      <c r="AL8" s="641">
        <v>0.5</v>
      </c>
      <c r="AM8" s="642"/>
      <c r="AN8" s="642"/>
      <c r="AO8" s="677"/>
      <c r="AP8" s="635" t="s">
        <v>235</v>
      </c>
      <c r="AQ8" s="636"/>
      <c r="AR8" s="636"/>
      <c r="AS8" s="636"/>
      <c r="AT8" s="636"/>
      <c r="AU8" s="636"/>
      <c r="AV8" s="636"/>
      <c r="AW8" s="636"/>
      <c r="AX8" s="636"/>
      <c r="AY8" s="636"/>
      <c r="AZ8" s="636"/>
      <c r="BA8" s="636"/>
      <c r="BB8" s="636"/>
      <c r="BC8" s="636"/>
      <c r="BD8" s="636"/>
      <c r="BE8" s="636"/>
      <c r="BF8" s="637"/>
      <c r="BG8" s="638">
        <v>129662</v>
      </c>
      <c r="BH8" s="639"/>
      <c r="BI8" s="639"/>
      <c r="BJ8" s="639"/>
      <c r="BK8" s="639"/>
      <c r="BL8" s="639"/>
      <c r="BM8" s="639"/>
      <c r="BN8" s="640"/>
      <c r="BO8" s="675">
        <v>1.4</v>
      </c>
      <c r="BP8" s="675"/>
      <c r="BQ8" s="675"/>
      <c r="BR8" s="675"/>
      <c r="BS8" s="644" t="s">
        <v>127</v>
      </c>
      <c r="BT8" s="639"/>
      <c r="BU8" s="639"/>
      <c r="BV8" s="639"/>
      <c r="BW8" s="639"/>
      <c r="BX8" s="639"/>
      <c r="BY8" s="639"/>
      <c r="BZ8" s="639"/>
      <c r="CA8" s="639"/>
      <c r="CB8" s="682"/>
      <c r="CD8" s="671" t="s">
        <v>236</v>
      </c>
      <c r="CE8" s="672"/>
      <c r="CF8" s="672"/>
      <c r="CG8" s="672"/>
      <c r="CH8" s="672"/>
      <c r="CI8" s="672"/>
      <c r="CJ8" s="672"/>
      <c r="CK8" s="672"/>
      <c r="CL8" s="672"/>
      <c r="CM8" s="672"/>
      <c r="CN8" s="672"/>
      <c r="CO8" s="672"/>
      <c r="CP8" s="672"/>
      <c r="CQ8" s="673"/>
      <c r="CR8" s="638">
        <v>10912987</v>
      </c>
      <c r="CS8" s="639"/>
      <c r="CT8" s="639"/>
      <c r="CU8" s="639"/>
      <c r="CV8" s="639"/>
      <c r="CW8" s="639"/>
      <c r="CX8" s="639"/>
      <c r="CY8" s="640"/>
      <c r="CZ8" s="675">
        <v>43.7</v>
      </c>
      <c r="DA8" s="675"/>
      <c r="DB8" s="675"/>
      <c r="DC8" s="675"/>
      <c r="DD8" s="644">
        <v>279866</v>
      </c>
      <c r="DE8" s="639"/>
      <c r="DF8" s="639"/>
      <c r="DG8" s="639"/>
      <c r="DH8" s="639"/>
      <c r="DI8" s="639"/>
      <c r="DJ8" s="639"/>
      <c r="DK8" s="639"/>
      <c r="DL8" s="639"/>
      <c r="DM8" s="639"/>
      <c r="DN8" s="639"/>
      <c r="DO8" s="639"/>
      <c r="DP8" s="640"/>
      <c r="DQ8" s="644">
        <v>5184485</v>
      </c>
      <c r="DR8" s="639"/>
      <c r="DS8" s="639"/>
      <c r="DT8" s="639"/>
      <c r="DU8" s="639"/>
      <c r="DV8" s="639"/>
      <c r="DW8" s="639"/>
      <c r="DX8" s="639"/>
      <c r="DY8" s="639"/>
      <c r="DZ8" s="639"/>
      <c r="EA8" s="639"/>
      <c r="EB8" s="639"/>
      <c r="EC8" s="682"/>
    </row>
    <row r="9" spans="2:143" ht="11.25" customHeight="1" x14ac:dyDescent="0.15">
      <c r="B9" s="635" t="s">
        <v>237</v>
      </c>
      <c r="C9" s="636"/>
      <c r="D9" s="636"/>
      <c r="E9" s="636"/>
      <c r="F9" s="636"/>
      <c r="G9" s="636"/>
      <c r="H9" s="636"/>
      <c r="I9" s="636"/>
      <c r="J9" s="636"/>
      <c r="K9" s="636"/>
      <c r="L9" s="636"/>
      <c r="M9" s="636"/>
      <c r="N9" s="636"/>
      <c r="O9" s="636"/>
      <c r="P9" s="636"/>
      <c r="Q9" s="637"/>
      <c r="R9" s="638">
        <v>42996</v>
      </c>
      <c r="S9" s="639"/>
      <c r="T9" s="639"/>
      <c r="U9" s="639"/>
      <c r="V9" s="639"/>
      <c r="W9" s="639"/>
      <c r="X9" s="639"/>
      <c r="Y9" s="640"/>
      <c r="Z9" s="675">
        <v>0.2</v>
      </c>
      <c r="AA9" s="675"/>
      <c r="AB9" s="675"/>
      <c r="AC9" s="675"/>
      <c r="AD9" s="676">
        <v>42996</v>
      </c>
      <c r="AE9" s="676"/>
      <c r="AF9" s="676"/>
      <c r="AG9" s="676"/>
      <c r="AH9" s="676"/>
      <c r="AI9" s="676"/>
      <c r="AJ9" s="676"/>
      <c r="AK9" s="676"/>
      <c r="AL9" s="641">
        <v>0.3</v>
      </c>
      <c r="AM9" s="642"/>
      <c r="AN9" s="642"/>
      <c r="AO9" s="677"/>
      <c r="AP9" s="635" t="s">
        <v>238</v>
      </c>
      <c r="AQ9" s="636"/>
      <c r="AR9" s="636"/>
      <c r="AS9" s="636"/>
      <c r="AT9" s="636"/>
      <c r="AU9" s="636"/>
      <c r="AV9" s="636"/>
      <c r="AW9" s="636"/>
      <c r="AX9" s="636"/>
      <c r="AY9" s="636"/>
      <c r="AZ9" s="636"/>
      <c r="BA9" s="636"/>
      <c r="BB9" s="636"/>
      <c r="BC9" s="636"/>
      <c r="BD9" s="636"/>
      <c r="BE9" s="636"/>
      <c r="BF9" s="637"/>
      <c r="BG9" s="638">
        <v>4311776</v>
      </c>
      <c r="BH9" s="639"/>
      <c r="BI9" s="639"/>
      <c r="BJ9" s="639"/>
      <c r="BK9" s="639"/>
      <c r="BL9" s="639"/>
      <c r="BM9" s="639"/>
      <c r="BN9" s="640"/>
      <c r="BO9" s="675">
        <v>45.1</v>
      </c>
      <c r="BP9" s="675"/>
      <c r="BQ9" s="675"/>
      <c r="BR9" s="675"/>
      <c r="BS9" s="644" t="s">
        <v>239</v>
      </c>
      <c r="BT9" s="639"/>
      <c r="BU9" s="639"/>
      <c r="BV9" s="639"/>
      <c r="BW9" s="639"/>
      <c r="BX9" s="639"/>
      <c r="BY9" s="639"/>
      <c r="BZ9" s="639"/>
      <c r="CA9" s="639"/>
      <c r="CB9" s="682"/>
      <c r="CD9" s="671" t="s">
        <v>240</v>
      </c>
      <c r="CE9" s="672"/>
      <c r="CF9" s="672"/>
      <c r="CG9" s="672"/>
      <c r="CH9" s="672"/>
      <c r="CI9" s="672"/>
      <c r="CJ9" s="672"/>
      <c r="CK9" s="672"/>
      <c r="CL9" s="672"/>
      <c r="CM9" s="672"/>
      <c r="CN9" s="672"/>
      <c r="CO9" s="672"/>
      <c r="CP9" s="672"/>
      <c r="CQ9" s="673"/>
      <c r="CR9" s="638">
        <v>2160754</v>
      </c>
      <c r="CS9" s="639"/>
      <c r="CT9" s="639"/>
      <c r="CU9" s="639"/>
      <c r="CV9" s="639"/>
      <c r="CW9" s="639"/>
      <c r="CX9" s="639"/>
      <c r="CY9" s="640"/>
      <c r="CZ9" s="675">
        <v>8.6999999999999993</v>
      </c>
      <c r="DA9" s="675"/>
      <c r="DB9" s="675"/>
      <c r="DC9" s="675"/>
      <c r="DD9" s="644">
        <v>83022</v>
      </c>
      <c r="DE9" s="639"/>
      <c r="DF9" s="639"/>
      <c r="DG9" s="639"/>
      <c r="DH9" s="639"/>
      <c r="DI9" s="639"/>
      <c r="DJ9" s="639"/>
      <c r="DK9" s="639"/>
      <c r="DL9" s="639"/>
      <c r="DM9" s="639"/>
      <c r="DN9" s="639"/>
      <c r="DO9" s="639"/>
      <c r="DP9" s="640"/>
      <c r="DQ9" s="644">
        <v>1945482</v>
      </c>
      <c r="DR9" s="639"/>
      <c r="DS9" s="639"/>
      <c r="DT9" s="639"/>
      <c r="DU9" s="639"/>
      <c r="DV9" s="639"/>
      <c r="DW9" s="639"/>
      <c r="DX9" s="639"/>
      <c r="DY9" s="639"/>
      <c r="DZ9" s="639"/>
      <c r="EA9" s="639"/>
      <c r="EB9" s="639"/>
      <c r="EC9" s="682"/>
    </row>
    <row r="10" spans="2:143" ht="11.25" customHeight="1" x14ac:dyDescent="0.15">
      <c r="B10" s="635" t="s">
        <v>241</v>
      </c>
      <c r="C10" s="636"/>
      <c r="D10" s="636"/>
      <c r="E10" s="636"/>
      <c r="F10" s="636"/>
      <c r="G10" s="636"/>
      <c r="H10" s="636"/>
      <c r="I10" s="636"/>
      <c r="J10" s="636"/>
      <c r="K10" s="636"/>
      <c r="L10" s="636"/>
      <c r="M10" s="636"/>
      <c r="N10" s="636"/>
      <c r="O10" s="636"/>
      <c r="P10" s="636"/>
      <c r="Q10" s="637"/>
      <c r="R10" s="638" t="s">
        <v>127</v>
      </c>
      <c r="S10" s="639"/>
      <c r="T10" s="639"/>
      <c r="U10" s="639"/>
      <c r="V10" s="639"/>
      <c r="W10" s="639"/>
      <c r="X10" s="639"/>
      <c r="Y10" s="640"/>
      <c r="Z10" s="675" t="s">
        <v>127</v>
      </c>
      <c r="AA10" s="675"/>
      <c r="AB10" s="675"/>
      <c r="AC10" s="675"/>
      <c r="AD10" s="676" t="s">
        <v>127</v>
      </c>
      <c r="AE10" s="676"/>
      <c r="AF10" s="676"/>
      <c r="AG10" s="676"/>
      <c r="AH10" s="676"/>
      <c r="AI10" s="676"/>
      <c r="AJ10" s="676"/>
      <c r="AK10" s="676"/>
      <c r="AL10" s="641" t="s">
        <v>239</v>
      </c>
      <c r="AM10" s="642"/>
      <c r="AN10" s="642"/>
      <c r="AO10" s="677"/>
      <c r="AP10" s="635" t="s">
        <v>242</v>
      </c>
      <c r="AQ10" s="636"/>
      <c r="AR10" s="636"/>
      <c r="AS10" s="636"/>
      <c r="AT10" s="636"/>
      <c r="AU10" s="636"/>
      <c r="AV10" s="636"/>
      <c r="AW10" s="636"/>
      <c r="AX10" s="636"/>
      <c r="AY10" s="636"/>
      <c r="AZ10" s="636"/>
      <c r="BA10" s="636"/>
      <c r="BB10" s="636"/>
      <c r="BC10" s="636"/>
      <c r="BD10" s="636"/>
      <c r="BE10" s="636"/>
      <c r="BF10" s="637"/>
      <c r="BG10" s="638">
        <v>145133</v>
      </c>
      <c r="BH10" s="639"/>
      <c r="BI10" s="639"/>
      <c r="BJ10" s="639"/>
      <c r="BK10" s="639"/>
      <c r="BL10" s="639"/>
      <c r="BM10" s="639"/>
      <c r="BN10" s="640"/>
      <c r="BO10" s="675">
        <v>1.5</v>
      </c>
      <c r="BP10" s="675"/>
      <c r="BQ10" s="675"/>
      <c r="BR10" s="675"/>
      <c r="BS10" s="644">
        <v>24088</v>
      </c>
      <c r="BT10" s="639"/>
      <c r="BU10" s="639"/>
      <c r="BV10" s="639"/>
      <c r="BW10" s="639"/>
      <c r="BX10" s="639"/>
      <c r="BY10" s="639"/>
      <c r="BZ10" s="639"/>
      <c r="CA10" s="639"/>
      <c r="CB10" s="682"/>
      <c r="CD10" s="671" t="s">
        <v>243</v>
      </c>
      <c r="CE10" s="672"/>
      <c r="CF10" s="672"/>
      <c r="CG10" s="672"/>
      <c r="CH10" s="672"/>
      <c r="CI10" s="672"/>
      <c r="CJ10" s="672"/>
      <c r="CK10" s="672"/>
      <c r="CL10" s="672"/>
      <c r="CM10" s="672"/>
      <c r="CN10" s="672"/>
      <c r="CO10" s="672"/>
      <c r="CP10" s="672"/>
      <c r="CQ10" s="673"/>
      <c r="CR10" s="638">
        <v>16792</v>
      </c>
      <c r="CS10" s="639"/>
      <c r="CT10" s="639"/>
      <c r="CU10" s="639"/>
      <c r="CV10" s="639"/>
      <c r="CW10" s="639"/>
      <c r="CX10" s="639"/>
      <c r="CY10" s="640"/>
      <c r="CZ10" s="675">
        <v>0.1</v>
      </c>
      <c r="DA10" s="675"/>
      <c r="DB10" s="675"/>
      <c r="DC10" s="675"/>
      <c r="DD10" s="644" t="s">
        <v>239</v>
      </c>
      <c r="DE10" s="639"/>
      <c r="DF10" s="639"/>
      <c r="DG10" s="639"/>
      <c r="DH10" s="639"/>
      <c r="DI10" s="639"/>
      <c r="DJ10" s="639"/>
      <c r="DK10" s="639"/>
      <c r="DL10" s="639"/>
      <c r="DM10" s="639"/>
      <c r="DN10" s="639"/>
      <c r="DO10" s="639"/>
      <c r="DP10" s="640"/>
      <c r="DQ10" s="644">
        <v>16792</v>
      </c>
      <c r="DR10" s="639"/>
      <c r="DS10" s="639"/>
      <c r="DT10" s="639"/>
      <c r="DU10" s="639"/>
      <c r="DV10" s="639"/>
      <c r="DW10" s="639"/>
      <c r="DX10" s="639"/>
      <c r="DY10" s="639"/>
      <c r="DZ10" s="639"/>
      <c r="EA10" s="639"/>
      <c r="EB10" s="639"/>
      <c r="EC10" s="682"/>
    </row>
    <row r="11" spans="2:143" ht="11.25" customHeight="1" x14ac:dyDescent="0.15">
      <c r="B11" s="635" t="s">
        <v>244</v>
      </c>
      <c r="C11" s="636"/>
      <c r="D11" s="636"/>
      <c r="E11" s="636"/>
      <c r="F11" s="636"/>
      <c r="G11" s="636"/>
      <c r="H11" s="636"/>
      <c r="I11" s="636"/>
      <c r="J11" s="636"/>
      <c r="K11" s="636"/>
      <c r="L11" s="636"/>
      <c r="M11" s="636"/>
      <c r="N11" s="636"/>
      <c r="O11" s="636"/>
      <c r="P11" s="636"/>
      <c r="Q11" s="637"/>
      <c r="R11" s="638">
        <v>1141668</v>
      </c>
      <c r="S11" s="639"/>
      <c r="T11" s="639"/>
      <c r="U11" s="639"/>
      <c r="V11" s="639"/>
      <c r="W11" s="639"/>
      <c r="X11" s="639"/>
      <c r="Y11" s="640"/>
      <c r="Z11" s="641">
        <v>4.5</v>
      </c>
      <c r="AA11" s="642"/>
      <c r="AB11" s="642"/>
      <c r="AC11" s="643"/>
      <c r="AD11" s="644">
        <v>1141668</v>
      </c>
      <c r="AE11" s="639"/>
      <c r="AF11" s="639"/>
      <c r="AG11" s="639"/>
      <c r="AH11" s="639"/>
      <c r="AI11" s="639"/>
      <c r="AJ11" s="639"/>
      <c r="AK11" s="640"/>
      <c r="AL11" s="641">
        <v>8.1999999999999993</v>
      </c>
      <c r="AM11" s="642"/>
      <c r="AN11" s="642"/>
      <c r="AO11" s="677"/>
      <c r="AP11" s="635" t="s">
        <v>245</v>
      </c>
      <c r="AQ11" s="636"/>
      <c r="AR11" s="636"/>
      <c r="AS11" s="636"/>
      <c r="AT11" s="636"/>
      <c r="AU11" s="636"/>
      <c r="AV11" s="636"/>
      <c r="AW11" s="636"/>
      <c r="AX11" s="636"/>
      <c r="AY11" s="636"/>
      <c r="AZ11" s="636"/>
      <c r="BA11" s="636"/>
      <c r="BB11" s="636"/>
      <c r="BC11" s="636"/>
      <c r="BD11" s="636"/>
      <c r="BE11" s="636"/>
      <c r="BF11" s="637"/>
      <c r="BG11" s="638">
        <v>230812</v>
      </c>
      <c r="BH11" s="639"/>
      <c r="BI11" s="639"/>
      <c r="BJ11" s="639"/>
      <c r="BK11" s="639"/>
      <c r="BL11" s="639"/>
      <c r="BM11" s="639"/>
      <c r="BN11" s="640"/>
      <c r="BO11" s="675">
        <v>2.4</v>
      </c>
      <c r="BP11" s="675"/>
      <c r="BQ11" s="675"/>
      <c r="BR11" s="675"/>
      <c r="BS11" s="644">
        <v>45211</v>
      </c>
      <c r="BT11" s="639"/>
      <c r="BU11" s="639"/>
      <c r="BV11" s="639"/>
      <c r="BW11" s="639"/>
      <c r="BX11" s="639"/>
      <c r="BY11" s="639"/>
      <c r="BZ11" s="639"/>
      <c r="CA11" s="639"/>
      <c r="CB11" s="682"/>
      <c r="CD11" s="671" t="s">
        <v>246</v>
      </c>
      <c r="CE11" s="672"/>
      <c r="CF11" s="672"/>
      <c r="CG11" s="672"/>
      <c r="CH11" s="672"/>
      <c r="CI11" s="672"/>
      <c r="CJ11" s="672"/>
      <c r="CK11" s="672"/>
      <c r="CL11" s="672"/>
      <c r="CM11" s="672"/>
      <c r="CN11" s="672"/>
      <c r="CO11" s="672"/>
      <c r="CP11" s="672"/>
      <c r="CQ11" s="673"/>
      <c r="CR11" s="638">
        <v>123141</v>
      </c>
      <c r="CS11" s="639"/>
      <c r="CT11" s="639"/>
      <c r="CU11" s="639"/>
      <c r="CV11" s="639"/>
      <c r="CW11" s="639"/>
      <c r="CX11" s="639"/>
      <c r="CY11" s="640"/>
      <c r="CZ11" s="675">
        <v>0.5</v>
      </c>
      <c r="DA11" s="675"/>
      <c r="DB11" s="675"/>
      <c r="DC11" s="675"/>
      <c r="DD11" s="644">
        <v>67644</v>
      </c>
      <c r="DE11" s="639"/>
      <c r="DF11" s="639"/>
      <c r="DG11" s="639"/>
      <c r="DH11" s="639"/>
      <c r="DI11" s="639"/>
      <c r="DJ11" s="639"/>
      <c r="DK11" s="639"/>
      <c r="DL11" s="639"/>
      <c r="DM11" s="639"/>
      <c r="DN11" s="639"/>
      <c r="DO11" s="639"/>
      <c r="DP11" s="640"/>
      <c r="DQ11" s="644">
        <v>49496</v>
      </c>
      <c r="DR11" s="639"/>
      <c r="DS11" s="639"/>
      <c r="DT11" s="639"/>
      <c r="DU11" s="639"/>
      <c r="DV11" s="639"/>
      <c r="DW11" s="639"/>
      <c r="DX11" s="639"/>
      <c r="DY11" s="639"/>
      <c r="DZ11" s="639"/>
      <c r="EA11" s="639"/>
      <c r="EB11" s="639"/>
      <c r="EC11" s="682"/>
    </row>
    <row r="12" spans="2:143" ht="11.25" customHeight="1" x14ac:dyDescent="0.15">
      <c r="B12" s="635" t="s">
        <v>247</v>
      </c>
      <c r="C12" s="636"/>
      <c r="D12" s="636"/>
      <c r="E12" s="636"/>
      <c r="F12" s="636"/>
      <c r="G12" s="636"/>
      <c r="H12" s="636"/>
      <c r="I12" s="636"/>
      <c r="J12" s="636"/>
      <c r="K12" s="636"/>
      <c r="L12" s="636"/>
      <c r="M12" s="636"/>
      <c r="N12" s="636"/>
      <c r="O12" s="636"/>
      <c r="P12" s="636"/>
      <c r="Q12" s="637"/>
      <c r="R12" s="638">
        <v>69885</v>
      </c>
      <c r="S12" s="639"/>
      <c r="T12" s="639"/>
      <c r="U12" s="639"/>
      <c r="V12" s="639"/>
      <c r="W12" s="639"/>
      <c r="X12" s="639"/>
      <c r="Y12" s="640"/>
      <c r="Z12" s="675">
        <v>0.3</v>
      </c>
      <c r="AA12" s="675"/>
      <c r="AB12" s="675"/>
      <c r="AC12" s="675"/>
      <c r="AD12" s="676">
        <v>69885</v>
      </c>
      <c r="AE12" s="676"/>
      <c r="AF12" s="676"/>
      <c r="AG12" s="676"/>
      <c r="AH12" s="676"/>
      <c r="AI12" s="676"/>
      <c r="AJ12" s="676"/>
      <c r="AK12" s="676"/>
      <c r="AL12" s="641">
        <v>0.5</v>
      </c>
      <c r="AM12" s="642"/>
      <c r="AN12" s="642"/>
      <c r="AO12" s="677"/>
      <c r="AP12" s="635" t="s">
        <v>248</v>
      </c>
      <c r="AQ12" s="636"/>
      <c r="AR12" s="636"/>
      <c r="AS12" s="636"/>
      <c r="AT12" s="636"/>
      <c r="AU12" s="636"/>
      <c r="AV12" s="636"/>
      <c r="AW12" s="636"/>
      <c r="AX12" s="636"/>
      <c r="AY12" s="636"/>
      <c r="AZ12" s="636"/>
      <c r="BA12" s="636"/>
      <c r="BB12" s="636"/>
      <c r="BC12" s="636"/>
      <c r="BD12" s="636"/>
      <c r="BE12" s="636"/>
      <c r="BF12" s="637"/>
      <c r="BG12" s="638">
        <v>3518072</v>
      </c>
      <c r="BH12" s="639"/>
      <c r="BI12" s="639"/>
      <c r="BJ12" s="639"/>
      <c r="BK12" s="639"/>
      <c r="BL12" s="639"/>
      <c r="BM12" s="639"/>
      <c r="BN12" s="640"/>
      <c r="BO12" s="675">
        <v>36.799999999999997</v>
      </c>
      <c r="BP12" s="675"/>
      <c r="BQ12" s="675"/>
      <c r="BR12" s="675"/>
      <c r="BS12" s="644" t="s">
        <v>127</v>
      </c>
      <c r="BT12" s="639"/>
      <c r="BU12" s="639"/>
      <c r="BV12" s="639"/>
      <c r="BW12" s="639"/>
      <c r="BX12" s="639"/>
      <c r="BY12" s="639"/>
      <c r="BZ12" s="639"/>
      <c r="CA12" s="639"/>
      <c r="CB12" s="682"/>
      <c r="CD12" s="671" t="s">
        <v>249</v>
      </c>
      <c r="CE12" s="672"/>
      <c r="CF12" s="672"/>
      <c r="CG12" s="672"/>
      <c r="CH12" s="672"/>
      <c r="CI12" s="672"/>
      <c r="CJ12" s="672"/>
      <c r="CK12" s="672"/>
      <c r="CL12" s="672"/>
      <c r="CM12" s="672"/>
      <c r="CN12" s="672"/>
      <c r="CO12" s="672"/>
      <c r="CP12" s="672"/>
      <c r="CQ12" s="673"/>
      <c r="CR12" s="638">
        <v>120496</v>
      </c>
      <c r="CS12" s="639"/>
      <c r="CT12" s="639"/>
      <c r="CU12" s="639"/>
      <c r="CV12" s="639"/>
      <c r="CW12" s="639"/>
      <c r="CX12" s="639"/>
      <c r="CY12" s="640"/>
      <c r="CZ12" s="675">
        <v>0.5</v>
      </c>
      <c r="DA12" s="675"/>
      <c r="DB12" s="675"/>
      <c r="DC12" s="675"/>
      <c r="DD12" s="644">
        <v>27</v>
      </c>
      <c r="DE12" s="639"/>
      <c r="DF12" s="639"/>
      <c r="DG12" s="639"/>
      <c r="DH12" s="639"/>
      <c r="DI12" s="639"/>
      <c r="DJ12" s="639"/>
      <c r="DK12" s="639"/>
      <c r="DL12" s="639"/>
      <c r="DM12" s="639"/>
      <c r="DN12" s="639"/>
      <c r="DO12" s="639"/>
      <c r="DP12" s="640"/>
      <c r="DQ12" s="644">
        <v>40873</v>
      </c>
      <c r="DR12" s="639"/>
      <c r="DS12" s="639"/>
      <c r="DT12" s="639"/>
      <c r="DU12" s="639"/>
      <c r="DV12" s="639"/>
      <c r="DW12" s="639"/>
      <c r="DX12" s="639"/>
      <c r="DY12" s="639"/>
      <c r="DZ12" s="639"/>
      <c r="EA12" s="639"/>
      <c r="EB12" s="639"/>
      <c r="EC12" s="682"/>
    </row>
    <row r="13" spans="2:143" ht="11.25" customHeight="1" x14ac:dyDescent="0.15">
      <c r="B13" s="635" t="s">
        <v>250</v>
      </c>
      <c r="C13" s="636"/>
      <c r="D13" s="636"/>
      <c r="E13" s="636"/>
      <c r="F13" s="636"/>
      <c r="G13" s="636"/>
      <c r="H13" s="636"/>
      <c r="I13" s="636"/>
      <c r="J13" s="636"/>
      <c r="K13" s="636"/>
      <c r="L13" s="636"/>
      <c r="M13" s="636"/>
      <c r="N13" s="636"/>
      <c r="O13" s="636"/>
      <c r="P13" s="636"/>
      <c r="Q13" s="637"/>
      <c r="R13" s="638" t="s">
        <v>127</v>
      </c>
      <c r="S13" s="639"/>
      <c r="T13" s="639"/>
      <c r="U13" s="639"/>
      <c r="V13" s="639"/>
      <c r="W13" s="639"/>
      <c r="X13" s="639"/>
      <c r="Y13" s="640"/>
      <c r="Z13" s="675" t="s">
        <v>127</v>
      </c>
      <c r="AA13" s="675"/>
      <c r="AB13" s="675"/>
      <c r="AC13" s="675"/>
      <c r="AD13" s="676" t="s">
        <v>239</v>
      </c>
      <c r="AE13" s="676"/>
      <c r="AF13" s="676"/>
      <c r="AG13" s="676"/>
      <c r="AH13" s="676"/>
      <c r="AI13" s="676"/>
      <c r="AJ13" s="676"/>
      <c r="AK13" s="676"/>
      <c r="AL13" s="641" t="s">
        <v>239</v>
      </c>
      <c r="AM13" s="642"/>
      <c r="AN13" s="642"/>
      <c r="AO13" s="677"/>
      <c r="AP13" s="635" t="s">
        <v>251</v>
      </c>
      <c r="AQ13" s="636"/>
      <c r="AR13" s="636"/>
      <c r="AS13" s="636"/>
      <c r="AT13" s="636"/>
      <c r="AU13" s="636"/>
      <c r="AV13" s="636"/>
      <c r="AW13" s="636"/>
      <c r="AX13" s="636"/>
      <c r="AY13" s="636"/>
      <c r="AZ13" s="636"/>
      <c r="BA13" s="636"/>
      <c r="BB13" s="636"/>
      <c r="BC13" s="636"/>
      <c r="BD13" s="636"/>
      <c r="BE13" s="636"/>
      <c r="BF13" s="637"/>
      <c r="BG13" s="638">
        <v>3466844</v>
      </c>
      <c r="BH13" s="639"/>
      <c r="BI13" s="639"/>
      <c r="BJ13" s="639"/>
      <c r="BK13" s="639"/>
      <c r="BL13" s="639"/>
      <c r="BM13" s="639"/>
      <c r="BN13" s="640"/>
      <c r="BO13" s="675">
        <v>36.299999999999997</v>
      </c>
      <c r="BP13" s="675"/>
      <c r="BQ13" s="675"/>
      <c r="BR13" s="675"/>
      <c r="BS13" s="644" t="s">
        <v>239</v>
      </c>
      <c r="BT13" s="639"/>
      <c r="BU13" s="639"/>
      <c r="BV13" s="639"/>
      <c r="BW13" s="639"/>
      <c r="BX13" s="639"/>
      <c r="BY13" s="639"/>
      <c r="BZ13" s="639"/>
      <c r="CA13" s="639"/>
      <c r="CB13" s="682"/>
      <c r="CD13" s="671" t="s">
        <v>252</v>
      </c>
      <c r="CE13" s="672"/>
      <c r="CF13" s="672"/>
      <c r="CG13" s="672"/>
      <c r="CH13" s="672"/>
      <c r="CI13" s="672"/>
      <c r="CJ13" s="672"/>
      <c r="CK13" s="672"/>
      <c r="CL13" s="672"/>
      <c r="CM13" s="672"/>
      <c r="CN13" s="672"/>
      <c r="CO13" s="672"/>
      <c r="CP13" s="672"/>
      <c r="CQ13" s="673"/>
      <c r="CR13" s="638">
        <v>2112829</v>
      </c>
      <c r="CS13" s="639"/>
      <c r="CT13" s="639"/>
      <c r="CU13" s="639"/>
      <c r="CV13" s="639"/>
      <c r="CW13" s="639"/>
      <c r="CX13" s="639"/>
      <c r="CY13" s="640"/>
      <c r="CZ13" s="675">
        <v>8.5</v>
      </c>
      <c r="DA13" s="675"/>
      <c r="DB13" s="675"/>
      <c r="DC13" s="675"/>
      <c r="DD13" s="644">
        <v>1307585</v>
      </c>
      <c r="DE13" s="639"/>
      <c r="DF13" s="639"/>
      <c r="DG13" s="639"/>
      <c r="DH13" s="639"/>
      <c r="DI13" s="639"/>
      <c r="DJ13" s="639"/>
      <c r="DK13" s="639"/>
      <c r="DL13" s="639"/>
      <c r="DM13" s="639"/>
      <c r="DN13" s="639"/>
      <c r="DO13" s="639"/>
      <c r="DP13" s="640"/>
      <c r="DQ13" s="644">
        <v>811703</v>
      </c>
      <c r="DR13" s="639"/>
      <c r="DS13" s="639"/>
      <c r="DT13" s="639"/>
      <c r="DU13" s="639"/>
      <c r="DV13" s="639"/>
      <c r="DW13" s="639"/>
      <c r="DX13" s="639"/>
      <c r="DY13" s="639"/>
      <c r="DZ13" s="639"/>
      <c r="EA13" s="639"/>
      <c r="EB13" s="639"/>
      <c r="EC13" s="682"/>
    </row>
    <row r="14" spans="2:143" ht="11.25" customHeight="1" x14ac:dyDescent="0.15">
      <c r="B14" s="635" t="s">
        <v>253</v>
      </c>
      <c r="C14" s="636"/>
      <c r="D14" s="636"/>
      <c r="E14" s="636"/>
      <c r="F14" s="636"/>
      <c r="G14" s="636"/>
      <c r="H14" s="636"/>
      <c r="I14" s="636"/>
      <c r="J14" s="636"/>
      <c r="K14" s="636"/>
      <c r="L14" s="636"/>
      <c r="M14" s="636"/>
      <c r="N14" s="636"/>
      <c r="O14" s="636"/>
      <c r="P14" s="636"/>
      <c r="Q14" s="637"/>
      <c r="R14" s="638">
        <v>37258</v>
      </c>
      <c r="S14" s="639"/>
      <c r="T14" s="639"/>
      <c r="U14" s="639"/>
      <c r="V14" s="639"/>
      <c r="W14" s="639"/>
      <c r="X14" s="639"/>
      <c r="Y14" s="640"/>
      <c r="Z14" s="675">
        <v>0.1</v>
      </c>
      <c r="AA14" s="675"/>
      <c r="AB14" s="675"/>
      <c r="AC14" s="675"/>
      <c r="AD14" s="676">
        <v>37258</v>
      </c>
      <c r="AE14" s="676"/>
      <c r="AF14" s="676"/>
      <c r="AG14" s="676"/>
      <c r="AH14" s="676"/>
      <c r="AI14" s="676"/>
      <c r="AJ14" s="676"/>
      <c r="AK14" s="676"/>
      <c r="AL14" s="641">
        <v>0.3</v>
      </c>
      <c r="AM14" s="642"/>
      <c r="AN14" s="642"/>
      <c r="AO14" s="677"/>
      <c r="AP14" s="635" t="s">
        <v>254</v>
      </c>
      <c r="AQ14" s="636"/>
      <c r="AR14" s="636"/>
      <c r="AS14" s="636"/>
      <c r="AT14" s="636"/>
      <c r="AU14" s="636"/>
      <c r="AV14" s="636"/>
      <c r="AW14" s="636"/>
      <c r="AX14" s="636"/>
      <c r="AY14" s="636"/>
      <c r="AZ14" s="636"/>
      <c r="BA14" s="636"/>
      <c r="BB14" s="636"/>
      <c r="BC14" s="636"/>
      <c r="BD14" s="636"/>
      <c r="BE14" s="636"/>
      <c r="BF14" s="637"/>
      <c r="BG14" s="638">
        <v>125667</v>
      </c>
      <c r="BH14" s="639"/>
      <c r="BI14" s="639"/>
      <c r="BJ14" s="639"/>
      <c r="BK14" s="639"/>
      <c r="BL14" s="639"/>
      <c r="BM14" s="639"/>
      <c r="BN14" s="640"/>
      <c r="BO14" s="675">
        <v>1.3</v>
      </c>
      <c r="BP14" s="675"/>
      <c r="BQ14" s="675"/>
      <c r="BR14" s="675"/>
      <c r="BS14" s="644" t="s">
        <v>239</v>
      </c>
      <c r="BT14" s="639"/>
      <c r="BU14" s="639"/>
      <c r="BV14" s="639"/>
      <c r="BW14" s="639"/>
      <c r="BX14" s="639"/>
      <c r="BY14" s="639"/>
      <c r="BZ14" s="639"/>
      <c r="CA14" s="639"/>
      <c r="CB14" s="682"/>
      <c r="CD14" s="671" t="s">
        <v>255</v>
      </c>
      <c r="CE14" s="672"/>
      <c r="CF14" s="672"/>
      <c r="CG14" s="672"/>
      <c r="CH14" s="672"/>
      <c r="CI14" s="672"/>
      <c r="CJ14" s="672"/>
      <c r="CK14" s="672"/>
      <c r="CL14" s="672"/>
      <c r="CM14" s="672"/>
      <c r="CN14" s="672"/>
      <c r="CO14" s="672"/>
      <c r="CP14" s="672"/>
      <c r="CQ14" s="673"/>
      <c r="CR14" s="638">
        <v>902019</v>
      </c>
      <c r="CS14" s="639"/>
      <c r="CT14" s="639"/>
      <c r="CU14" s="639"/>
      <c r="CV14" s="639"/>
      <c r="CW14" s="639"/>
      <c r="CX14" s="639"/>
      <c r="CY14" s="640"/>
      <c r="CZ14" s="675">
        <v>3.6</v>
      </c>
      <c r="DA14" s="675"/>
      <c r="DB14" s="675"/>
      <c r="DC14" s="675"/>
      <c r="DD14" s="644">
        <v>94242</v>
      </c>
      <c r="DE14" s="639"/>
      <c r="DF14" s="639"/>
      <c r="DG14" s="639"/>
      <c r="DH14" s="639"/>
      <c r="DI14" s="639"/>
      <c r="DJ14" s="639"/>
      <c r="DK14" s="639"/>
      <c r="DL14" s="639"/>
      <c r="DM14" s="639"/>
      <c r="DN14" s="639"/>
      <c r="DO14" s="639"/>
      <c r="DP14" s="640"/>
      <c r="DQ14" s="644">
        <v>800934</v>
      </c>
      <c r="DR14" s="639"/>
      <c r="DS14" s="639"/>
      <c r="DT14" s="639"/>
      <c r="DU14" s="639"/>
      <c r="DV14" s="639"/>
      <c r="DW14" s="639"/>
      <c r="DX14" s="639"/>
      <c r="DY14" s="639"/>
      <c r="DZ14" s="639"/>
      <c r="EA14" s="639"/>
      <c r="EB14" s="639"/>
      <c r="EC14" s="682"/>
    </row>
    <row r="15" spans="2:143" ht="11.25" customHeight="1" x14ac:dyDescent="0.15">
      <c r="B15" s="635" t="s">
        <v>256</v>
      </c>
      <c r="C15" s="636"/>
      <c r="D15" s="636"/>
      <c r="E15" s="636"/>
      <c r="F15" s="636"/>
      <c r="G15" s="636"/>
      <c r="H15" s="636"/>
      <c r="I15" s="636"/>
      <c r="J15" s="636"/>
      <c r="K15" s="636"/>
      <c r="L15" s="636"/>
      <c r="M15" s="636"/>
      <c r="N15" s="636"/>
      <c r="O15" s="636"/>
      <c r="P15" s="636"/>
      <c r="Q15" s="637"/>
      <c r="R15" s="638" t="s">
        <v>239</v>
      </c>
      <c r="S15" s="639"/>
      <c r="T15" s="639"/>
      <c r="U15" s="639"/>
      <c r="V15" s="639"/>
      <c r="W15" s="639"/>
      <c r="X15" s="639"/>
      <c r="Y15" s="640"/>
      <c r="Z15" s="675" t="s">
        <v>127</v>
      </c>
      <c r="AA15" s="675"/>
      <c r="AB15" s="675"/>
      <c r="AC15" s="675"/>
      <c r="AD15" s="676" t="s">
        <v>127</v>
      </c>
      <c r="AE15" s="676"/>
      <c r="AF15" s="676"/>
      <c r="AG15" s="676"/>
      <c r="AH15" s="676"/>
      <c r="AI15" s="676"/>
      <c r="AJ15" s="676"/>
      <c r="AK15" s="676"/>
      <c r="AL15" s="641" t="s">
        <v>239</v>
      </c>
      <c r="AM15" s="642"/>
      <c r="AN15" s="642"/>
      <c r="AO15" s="677"/>
      <c r="AP15" s="635" t="s">
        <v>257</v>
      </c>
      <c r="AQ15" s="636"/>
      <c r="AR15" s="636"/>
      <c r="AS15" s="636"/>
      <c r="AT15" s="636"/>
      <c r="AU15" s="636"/>
      <c r="AV15" s="636"/>
      <c r="AW15" s="636"/>
      <c r="AX15" s="636"/>
      <c r="AY15" s="636"/>
      <c r="AZ15" s="636"/>
      <c r="BA15" s="636"/>
      <c r="BB15" s="636"/>
      <c r="BC15" s="636"/>
      <c r="BD15" s="636"/>
      <c r="BE15" s="636"/>
      <c r="BF15" s="637"/>
      <c r="BG15" s="638">
        <v>345007</v>
      </c>
      <c r="BH15" s="639"/>
      <c r="BI15" s="639"/>
      <c r="BJ15" s="639"/>
      <c r="BK15" s="639"/>
      <c r="BL15" s="639"/>
      <c r="BM15" s="639"/>
      <c r="BN15" s="640"/>
      <c r="BO15" s="675">
        <v>3.6</v>
      </c>
      <c r="BP15" s="675"/>
      <c r="BQ15" s="675"/>
      <c r="BR15" s="675"/>
      <c r="BS15" s="644" t="s">
        <v>127</v>
      </c>
      <c r="BT15" s="639"/>
      <c r="BU15" s="639"/>
      <c r="BV15" s="639"/>
      <c r="BW15" s="639"/>
      <c r="BX15" s="639"/>
      <c r="BY15" s="639"/>
      <c r="BZ15" s="639"/>
      <c r="CA15" s="639"/>
      <c r="CB15" s="682"/>
      <c r="CD15" s="671" t="s">
        <v>258</v>
      </c>
      <c r="CE15" s="672"/>
      <c r="CF15" s="672"/>
      <c r="CG15" s="672"/>
      <c r="CH15" s="672"/>
      <c r="CI15" s="672"/>
      <c r="CJ15" s="672"/>
      <c r="CK15" s="672"/>
      <c r="CL15" s="672"/>
      <c r="CM15" s="672"/>
      <c r="CN15" s="672"/>
      <c r="CO15" s="672"/>
      <c r="CP15" s="672"/>
      <c r="CQ15" s="673"/>
      <c r="CR15" s="638">
        <v>3135935</v>
      </c>
      <c r="CS15" s="639"/>
      <c r="CT15" s="639"/>
      <c r="CU15" s="639"/>
      <c r="CV15" s="639"/>
      <c r="CW15" s="639"/>
      <c r="CX15" s="639"/>
      <c r="CY15" s="640"/>
      <c r="CZ15" s="675">
        <v>12.6</v>
      </c>
      <c r="DA15" s="675"/>
      <c r="DB15" s="675"/>
      <c r="DC15" s="675"/>
      <c r="DD15" s="644">
        <v>562066</v>
      </c>
      <c r="DE15" s="639"/>
      <c r="DF15" s="639"/>
      <c r="DG15" s="639"/>
      <c r="DH15" s="639"/>
      <c r="DI15" s="639"/>
      <c r="DJ15" s="639"/>
      <c r="DK15" s="639"/>
      <c r="DL15" s="639"/>
      <c r="DM15" s="639"/>
      <c r="DN15" s="639"/>
      <c r="DO15" s="639"/>
      <c r="DP15" s="640"/>
      <c r="DQ15" s="644">
        <v>2166217</v>
      </c>
      <c r="DR15" s="639"/>
      <c r="DS15" s="639"/>
      <c r="DT15" s="639"/>
      <c r="DU15" s="639"/>
      <c r="DV15" s="639"/>
      <c r="DW15" s="639"/>
      <c r="DX15" s="639"/>
      <c r="DY15" s="639"/>
      <c r="DZ15" s="639"/>
      <c r="EA15" s="639"/>
      <c r="EB15" s="639"/>
      <c r="EC15" s="682"/>
    </row>
    <row r="16" spans="2:143" ht="11.25" customHeight="1" x14ac:dyDescent="0.15">
      <c r="B16" s="635" t="s">
        <v>259</v>
      </c>
      <c r="C16" s="636"/>
      <c r="D16" s="636"/>
      <c r="E16" s="636"/>
      <c r="F16" s="636"/>
      <c r="G16" s="636"/>
      <c r="H16" s="636"/>
      <c r="I16" s="636"/>
      <c r="J16" s="636"/>
      <c r="K16" s="636"/>
      <c r="L16" s="636"/>
      <c r="M16" s="636"/>
      <c r="N16" s="636"/>
      <c r="O16" s="636"/>
      <c r="P16" s="636"/>
      <c r="Q16" s="637"/>
      <c r="R16" s="638">
        <v>11597</v>
      </c>
      <c r="S16" s="639"/>
      <c r="T16" s="639"/>
      <c r="U16" s="639"/>
      <c r="V16" s="639"/>
      <c r="W16" s="639"/>
      <c r="X16" s="639"/>
      <c r="Y16" s="640"/>
      <c r="Z16" s="675">
        <v>0</v>
      </c>
      <c r="AA16" s="675"/>
      <c r="AB16" s="675"/>
      <c r="AC16" s="675"/>
      <c r="AD16" s="676">
        <v>11597</v>
      </c>
      <c r="AE16" s="676"/>
      <c r="AF16" s="676"/>
      <c r="AG16" s="676"/>
      <c r="AH16" s="676"/>
      <c r="AI16" s="676"/>
      <c r="AJ16" s="676"/>
      <c r="AK16" s="676"/>
      <c r="AL16" s="641">
        <v>0.1</v>
      </c>
      <c r="AM16" s="642"/>
      <c r="AN16" s="642"/>
      <c r="AO16" s="677"/>
      <c r="AP16" s="635" t="s">
        <v>260</v>
      </c>
      <c r="AQ16" s="636"/>
      <c r="AR16" s="636"/>
      <c r="AS16" s="636"/>
      <c r="AT16" s="636"/>
      <c r="AU16" s="636"/>
      <c r="AV16" s="636"/>
      <c r="AW16" s="636"/>
      <c r="AX16" s="636"/>
      <c r="AY16" s="636"/>
      <c r="AZ16" s="636"/>
      <c r="BA16" s="636"/>
      <c r="BB16" s="636"/>
      <c r="BC16" s="636"/>
      <c r="BD16" s="636"/>
      <c r="BE16" s="636"/>
      <c r="BF16" s="637"/>
      <c r="BG16" s="638" t="s">
        <v>239</v>
      </c>
      <c r="BH16" s="639"/>
      <c r="BI16" s="639"/>
      <c r="BJ16" s="639"/>
      <c r="BK16" s="639"/>
      <c r="BL16" s="639"/>
      <c r="BM16" s="639"/>
      <c r="BN16" s="640"/>
      <c r="BO16" s="675" t="s">
        <v>127</v>
      </c>
      <c r="BP16" s="675"/>
      <c r="BQ16" s="675"/>
      <c r="BR16" s="675"/>
      <c r="BS16" s="644" t="s">
        <v>127</v>
      </c>
      <c r="BT16" s="639"/>
      <c r="BU16" s="639"/>
      <c r="BV16" s="639"/>
      <c r="BW16" s="639"/>
      <c r="BX16" s="639"/>
      <c r="BY16" s="639"/>
      <c r="BZ16" s="639"/>
      <c r="CA16" s="639"/>
      <c r="CB16" s="682"/>
      <c r="CD16" s="671" t="s">
        <v>261</v>
      </c>
      <c r="CE16" s="672"/>
      <c r="CF16" s="672"/>
      <c r="CG16" s="672"/>
      <c r="CH16" s="672"/>
      <c r="CI16" s="672"/>
      <c r="CJ16" s="672"/>
      <c r="CK16" s="672"/>
      <c r="CL16" s="672"/>
      <c r="CM16" s="672"/>
      <c r="CN16" s="672"/>
      <c r="CO16" s="672"/>
      <c r="CP16" s="672"/>
      <c r="CQ16" s="673"/>
      <c r="CR16" s="638" t="s">
        <v>127</v>
      </c>
      <c r="CS16" s="639"/>
      <c r="CT16" s="639"/>
      <c r="CU16" s="639"/>
      <c r="CV16" s="639"/>
      <c r="CW16" s="639"/>
      <c r="CX16" s="639"/>
      <c r="CY16" s="640"/>
      <c r="CZ16" s="675" t="s">
        <v>239</v>
      </c>
      <c r="DA16" s="675"/>
      <c r="DB16" s="675"/>
      <c r="DC16" s="675"/>
      <c r="DD16" s="644" t="s">
        <v>127</v>
      </c>
      <c r="DE16" s="639"/>
      <c r="DF16" s="639"/>
      <c r="DG16" s="639"/>
      <c r="DH16" s="639"/>
      <c r="DI16" s="639"/>
      <c r="DJ16" s="639"/>
      <c r="DK16" s="639"/>
      <c r="DL16" s="639"/>
      <c r="DM16" s="639"/>
      <c r="DN16" s="639"/>
      <c r="DO16" s="639"/>
      <c r="DP16" s="640"/>
      <c r="DQ16" s="644" t="s">
        <v>239</v>
      </c>
      <c r="DR16" s="639"/>
      <c r="DS16" s="639"/>
      <c r="DT16" s="639"/>
      <c r="DU16" s="639"/>
      <c r="DV16" s="639"/>
      <c r="DW16" s="639"/>
      <c r="DX16" s="639"/>
      <c r="DY16" s="639"/>
      <c r="DZ16" s="639"/>
      <c r="EA16" s="639"/>
      <c r="EB16" s="639"/>
      <c r="EC16" s="682"/>
    </row>
    <row r="17" spans="2:133" ht="11.25" customHeight="1" x14ac:dyDescent="0.15">
      <c r="B17" s="635" t="s">
        <v>262</v>
      </c>
      <c r="C17" s="636"/>
      <c r="D17" s="636"/>
      <c r="E17" s="636"/>
      <c r="F17" s="636"/>
      <c r="G17" s="636"/>
      <c r="H17" s="636"/>
      <c r="I17" s="636"/>
      <c r="J17" s="636"/>
      <c r="K17" s="636"/>
      <c r="L17" s="636"/>
      <c r="M17" s="636"/>
      <c r="N17" s="636"/>
      <c r="O17" s="636"/>
      <c r="P17" s="636"/>
      <c r="Q17" s="637"/>
      <c r="R17" s="638">
        <v>210519</v>
      </c>
      <c r="S17" s="639"/>
      <c r="T17" s="639"/>
      <c r="U17" s="639"/>
      <c r="V17" s="639"/>
      <c r="W17" s="639"/>
      <c r="X17" s="639"/>
      <c r="Y17" s="640"/>
      <c r="Z17" s="675">
        <v>0.8</v>
      </c>
      <c r="AA17" s="675"/>
      <c r="AB17" s="675"/>
      <c r="AC17" s="675"/>
      <c r="AD17" s="676">
        <v>210519</v>
      </c>
      <c r="AE17" s="676"/>
      <c r="AF17" s="676"/>
      <c r="AG17" s="676"/>
      <c r="AH17" s="676"/>
      <c r="AI17" s="676"/>
      <c r="AJ17" s="676"/>
      <c r="AK17" s="676"/>
      <c r="AL17" s="641">
        <v>1.5</v>
      </c>
      <c r="AM17" s="642"/>
      <c r="AN17" s="642"/>
      <c r="AO17" s="677"/>
      <c r="AP17" s="635" t="s">
        <v>263</v>
      </c>
      <c r="AQ17" s="636"/>
      <c r="AR17" s="636"/>
      <c r="AS17" s="636"/>
      <c r="AT17" s="636"/>
      <c r="AU17" s="636"/>
      <c r="AV17" s="636"/>
      <c r="AW17" s="636"/>
      <c r="AX17" s="636"/>
      <c r="AY17" s="636"/>
      <c r="AZ17" s="636"/>
      <c r="BA17" s="636"/>
      <c r="BB17" s="636"/>
      <c r="BC17" s="636"/>
      <c r="BD17" s="636"/>
      <c r="BE17" s="636"/>
      <c r="BF17" s="637"/>
      <c r="BG17" s="638" t="s">
        <v>127</v>
      </c>
      <c r="BH17" s="639"/>
      <c r="BI17" s="639"/>
      <c r="BJ17" s="639"/>
      <c r="BK17" s="639"/>
      <c r="BL17" s="639"/>
      <c r="BM17" s="639"/>
      <c r="BN17" s="640"/>
      <c r="BO17" s="675" t="s">
        <v>239</v>
      </c>
      <c r="BP17" s="675"/>
      <c r="BQ17" s="675"/>
      <c r="BR17" s="675"/>
      <c r="BS17" s="644" t="s">
        <v>127</v>
      </c>
      <c r="BT17" s="639"/>
      <c r="BU17" s="639"/>
      <c r="BV17" s="639"/>
      <c r="BW17" s="639"/>
      <c r="BX17" s="639"/>
      <c r="BY17" s="639"/>
      <c r="BZ17" s="639"/>
      <c r="CA17" s="639"/>
      <c r="CB17" s="682"/>
      <c r="CD17" s="671" t="s">
        <v>264</v>
      </c>
      <c r="CE17" s="672"/>
      <c r="CF17" s="672"/>
      <c r="CG17" s="672"/>
      <c r="CH17" s="672"/>
      <c r="CI17" s="672"/>
      <c r="CJ17" s="672"/>
      <c r="CK17" s="672"/>
      <c r="CL17" s="672"/>
      <c r="CM17" s="672"/>
      <c r="CN17" s="672"/>
      <c r="CO17" s="672"/>
      <c r="CP17" s="672"/>
      <c r="CQ17" s="673"/>
      <c r="CR17" s="638">
        <v>2927318</v>
      </c>
      <c r="CS17" s="639"/>
      <c r="CT17" s="639"/>
      <c r="CU17" s="639"/>
      <c r="CV17" s="639"/>
      <c r="CW17" s="639"/>
      <c r="CX17" s="639"/>
      <c r="CY17" s="640"/>
      <c r="CZ17" s="675">
        <v>11.7</v>
      </c>
      <c r="DA17" s="675"/>
      <c r="DB17" s="675"/>
      <c r="DC17" s="675"/>
      <c r="DD17" s="644" t="s">
        <v>127</v>
      </c>
      <c r="DE17" s="639"/>
      <c r="DF17" s="639"/>
      <c r="DG17" s="639"/>
      <c r="DH17" s="639"/>
      <c r="DI17" s="639"/>
      <c r="DJ17" s="639"/>
      <c r="DK17" s="639"/>
      <c r="DL17" s="639"/>
      <c r="DM17" s="639"/>
      <c r="DN17" s="639"/>
      <c r="DO17" s="639"/>
      <c r="DP17" s="640"/>
      <c r="DQ17" s="644">
        <v>2927318</v>
      </c>
      <c r="DR17" s="639"/>
      <c r="DS17" s="639"/>
      <c r="DT17" s="639"/>
      <c r="DU17" s="639"/>
      <c r="DV17" s="639"/>
      <c r="DW17" s="639"/>
      <c r="DX17" s="639"/>
      <c r="DY17" s="639"/>
      <c r="DZ17" s="639"/>
      <c r="EA17" s="639"/>
      <c r="EB17" s="639"/>
      <c r="EC17" s="682"/>
    </row>
    <row r="18" spans="2:133" ht="11.25" customHeight="1" x14ac:dyDescent="0.15">
      <c r="B18" s="635" t="s">
        <v>265</v>
      </c>
      <c r="C18" s="636"/>
      <c r="D18" s="636"/>
      <c r="E18" s="636"/>
      <c r="F18" s="636"/>
      <c r="G18" s="636"/>
      <c r="H18" s="636"/>
      <c r="I18" s="636"/>
      <c r="J18" s="636"/>
      <c r="K18" s="636"/>
      <c r="L18" s="636"/>
      <c r="M18" s="636"/>
      <c r="N18" s="636"/>
      <c r="O18" s="636"/>
      <c r="P18" s="636"/>
      <c r="Q18" s="637"/>
      <c r="R18" s="638">
        <v>89336</v>
      </c>
      <c r="S18" s="639"/>
      <c r="T18" s="639"/>
      <c r="U18" s="639"/>
      <c r="V18" s="639"/>
      <c r="W18" s="639"/>
      <c r="X18" s="639"/>
      <c r="Y18" s="640"/>
      <c r="Z18" s="675">
        <v>0.4</v>
      </c>
      <c r="AA18" s="675"/>
      <c r="AB18" s="675"/>
      <c r="AC18" s="675"/>
      <c r="AD18" s="676">
        <v>89336</v>
      </c>
      <c r="AE18" s="676"/>
      <c r="AF18" s="676"/>
      <c r="AG18" s="676"/>
      <c r="AH18" s="676"/>
      <c r="AI18" s="676"/>
      <c r="AJ18" s="676"/>
      <c r="AK18" s="676"/>
      <c r="AL18" s="641">
        <v>0.6</v>
      </c>
      <c r="AM18" s="642"/>
      <c r="AN18" s="642"/>
      <c r="AO18" s="677"/>
      <c r="AP18" s="635" t="s">
        <v>266</v>
      </c>
      <c r="AQ18" s="636"/>
      <c r="AR18" s="636"/>
      <c r="AS18" s="636"/>
      <c r="AT18" s="636"/>
      <c r="AU18" s="636"/>
      <c r="AV18" s="636"/>
      <c r="AW18" s="636"/>
      <c r="AX18" s="636"/>
      <c r="AY18" s="636"/>
      <c r="AZ18" s="636"/>
      <c r="BA18" s="636"/>
      <c r="BB18" s="636"/>
      <c r="BC18" s="636"/>
      <c r="BD18" s="636"/>
      <c r="BE18" s="636"/>
      <c r="BF18" s="637"/>
      <c r="BG18" s="638" t="s">
        <v>239</v>
      </c>
      <c r="BH18" s="639"/>
      <c r="BI18" s="639"/>
      <c r="BJ18" s="639"/>
      <c r="BK18" s="639"/>
      <c r="BL18" s="639"/>
      <c r="BM18" s="639"/>
      <c r="BN18" s="640"/>
      <c r="BO18" s="675" t="s">
        <v>239</v>
      </c>
      <c r="BP18" s="675"/>
      <c r="BQ18" s="675"/>
      <c r="BR18" s="675"/>
      <c r="BS18" s="644" t="s">
        <v>239</v>
      </c>
      <c r="BT18" s="639"/>
      <c r="BU18" s="639"/>
      <c r="BV18" s="639"/>
      <c r="BW18" s="639"/>
      <c r="BX18" s="639"/>
      <c r="BY18" s="639"/>
      <c r="BZ18" s="639"/>
      <c r="CA18" s="639"/>
      <c r="CB18" s="682"/>
      <c r="CD18" s="671" t="s">
        <v>267</v>
      </c>
      <c r="CE18" s="672"/>
      <c r="CF18" s="672"/>
      <c r="CG18" s="672"/>
      <c r="CH18" s="672"/>
      <c r="CI18" s="672"/>
      <c r="CJ18" s="672"/>
      <c r="CK18" s="672"/>
      <c r="CL18" s="672"/>
      <c r="CM18" s="672"/>
      <c r="CN18" s="672"/>
      <c r="CO18" s="672"/>
      <c r="CP18" s="672"/>
      <c r="CQ18" s="673"/>
      <c r="CR18" s="638" t="s">
        <v>127</v>
      </c>
      <c r="CS18" s="639"/>
      <c r="CT18" s="639"/>
      <c r="CU18" s="639"/>
      <c r="CV18" s="639"/>
      <c r="CW18" s="639"/>
      <c r="CX18" s="639"/>
      <c r="CY18" s="640"/>
      <c r="CZ18" s="675" t="s">
        <v>239</v>
      </c>
      <c r="DA18" s="675"/>
      <c r="DB18" s="675"/>
      <c r="DC18" s="675"/>
      <c r="DD18" s="644" t="s">
        <v>127</v>
      </c>
      <c r="DE18" s="639"/>
      <c r="DF18" s="639"/>
      <c r="DG18" s="639"/>
      <c r="DH18" s="639"/>
      <c r="DI18" s="639"/>
      <c r="DJ18" s="639"/>
      <c r="DK18" s="639"/>
      <c r="DL18" s="639"/>
      <c r="DM18" s="639"/>
      <c r="DN18" s="639"/>
      <c r="DO18" s="639"/>
      <c r="DP18" s="640"/>
      <c r="DQ18" s="644" t="s">
        <v>127</v>
      </c>
      <c r="DR18" s="639"/>
      <c r="DS18" s="639"/>
      <c r="DT18" s="639"/>
      <c r="DU18" s="639"/>
      <c r="DV18" s="639"/>
      <c r="DW18" s="639"/>
      <c r="DX18" s="639"/>
      <c r="DY18" s="639"/>
      <c r="DZ18" s="639"/>
      <c r="EA18" s="639"/>
      <c r="EB18" s="639"/>
      <c r="EC18" s="682"/>
    </row>
    <row r="19" spans="2:133" ht="11.25" customHeight="1" x14ac:dyDescent="0.15">
      <c r="B19" s="635" t="s">
        <v>268</v>
      </c>
      <c r="C19" s="636"/>
      <c r="D19" s="636"/>
      <c r="E19" s="636"/>
      <c r="F19" s="636"/>
      <c r="G19" s="636"/>
      <c r="H19" s="636"/>
      <c r="I19" s="636"/>
      <c r="J19" s="636"/>
      <c r="K19" s="636"/>
      <c r="L19" s="636"/>
      <c r="M19" s="636"/>
      <c r="N19" s="636"/>
      <c r="O19" s="636"/>
      <c r="P19" s="636"/>
      <c r="Q19" s="637"/>
      <c r="R19" s="638">
        <v>5216</v>
      </c>
      <c r="S19" s="639"/>
      <c r="T19" s="639"/>
      <c r="U19" s="639"/>
      <c r="V19" s="639"/>
      <c r="W19" s="639"/>
      <c r="X19" s="639"/>
      <c r="Y19" s="640"/>
      <c r="Z19" s="675">
        <v>0</v>
      </c>
      <c r="AA19" s="675"/>
      <c r="AB19" s="675"/>
      <c r="AC19" s="675"/>
      <c r="AD19" s="676">
        <v>5216</v>
      </c>
      <c r="AE19" s="676"/>
      <c r="AF19" s="676"/>
      <c r="AG19" s="676"/>
      <c r="AH19" s="676"/>
      <c r="AI19" s="676"/>
      <c r="AJ19" s="676"/>
      <c r="AK19" s="676"/>
      <c r="AL19" s="641">
        <v>0</v>
      </c>
      <c r="AM19" s="642"/>
      <c r="AN19" s="642"/>
      <c r="AO19" s="677"/>
      <c r="AP19" s="635" t="s">
        <v>269</v>
      </c>
      <c r="AQ19" s="636"/>
      <c r="AR19" s="636"/>
      <c r="AS19" s="636"/>
      <c r="AT19" s="636"/>
      <c r="AU19" s="636"/>
      <c r="AV19" s="636"/>
      <c r="AW19" s="636"/>
      <c r="AX19" s="636"/>
      <c r="AY19" s="636"/>
      <c r="AZ19" s="636"/>
      <c r="BA19" s="636"/>
      <c r="BB19" s="636"/>
      <c r="BC19" s="636"/>
      <c r="BD19" s="636"/>
      <c r="BE19" s="636"/>
      <c r="BF19" s="637"/>
      <c r="BG19" s="638">
        <v>757485</v>
      </c>
      <c r="BH19" s="639"/>
      <c r="BI19" s="639"/>
      <c r="BJ19" s="639"/>
      <c r="BK19" s="639"/>
      <c r="BL19" s="639"/>
      <c r="BM19" s="639"/>
      <c r="BN19" s="640"/>
      <c r="BO19" s="675">
        <v>7.9</v>
      </c>
      <c r="BP19" s="675"/>
      <c r="BQ19" s="675"/>
      <c r="BR19" s="675"/>
      <c r="BS19" s="644" t="s">
        <v>239</v>
      </c>
      <c r="BT19" s="639"/>
      <c r="BU19" s="639"/>
      <c r="BV19" s="639"/>
      <c r="BW19" s="639"/>
      <c r="BX19" s="639"/>
      <c r="BY19" s="639"/>
      <c r="BZ19" s="639"/>
      <c r="CA19" s="639"/>
      <c r="CB19" s="682"/>
      <c r="CD19" s="671" t="s">
        <v>270</v>
      </c>
      <c r="CE19" s="672"/>
      <c r="CF19" s="672"/>
      <c r="CG19" s="672"/>
      <c r="CH19" s="672"/>
      <c r="CI19" s="672"/>
      <c r="CJ19" s="672"/>
      <c r="CK19" s="672"/>
      <c r="CL19" s="672"/>
      <c r="CM19" s="672"/>
      <c r="CN19" s="672"/>
      <c r="CO19" s="672"/>
      <c r="CP19" s="672"/>
      <c r="CQ19" s="673"/>
      <c r="CR19" s="638" t="s">
        <v>127</v>
      </c>
      <c r="CS19" s="639"/>
      <c r="CT19" s="639"/>
      <c r="CU19" s="639"/>
      <c r="CV19" s="639"/>
      <c r="CW19" s="639"/>
      <c r="CX19" s="639"/>
      <c r="CY19" s="640"/>
      <c r="CZ19" s="675" t="s">
        <v>239</v>
      </c>
      <c r="DA19" s="675"/>
      <c r="DB19" s="675"/>
      <c r="DC19" s="675"/>
      <c r="DD19" s="644" t="s">
        <v>127</v>
      </c>
      <c r="DE19" s="639"/>
      <c r="DF19" s="639"/>
      <c r="DG19" s="639"/>
      <c r="DH19" s="639"/>
      <c r="DI19" s="639"/>
      <c r="DJ19" s="639"/>
      <c r="DK19" s="639"/>
      <c r="DL19" s="639"/>
      <c r="DM19" s="639"/>
      <c r="DN19" s="639"/>
      <c r="DO19" s="639"/>
      <c r="DP19" s="640"/>
      <c r="DQ19" s="644" t="s">
        <v>239</v>
      </c>
      <c r="DR19" s="639"/>
      <c r="DS19" s="639"/>
      <c r="DT19" s="639"/>
      <c r="DU19" s="639"/>
      <c r="DV19" s="639"/>
      <c r="DW19" s="639"/>
      <c r="DX19" s="639"/>
      <c r="DY19" s="639"/>
      <c r="DZ19" s="639"/>
      <c r="EA19" s="639"/>
      <c r="EB19" s="639"/>
      <c r="EC19" s="682"/>
    </row>
    <row r="20" spans="2:133" ht="11.25" customHeight="1" x14ac:dyDescent="0.15">
      <c r="B20" s="635" t="s">
        <v>271</v>
      </c>
      <c r="C20" s="636"/>
      <c r="D20" s="636"/>
      <c r="E20" s="636"/>
      <c r="F20" s="636"/>
      <c r="G20" s="636"/>
      <c r="H20" s="636"/>
      <c r="I20" s="636"/>
      <c r="J20" s="636"/>
      <c r="K20" s="636"/>
      <c r="L20" s="636"/>
      <c r="M20" s="636"/>
      <c r="N20" s="636"/>
      <c r="O20" s="636"/>
      <c r="P20" s="636"/>
      <c r="Q20" s="637"/>
      <c r="R20" s="638">
        <v>1242</v>
      </c>
      <c r="S20" s="639"/>
      <c r="T20" s="639"/>
      <c r="U20" s="639"/>
      <c r="V20" s="639"/>
      <c r="W20" s="639"/>
      <c r="X20" s="639"/>
      <c r="Y20" s="640"/>
      <c r="Z20" s="675">
        <v>0</v>
      </c>
      <c r="AA20" s="675"/>
      <c r="AB20" s="675"/>
      <c r="AC20" s="675"/>
      <c r="AD20" s="676">
        <v>1242</v>
      </c>
      <c r="AE20" s="676"/>
      <c r="AF20" s="676"/>
      <c r="AG20" s="676"/>
      <c r="AH20" s="676"/>
      <c r="AI20" s="676"/>
      <c r="AJ20" s="676"/>
      <c r="AK20" s="676"/>
      <c r="AL20" s="641">
        <v>0</v>
      </c>
      <c r="AM20" s="642"/>
      <c r="AN20" s="642"/>
      <c r="AO20" s="677"/>
      <c r="AP20" s="635" t="s">
        <v>272</v>
      </c>
      <c r="AQ20" s="636"/>
      <c r="AR20" s="636"/>
      <c r="AS20" s="636"/>
      <c r="AT20" s="636"/>
      <c r="AU20" s="636"/>
      <c r="AV20" s="636"/>
      <c r="AW20" s="636"/>
      <c r="AX20" s="636"/>
      <c r="AY20" s="636"/>
      <c r="AZ20" s="636"/>
      <c r="BA20" s="636"/>
      <c r="BB20" s="636"/>
      <c r="BC20" s="636"/>
      <c r="BD20" s="636"/>
      <c r="BE20" s="636"/>
      <c r="BF20" s="637"/>
      <c r="BG20" s="638">
        <v>757485</v>
      </c>
      <c r="BH20" s="639"/>
      <c r="BI20" s="639"/>
      <c r="BJ20" s="639"/>
      <c r="BK20" s="639"/>
      <c r="BL20" s="639"/>
      <c r="BM20" s="639"/>
      <c r="BN20" s="640"/>
      <c r="BO20" s="675">
        <v>7.9</v>
      </c>
      <c r="BP20" s="675"/>
      <c r="BQ20" s="675"/>
      <c r="BR20" s="675"/>
      <c r="BS20" s="644" t="s">
        <v>127</v>
      </c>
      <c r="BT20" s="639"/>
      <c r="BU20" s="639"/>
      <c r="BV20" s="639"/>
      <c r="BW20" s="639"/>
      <c r="BX20" s="639"/>
      <c r="BY20" s="639"/>
      <c r="BZ20" s="639"/>
      <c r="CA20" s="639"/>
      <c r="CB20" s="682"/>
      <c r="CD20" s="671" t="s">
        <v>273</v>
      </c>
      <c r="CE20" s="672"/>
      <c r="CF20" s="672"/>
      <c r="CG20" s="672"/>
      <c r="CH20" s="672"/>
      <c r="CI20" s="672"/>
      <c r="CJ20" s="672"/>
      <c r="CK20" s="672"/>
      <c r="CL20" s="672"/>
      <c r="CM20" s="672"/>
      <c r="CN20" s="672"/>
      <c r="CO20" s="672"/>
      <c r="CP20" s="672"/>
      <c r="CQ20" s="673"/>
      <c r="CR20" s="638">
        <v>24948630</v>
      </c>
      <c r="CS20" s="639"/>
      <c r="CT20" s="639"/>
      <c r="CU20" s="639"/>
      <c r="CV20" s="639"/>
      <c r="CW20" s="639"/>
      <c r="CX20" s="639"/>
      <c r="CY20" s="640"/>
      <c r="CZ20" s="675">
        <v>100</v>
      </c>
      <c r="DA20" s="675"/>
      <c r="DB20" s="675"/>
      <c r="DC20" s="675"/>
      <c r="DD20" s="644">
        <v>2402576</v>
      </c>
      <c r="DE20" s="639"/>
      <c r="DF20" s="639"/>
      <c r="DG20" s="639"/>
      <c r="DH20" s="639"/>
      <c r="DI20" s="639"/>
      <c r="DJ20" s="639"/>
      <c r="DK20" s="639"/>
      <c r="DL20" s="639"/>
      <c r="DM20" s="639"/>
      <c r="DN20" s="639"/>
      <c r="DO20" s="639"/>
      <c r="DP20" s="640"/>
      <c r="DQ20" s="644">
        <v>16253046</v>
      </c>
      <c r="DR20" s="639"/>
      <c r="DS20" s="639"/>
      <c r="DT20" s="639"/>
      <c r="DU20" s="639"/>
      <c r="DV20" s="639"/>
      <c r="DW20" s="639"/>
      <c r="DX20" s="639"/>
      <c r="DY20" s="639"/>
      <c r="DZ20" s="639"/>
      <c r="EA20" s="639"/>
      <c r="EB20" s="639"/>
      <c r="EC20" s="682"/>
    </row>
    <row r="21" spans="2:133" ht="11.25" customHeight="1" x14ac:dyDescent="0.15">
      <c r="B21" s="635" t="s">
        <v>274</v>
      </c>
      <c r="C21" s="636"/>
      <c r="D21" s="636"/>
      <c r="E21" s="636"/>
      <c r="F21" s="636"/>
      <c r="G21" s="636"/>
      <c r="H21" s="636"/>
      <c r="I21" s="636"/>
      <c r="J21" s="636"/>
      <c r="K21" s="636"/>
      <c r="L21" s="636"/>
      <c r="M21" s="636"/>
      <c r="N21" s="636"/>
      <c r="O21" s="636"/>
      <c r="P21" s="636"/>
      <c r="Q21" s="637"/>
      <c r="R21" s="638">
        <v>114725</v>
      </c>
      <c r="S21" s="639"/>
      <c r="T21" s="639"/>
      <c r="U21" s="639"/>
      <c r="V21" s="639"/>
      <c r="W21" s="639"/>
      <c r="X21" s="639"/>
      <c r="Y21" s="640"/>
      <c r="Z21" s="675">
        <v>0.5</v>
      </c>
      <c r="AA21" s="675"/>
      <c r="AB21" s="675"/>
      <c r="AC21" s="675"/>
      <c r="AD21" s="676">
        <v>114725</v>
      </c>
      <c r="AE21" s="676"/>
      <c r="AF21" s="676"/>
      <c r="AG21" s="676"/>
      <c r="AH21" s="676"/>
      <c r="AI21" s="676"/>
      <c r="AJ21" s="676"/>
      <c r="AK21" s="676"/>
      <c r="AL21" s="641">
        <v>0.8</v>
      </c>
      <c r="AM21" s="642"/>
      <c r="AN21" s="642"/>
      <c r="AO21" s="677"/>
      <c r="AP21" s="732" t="s">
        <v>275</v>
      </c>
      <c r="AQ21" s="740"/>
      <c r="AR21" s="740"/>
      <c r="AS21" s="740"/>
      <c r="AT21" s="740"/>
      <c r="AU21" s="740"/>
      <c r="AV21" s="740"/>
      <c r="AW21" s="740"/>
      <c r="AX21" s="740"/>
      <c r="AY21" s="740"/>
      <c r="AZ21" s="740"/>
      <c r="BA21" s="740"/>
      <c r="BB21" s="740"/>
      <c r="BC21" s="740"/>
      <c r="BD21" s="740"/>
      <c r="BE21" s="740"/>
      <c r="BF21" s="734"/>
      <c r="BG21" s="638" t="s">
        <v>239</v>
      </c>
      <c r="BH21" s="639"/>
      <c r="BI21" s="639"/>
      <c r="BJ21" s="639"/>
      <c r="BK21" s="639"/>
      <c r="BL21" s="639"/>
      <c r="BM21" s="639"/>
      <c r="BN21" s="640"/>
      <c r="BO21" s="675" t="s">
        <v>127</v>
      </c>
      <c r="BP21" s="675"/>
      <c r="BQ21" s="675"/>
      <c r="BR21" s="675"/>
      <c r="BS21" s="644" t="s">
        <v>239</v>
      </c>
      <c r="BT21" s="639"/>
      <c r="BU21" s="639"/>
      <c r="BV21" s="639"/>
      <c r="BW21" s="639"/>
      <c r="BX21" s="639"/>
      <c r="BY21" s="639"/>
      <c r="BZ21" s="639"/>
      <c r="CA21" s="639"/>
      <c r="CB21" s="682"/>
      <c r="CD21" s="745"/>
      <c r="CE21" s="688"/>
      <c r="CF21" s="688"/>
      <c r="CG21" s="688"/>
      <c r="CH21" s="688"/>
      <c r="CI21" s="688"/>
      <c r="CJ21" s="688"/>
      <c r="CK21" s="688"/>
      <c r="CL21" s="688"/>
      <c r="CM21" s="688"/>
      <c r="CN21" s="688"/>
      <c r="CO21" s="688"/>
      <c r="CP21" s="688"/>
      <c r="CQ21" s="68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25" customHeight="1" x14ac:dyDescent="0.15">
      <c r="B22" s="635" t="s">
        <v>276</v>
      </c>
      <c r="C22" s="636"/>
      <c r="D22" s="636"/>
      <c r="E22" s="636"/>
      <c r="F22" s="636"/>
      <c r="G22" s="636"/>
      <c r="H22" s="636"/>
      <c r="I22" s="636"/>
      <c r="J22" s="636"/>
      <c r="K22" s="636"/>
      <c r="L22" s="636"/>
      <c r="M22" s="636"/>
      <c r="N22" s="636"/>
      <c r="O22" s="636"/>
      <c r="P22" s="636"/>
      <c r="Q22" s="637"/>
      <c r="R22" s="638">
        <v>3525102</v>
      </c>
      <c r="S22" s="639"/>
      <c r="T22" s="639"/>
      <c r="U22" s="639"/>
      <c r="V22" s="639"/>
      <c r="W22" s="639"/>
      <c r="X22" s="639"/>
      <c r="Y22" s="640"/>
      <c r="Z22" s="675">
        <v>14</v>
      </c>
      <c r="AA22" s="675"/>
      <c r="AB22" s="675"/>
      <c r="AC22" s="675"/>
      <c r="AD22" s="676">
        <v>3339190</v>
      </c>
      <c r="AE22" s="676"/>
      <c r="AF22" s="676"/>
      <c r="AG22" s="676"/>
      <c r="AH22" s="676"/>
      <c r="AI22" s="676"/>
      <c r="AJ22" s="676"/>
      <c r="AK22" s="676"/>
      <c r="AL22" s="641">
        <v>23.8</v>
      </c>
      <c r="AM22" s="642"/>
      <c r="AN22" s="642"/>
      <c r="AO22" s="677"/>
      <c r="AP22" s="732" t="s">
        <v>277</v>
      </c>
      <c r="AQ22" s="740"/>
      <c r="AR22" s="740"/>
      <c r="AS22" s="740"/>
      <c r="AT22" s="740"/>
      <c r="AU22" s="740"/>
      <c r="AV22" s="740"/>
      <c r="AW22" s="740"/>
      <c r="AX22" s="740"/>
      <c r="AY22" s="740"/>
      <c r="AZ22" s="740"/>
      <c r="BA22" s="740"/>
      <c r="BB22" s="740"/>
      <c r="BC22" s="740"/>
      <c r="BD22" s="740"/>
      <c r="BE22" s="740"/>
      <c r="BF22" s="734"/>
      <c r="BG22" s="638" t="s">
        <v>239</v>
      </c>
      <c r="BH22" s="639"/>
      <c r="BI22" s="639"/>
      <c r="BJ22" s="639"/>
      <c r="BK22" s="639"/>
      <c r="BL22" s="639"/>
      <c r="BM22" s="639"/>
      <c r="BN22" s="640"/>
      <c r="BO22" s="675" t="s">
        <v>127</v>
      </c>
      <c r="BP22" s="675"/>
      <c r="BQ22" s="675"/>
      <c r="BR22" s="675"/>
      <c r="BS22" s="644" t="s">
        <v>127</v>
      </c>
      <c r="BT22" s="639"/>
      <c r="BU22" s="639"/>
      <c r="BV22" s="639"/>
      <c r="BW22" s="639"/>
      <c r="BX22" s="639"/>
      <c r="BY22" s="639"/>
      <c r="BZ22" s="639"/>
      <c r="CA22" s="639"/>
      <c r="CB22" s="682"/>
      <c r="CD22" s="742" t="s">
        <v>278</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279</v>
      </c>
      <c r="C23" s="636"/>
      <c r="D23" s="636"/>
      <c r="E23" s="636"/>
      <c r="F23" s="636"/>
      <c r="G23" s="636"/>
      <c r="H23" s="636"/>
      <c r="I23" s="636"/>
      <c r="J23" s="636"/>
      <c r="K23" s="636"/>
      <c r="L23" s="636"/>
      <c r="M23" s="636"/>
      <c r="N23" s="636"/>
      <c r="O23" s="636"/>
      <c r="P23" s="636"/>
      <c r="Q23" s="637"/>
      <c r="R23" s="638">
        <v>3339190</v>
      </c>
      <c r="S23" s="639"/>
      <c r="T23" s="639"/>
      <c r="U23" s="639"/>
      <c r="V23" s="639"/>
      <c r="W23" s="639"/>
      <c r="X23" s="639"/>
      <c r="Y23" s="640"/>
      <c r="Z23" s="675">
        <v>13.3</v>
      </c>
      <c r="AA23" s="675"/>
      <c r="AB23" s="675"/>
      <c r="AC23" s="675"/>
      <c r="AD23" s="676">
        <v>3339190</v>
      </c>
      <c r="AE23" s="676"/>
      <c r="AF23" s="676"/>
      <c r="AG23" s="676"/>
      <c r="AH23" s="676"/>
      <c r="AI23" s="676"/>
      <c r="AJ23" s="676"/>
      <c r="AK23" s="676"/>
      <c r="AL23" s="641">
        <v>23.8</v>
      </c>
      <c r="AM23" s="642"/>
      <c r="AN23" s="642"/>
      <c r="AO23" s="677"/>
      <c r="AP23" s="732" t="s">
        <v>280</v>
      </c>
      <c r="AQ23" s="740"/>
      <c r="AR23" s="740"/>
      <c r="AS23" s="740"/>
      <c r="AT23" s="740"/>
      <c r="AU23" s="740"/>
      <c r="AV23" s="740"/>
      <c r="AW23" s="740"/>
      <c r="AX23" s="740"/>
      <c r="AY23" s="740"/>
      <c r="AZ23" s="740"/>
      <c r="BA23" s="740"/>
      <c r="BB23" s="740"/>
      <c r="BC23" s="740"/>
      <c r="BD23" s="740"/>
      <c r="BE23" s="740"/>
      <c r="BF23" s="734"/>
      <c r="BG23" s="638">
        <v>757485</v>
      </c>
      <c r="BH23" s="639"/>
      <c r="BI23" s="639"/>
      <c r="BJ23" s="639"/>
      <c r="BK23" s="639"/>
      <c r="BL23" s="639"/>
      <c r="BM23" s="639"/>
      <c r="BN23" s="640"/>
      <c r="BO23" s="675">
        <v>7.9</v>
      </c>
      <c r="BP23" s="675"/>
      <c r="BQ23" s="675"/>
      <c r="BR23" s="675"/>
      <c r="BS23" s="644" t="s">
        <v>239</v>
      </c>
      <c r="BT23" s="639"/>
      <c r="BU23" s="639"/>
      <c r="BV23" s="639"/>
      <c r="BW23" s="639"/>
      <c r="BX23" s="639"/>
      <c r="BY23" s="639"/>
      <c r="BZ23" s="639"/>
      <c r="CA23" s="639"/>
      <c r="CB23" s="682"/>
      <c r="CD23" s="742" t="s">
        <v>219</v>
      </c>
      <c r="CE23" s="743"/>
      <c r="CF23" s="743"/>
      <c r="CG23" s="743"/>
      <c r="CH23" s="743"/>
      <c r="CI23" s="743"/>
      <c r="CJ23" s="743"/>
      <c r="CK23" s="743"/>
      <c r="CL23" s="743"/>
      <c r="CM23" s="743"/>
      <c r="CN23" s="743"/>
      <c r="CO23" s="743"/>
      <c r="CP23" s="743"/>
      <c r="CQ23" s="744"/>
      <c r="CR23" s="742" t="s">
        <v>281</v>
      </c>
      <c r="CS23" s="743"/>
      <c r="CT23" s="743"/>
      <c r="CU23" s="743"/>
      <c r="CV23" s="743"/>
      <c r="CW23" s="743"/>
      <c r="CX23" s="743"/>
      <c r="CY23" s="744"/>
      <c r="CZ23" s="742" t="s">
        <v>282</v>
      </c>
      <c r="DA23" s="743"/>
      <c r="DB23" s="743"/>
      <c r="DC23" s="744"/>
      <c r="DD23" s="742" t="s">
        <v>283</v>
      </c>
      <c r="DE23" s="743"/>
      <c r="DF23" s="743"/>
      <c r="DG23" s="743"/>
      <c r="DH23" s="743"/>
      <c r="DI23" s="743"/>
      <c r="DJ23" s="743"/>
      <c r="DK23" s="744"/>
      <c r="DL23" s="751" t="s">
        <v>284</v>
      </c>
      <c r="DM23" s="752"/>
      <c r="DN23" s="752"/>
      <c r="DO23" s="752"/>
      <c r="DP23" s="752"/>
      <c r="DQ23" s="752"/>
      <c r="DR23" s="752"/>
      <c r="DS23" s="752"/>
      <c r="DT23" s="752"/>
      <c r="DU23" s="752"/>
      <c r="DV23" s="753"/>
      <c r="DW23" s="742" t="s">
        <v>285</v>
      </c>
      <c r="DX23" s="743"/>
      <c r="DY23" s="743"/>
      <c r="DZ23" s="743"/>
      <c r="EA23" s="743"/>
      <c r="EB23" s="743"/>
      <c r="EC23" s="744"/>
    </row>
    <row r="24" spans="2:133" ht="11.25" customHeight="1" x14ac:dyDescent="0.15">
      <c r="B24" s="635" t="s">
        <v>286</v>
      </c>
      <c r="C24" s="636"/>
      <c r="D24" s="636"/>
      <c r="E24" s="636"/>
      <c r="F24" s="636"/>
      <c r="G24" s="636"/>
      <c r="H24" s="636"/>
      <c r="I24" s="636"/>
      <c r="J24" s="636"/>
      <c r="K24" s="636"/>
      <c r="L24" s="636"/>
      <c r="M24" s="636"/>
      <c r="N24" s="636"/>
      <c r="O24" s="636"/>
      <c r="P24" s="636"/>
      <c r="Q24" s="637"/>
      <c r="R24" s="638">
        <v>185912</v>
      </c>
      <c r="S24" s="639"/>
      <c r="T24" s="639"/>
      <c r="U24" s="639"/>
      <c r="V24" s="639"/>
      <c r="W24" s="639"/>
      <c r="X24" s="639"/>
      <c r="Y24" s="640"/>
      <c r="Z24" s="675">
        <v>0.7</v>
      </c>
      <c r="AA24" s="675"/>
      <c r="AB24" s="675"/>
      <c r="AC24" s="675"/>
      <c r="AD24" s="676" t="s">
        <v>127</v>
      </c>
      <c r="AE24" s="676"/>
      <c r="AF24" s="676"/>
      <c r="AG24" s="676"/>
      <c r="AH24" s="676"/>
      <c r="AI24" s="676"/>
      <c r="AJ24" s="676"/>
      <c r="AK24" s="676"/>
      <c r="AL24" s="641" t="s">
        <v>127</v>
      </c>
      <c r="AM24" s="642"/>
      <c r="AN24" s="642"/>
      <c r="AO24" s="677"/>
      <c r="AP24" s="732" t="s">
        <v>287</v>
      </c>
      <c r="AQ24" s="740"/>
      <c r="AR24" s="740"/>
      <c r="AS24" s="740"/>
      <c r="AT24" s="740"/>
      <c r="AU24" s="740"/>
      <c r="AV24" s="740"/>
      <c r="AW24" s="740"/>
      <c r="AX24" s="740"/>
      <c r="AY24" s="740"/>
      <c r="AZ24" s="740"/>
      <c r="BA24" s="740"/>
      <c r="BB24" s="740"/>
      <c r="BC24" s="740"/>
      <c r="BD24" s="740"/>
      <c r="BE24" s="740"/>
      <c r="BF24" s="734"/>
      <c r="BG24" s="638" t="s">
        <v>239</v>
      </c>
      <c r="BH24" s="639"/>
      <c r="BI24" s="639"/>
      <c r="BJ24" s="639"/>
      <c r="BK24" s="639"/>
      <c r="BL24" s="639"/>
      <c r="BM24" s="639"/>
      <c r="BN24" s="640"/>
      <c r="BO24" s="675" t="s">
        <v>127</v>
      </c>
      <c r="BP24" s="675"/>
      <c r="BQ24" s="675"/>
      <c r="BR24" s="675"/>
      <c r="BS24" s="644" t="s">
        <v>127</v>
      </c>
      <c r="BT24" s="639"/>
      <c r="BU24" s="639"/>
      <c r="BV24" s="639"/>
      <c r="BW24" s="639"/>
      <c r="BX24" s="639"/>
      <c r="BY24" s="639"/>
      <c r="BZ24" s="639"/>
      <c r="CA24" s="639"/>
      <c r="CB24" s="682"/>
      <c r="CD24" s="696" t="s">
        <v>288</v>
      </c>
      <c r="CE24" s="697"/>
      <c r="CF24" s="697"/>
      <c r="CG24" s="697"/>
      <c r="CH24" s="697"/>
      <c r="CI24" s="697"/>
      <c r="CJ24" s="697"/>
      <c r="CK24" s="697"/>
      <c r="CL24" s="697"/>
      <c r="CM24" s="697"/>
      <c r="CN24" s="697"/>
      <c r="CO24" s="697"/>
      <c r="CP24" s="697"/>
      <c r="CQ24" s="698"/>
      <c r="CR24" s="693">
        <v>14899613</v>
      </c>
      <c r="CS24" s="694"/>
      <c r="CT24" s="694"/>
      <c r="CU24" s="694"/>
      <c r="CV24" s="694"/>
      <c r="CW24" s="694"/>
      <c r="CX24" s="694"/>
      <c r="CY24" s="737"/>
      <c r="CZ24" s="738">
        <v>59.7</v>
      </c>
      <c r="DA24" s="709"/>
      <c r="DB24" s="709"/>
      <c r="DC24" s="741"/>
      <c r="DD24" s="736">
        <v>9736500</v>
      </c>
      <c r="DE24" s="694"/>
      <c r="DF24" s="694"/>
      <c r="DG24" s="694"/>
      <c r="DH24" s="694"/>
      <c r="DI24" s="694"/>
      <c r="DJ24" s="694"/>
      <c r="DK24" s="737"/>
      <c r="DL24" s="736">
        <v>9650327</v>
      </c>
      <c r="DM24" s="694"/>
      <c r="DN24" s="694"/>
      <c r="DO24" s="694"/>
      <c r="DP24" s="694"/>
      <c r="DQ24" s="694"/>
      <c r="DR24" s="694"/>
      <c r="DS24" s="694"/>
      <c r="DT24" s="694"/>
      <c r="DU24" s="694"/>
      <c r="DV24" s="737"/>
      <c r="DW24" s="738">
        <v>64.599999999999994</v>
      </c>
      <c r="DX24" s="709"/>
      <c r="DY24" s="709"/>
      <c r="DZ24" s="709"/>
      <c r="EA24" s="709"/>
      <c r="EB24" s="709"/>
      <c r="EC24" s="739"/>
    </row>
    <row r="25" spans="2:133" ht="11.25" customHeight="1" x14ac:dyDescent="0.15">
      <c r="B25" s="635" t="s">
        <v>289</v>
      </c>
      <c r="C25" s="636"/>
      <c r="D25" s="636"/>
      <c r="E25" s="636"/>
      <c r="F25" s="636"/>
      <c r="G25" s="636"/>
      <c r="H25" s="636"/>
      <c r="I25" s="636"/>
      <c r="J25" s="636"/>
      <c r="K25" s="636"/>
      <c r="L25" s="636"/>
      <c r="M25" s="636"/>
      <c r="N25" s="636"/>
      <c r="O25" s="636"/>
      <c r="P25" s="636"/>
      <c r="Q25" s="637"/>
      <c r="R25" s="638" t="s">
        <v>127</v>
      </c>
      <c r="S25" s="639"/>
      <c r="T25" s="639"/>
      <c r="U25" s="639"/>
      <c r="V25" s="639"/>
      <c r="W25" s="639"/>
      <c r="X25" s="639"/>
      <c r="Y25" s="640"/>
      <c r="Z25" s="675" t="s">
        <v>239</v>
      </c>
      <c r="AA25" s="675"/>
      <c r="AB25" s="675"/>
      <c r="AC25" s="675"/>
      <c r="AD25" s="676" t="s">
        <v>127</v>
      </c>
      <c r="AE25" s="676"/>
      <c r="AF25" s="676"/>
      <c r="AG25" s="676"/>
      <c r="AH25" s="676"/>
      <c r="AI25" s="676"/>
      <c r="AJ25" s="676"/>
      <c r="AK25" s="676"/>
      <c r="AL25" s="641" t="s">
        <v>239</v>
      </c>
      <c r="AM25" s="642"/>
      <c r="AN25" s="642"/>
      <c r="AO25" s="677"/>
      <c r="AP25" s="732" t="s">
        <v>290</v>
      </c>
      <c r="AQ25" s="740"/>
      <c r="AR25" s="740"/>
      <c r="AS25" s="740"/>
      <c r="AT25" s="740"/>
      <c r="AU25" s="740"/>
      <c r="AV25" s="740"/>
      <c r="AW25" s="740"/>
      <c r="AX25" s="740"/>
      <c r="AY25" s="740"/>
      <c r="AZ25" s="740"/>
      <c r="BA25" s="740"/>
      <c r="BB25" s="740"/>
      <c r="BC25" s="740"/>
      <c r="BD25" s="740"/>
      <c r="BE25" s="740"/>
      <c r="BF25" s="734"/>
      <c r="BG25" s="638" t="s">
        <v>127</v>
      </c>
      <c r="BH25" s="639"/>
      <c r="BI25" s="639"/>
      <c r="BJ25" s="639"/>
      <c r="BK25" s="639"/>
      <c r="BL25" s="639"/>
      <c r="BM25" s="639"/>
      <c r="BN25" s="640"/>
      <c r="BO25" s="675" t="s">
        <v>239</v>
      </c>
      <c r="BP25" s="675"/>
      <c r="BQ25" s="675"/>
      <c r="BR25" s="675"/>
      <c r="BS25" s="644" t="s">
        <v>127</v>
      </c>
      <c r="BT25" s="639"/>
      <c r="BU25" s="639"/>
      <c r="BV25" s="639"/>
      <c r="BW25" s="639"/>
      <c r="BX25" s="639"/>
      <c r="BY25" s="639"/>
      <c r="BZ25" s="639"/>
      <c r="CA25" s="639"/>
      <c r="CB25" s="682"/>
      <c r="CD25" s="671" t="s">
        <v>291</v>
      </c>
      <c r="CE25" s="672"/>
      <c r="CF25" s="672"/>
      <c r="CG25" s="672"/>
      <c r="CH25" s="672"/>
      <c r="CI25" s="672"/>
      <c r="CJ25" s="672"/>
      <c r="CK25" s="672"/>
      <c r="CL25" s="672"/>
      <c r="CM25" s="672"/>
      <c r="CN25" s="672"/>
      <c r="CO25" s="672"/>
      <c r="CP25" s="672"/>
      <c r="CQ25" s="673"/>
      <c r="CR25" s="638">
        <v>4976249</v>
      </c>
      <c r="CS25" s="657"/>
      <c r="CT25" s="657"/>
      <c r="CU25" s="657"/>
      <c r="CV25" s="657"/>
      <c r="CW25" s="657"/>
      <c r="CX25" s="657"/>
      <c r="CY25" s="658"/>
      <c r="CZ25" s="641">
        <v>19.899999999999999</v>
      </c>
      <c r="DA25" s="659"/>
      <c r="DB25" s="659"/>
      <c r="DC25" s="660"/>
      <c r="DD25" s="644">
        <v>4612056</v>
      </c>
      <c r="DE25" s="657"/>
      <c r="DF25" s="657"/>
      <c r="DG25" s="657"/>
      <c r="DH25" s="657"/>
      <c r="DI25" s="657"/>
      <c r="DJ25" s="657"/>
      <c r="DK25" s="658"/>
      <c r="DL25" s="644">
        <v>4532029</v>
      </c>
      <c r="DM25" s="657"/>
      <c r="DN25" s="657"/>
      <c r="DO25" s="657"/>
      <c r="DP25" s="657"/>
      <c r="DQ25" s="657"/>
      <c r="DR25" s="657"/>
      <c r="DS25" s="657"/>
      <c r="DT25" s="657"/>
      <c r="DU25" s="657"/>
      <c r="DV25" s="658"/>
      <c r="DW25" s="641">
        <v>30.3</v>
      </c>
      <c r="DX25" s="659"/>
      <c r="DY25" s="659"/>
      <c r="DZ25" s="659"/>
      <c r="EA25" s="659"/>
      <c r="EB25" s="659"/>
      <c r="EC25" s="674"/>
    </row>
    <row r="26" spans="2:133" ht="11.25" customHeight="1" x14ac:dyDescent="0.15">
      <c r="B26" s="635" t="s">
        <v>292</v>
      </c>
      <c r="C26" s="636"/>
      <c r="D26" s="636"/>
      <c r="E26" s="636"/>
      <c r="F26" s="636"/>
      <c r="G26" s="636"/>
      <c r="H26" s="636"/>
      <c r="I26" s="636"/>
      <c r="J26" s="636"/>
      <c r="K26" s="636"/>
      <c r="L26" s="636"/>
      <c r="M26" s="636"/>
      <c r="N26" s="636"/>
      <c r="O26" s="636"/>
      <c r="P26" s="636"/>
      <c r="Q26" s="637"/>
      <c r="R26" s="638">
        <v>14824777</v>
      </c>
      <c r="S26" s="639"/>
      <c r="T26" s="639"/>
      <c r="U26" s="639"/>
      <c r="V26" s="639"/>
      <c r="W26" s="639"/>
      <c r="X26" s="639"/>
      <c r="Y26" s="640"/>
      <c r="Z26" s="675">
        <v>58.8</v>
      </c>
      <c r="AA26" s="675"/>
      <c r="AB26" s="675"/>
      <c r="AC26" s="675"/>
      <c r="AD26" s="676">
        <v>13881380</v>
      </c>
      <c r="AE26" s="676"/>
      <c r="AF26" s="676"/>
      <c r="AG26" s="676"/>
      <c r="AH26" s="676"/>
      <c r="AI26" s="676"/>
      <c r="AJ26" s="676"/>
      <c r="AK26" s="676"/>
      <c r="AL26" s="641">
        <v>99.1</v>
      </c>
      <c r="AM26" s="642"/>
      <c r="AN26" s="642"/>
      <c r="AO26" s="677"/>
      <c r="AP26" s="732" t="s">
        <v>293</v>
      </c>
      <c r="AQ26" s="733"/>
      <c r="AR26" s="733"/>
      <c r="AS26" s="733"/>
      <c r="AT26" s="733"/>
      <c r="AU26" s="733"/>
      <c r="AV26" s="733"/>
      <c r="AW26" s="733"/>
      <c r="AX26" s="733"/>
      <c r="AY26" s="733"/>
      <c r="AZ26" s="733"/>
      <c r="BA26" s="733"/>
      <c r="BB26" s="733"/>
      <c r="BC26" s="733"/>
      <c r="BD26" s="733"/>
      <c r="BE26" s="733"/>
      <c r="BF26" s="734"/>
      <c r="BG26" s="638" t="s">
        <v>127</v>
      </c>
      <c r="BH26" s="639"/>
      <c r="BI26" s="639"/>
      <c r="BJ26" s="639"/>
      <c r="BK26" s="639"/>
      <c r="BL26" s="639"/>
      <c r="BM26" s="639"/>
      <c r="BN26" s="640"/>
      <c r="BO26" s="675" t="s">
        <v>239</v>
      </c>
      <c r="BP26" s="675"/>
      <c r="BQ26" s="675"/>
      <c r="BR26" s="675"/>
      <c r="BS26" s="644" t="s">
        <v>127</v>
      </c>
      <c r="BT26" s="639"/>
      <c r="BU26" s="639"/>
      <c r="BV26" s="639"/>
      <c r="BW26" s="639"/>
      <c r="BX26" s="639"/>
      <c r="BY26" s="639"/>
      <c r="BZ26" s="639"/>
      <c r="CA26" s="639"/>
      <c r="CB26" s="682"/>
      <c r="CD26" s="671" t="s">
        <v>294</v>
      </c>
      <c r="CE26" s="672"/>
      <c r="CF26" s="672"/>
      <c r="CG26" s="672"/>
      <c r="CH26" s="672"/>
      <c r="CI26" s="672"/>
      <c r="CJ26" s="672"/>
      <c r="CK26" s="672"/>
      <c r="CL26" s="672"/>
      <c r="CM26" s="672"/>
      <c r="CN26" s="672"/>
      <c r="CO26" s="672"/>
      <c r="CP26" s="672"/>
      <c r="CQ26" s="673"/>
      <c r="CR26" s="638">
        <v>3144691</v>
      </c>
      <c r="CS26" s="639"/>
      <c r="CT26" s="639"/>
      <c r="CU26" s="639"/>
      <c r="CV26" s="639"/>
      <c r="CW26" s="639"/>
      <c r="CX26" s="639"/>
      <c r="CY26" s="640"/>
      <c r="CZ26" s="641">
        <v>12.6</v>
      </c>
      <c r="DA26" s="659"/>
      <c r="DB26" s="659"/>
      <c r="DC26" s="660"/>
      <c r="DD26" s="644">
        <v>2913541</v>
      </c>
      <c r="DE26" s="639"/>
      <c r="DF26" s="639"/>
      <c r="DG26" s="639"/>
      <c r="DH26" s="639"/>
      <c r="DI26" s="639"/>
      <c r="DJ26" s="639"/>
      <c r="DK26" s="640"/>
      <c r="DL26" s="644" t="s">
        <v>127</v>
      </c>
      <c r="DM26" s="639"/>
      <c r="DN26" s="639"/>
      <c r="DO26" s="639"/>
      <c r="DP26" s="639"/>
      <c r="DQ26" s="639"/>
      <c r="DR26" s="639"/>
      <c r="DS26" s="639"/>
      <c r="DT26" s="639"/>
      <c r="DU26" s="639"/>
      <c r="DV26" s="640"/>
      <c r="DW26" s="641" t="s">
        <v>127</v>
      </c>
      <c r="DX26" s="659"/>
      <c r="DY26" s="659"/>
      <c r="DZ26" s="659"/>
      <c r="EA26" s="659"/>
      <c r="EB26" s="659"/>
      <c r="EC26" s="674"/>
    </row>
    <row r="27" spans="2:133" ht="11.25" customHeight="1" x14ac:dyDescent="0.15">
      <c r="B27" s="635" t="s">
        <v>295</v>
      </c>
      <c r="C27" s="636"/>
      <c r="D27" s="636"/>
      <c r="E27" s="636"/>
      <c r="F27" s="636"/>
      <c r="G27" s="636"/>
      <c r="H27" s="636"/>
      <c r="I27" s="636"/>
      <c r="J27" s="636"/>
      <c r="K27" s="636"/>
      <c r="L27" s="636"/>
      <c r="M27" s="636"/>
      <c r="N27" s="636"/>
      <c r="O27" s="636"/>
      <c r="P27" s="636"/>
      <c r="Q27" s="637"/>
      <c r="R27" s="638">
        <v>9561</v>
      </c>
      <c r="S27" s="639"/>
      <c r="T27" s="639"/>
      <c r="U27" s="639"/>
      <c r="V27" s="639"/>
      <c r="W27" s="639"/>
      <c r="X27" s="639"/>
      <c r="Y27" s="640"/>
      <c r="Z27" s="675">
        <v>0</v>
      </c>
      <c r="AA27" s="675"/>
      <c r="AB27" s="675"/>
      <c r="AC27" s="675"/>
      <c r="AD27" s="676">
        <v>9561</v>
      </c>
      <c r="AE27" s="676"/>
      <c r="AF27" s="676"/>
      <c r="AG27" s="676"/>
      <c r="AH27" s="676"/>
      <c r="AI27" s="676"/>
      <c r="AJ27" s="676"/>
      <c r="AK27" s="676"/>
      <c r="AL27" s="641">
        <v>0.1</v>
      </c>
      <c r="AM27" s="642"/>
      <c r="AN27" s="642"/>
      <c r="AO27" s="677"/>
      <c r="AP27" s="635" t="s">
        <v>296</v>
      </c>
      <c r="AQ27" s="636"/>
      <c r="AR27" s="636"/>
      <c r="AS27" s="636"/>
      <c r="AT27" s="636"/>
      <c r="AU27" s="636"/>
      <c r="AV27" s="636"/>
      <c r="AW27" s="636"/>
      <c r="AX27" s="636"/>
      <c r="AY27" s="636"/>
      <c r="AZ27" s="636"/>
      <c r="BA27" s="636"/>
      <c r="BB27" s="636"/>
      <c r="BC27" s="636"/>
      <c r="BD27" s="636"/>
      <c r="BE27" s="636"/>
      <c r="BF27" s="637"/>
      <c r="BG27" s="638">
        <v>9563614</v>
      </c>
      <c r="BH27" s="639"/>
      <c r="BI27" s="639"/>
      <c r="BJ27" s="639"/>
      <c r="BK27" s="639"/>
      <c r="BL27" s="639"/>
      <c r="BM27" s="639"/>
      <c r="BN27" s="640"/>
      <c r="BO27" s="675">
        <v>100</v>
      </c>
      <c r="BP27" s="675"/>
      <c r="BQ27" s="675"/>
      <c r="BR27" s="675"/>
      <c r="BS27" s="644">
        <v>69299</v>
      </c>
      <c r="BT27" s="639"/>
      <c r="BU27" s="639"/>
      <c r="BV27" s="639"/>
      <c r="BW27" s="639"/>
      <c r="BX27" s="639"/>
      <c r="BY27" s="639"/>
      <c r="BZ27" s="639"/>
      <c r="CA27" s="639"/>
      <c r="CB27" s="682"/>
      <c r="CD27" s="671" t="s">
        <v>297</v>
      </c>
      <c r="CE27" s="672"/>
      <c r="CF27" s="672"/>
      <c r="CG27" s="672"/>
      <c r="CH27" s="672"/>
      <c r="CI27" s="672"/>
      <c r="CJ27" s="672"/>
      <c r="CK27" s="672"/>
      <c r="CL27" s="672"/>
      <c r="CM27" s="672"/>
      <c r="CN27" s="672"/>
      <c r="CO27" s="672"/>
      <c r="CP27" s="672"/>
      <c r="CQ27" s="673"/>
      <c r="CR27" s="638">
        <v>6996046</v>
      </c>
      <c r="CS27" s="657"/>
      <c r="CT27" s="657"/>
      <c r="CU27" s="657"/>
      <c r="CV27" s="657"/>
      <c r="CW27" s="657"/>
      <c r="CX27" s="657"/>
      <c r="CY27" s="658"/>
      <c r="CZ27" s="641">
        <v>28</v>
      </c>
      <c r="DA27" s="659"/>
      <c r="DB27" s="659"/>
      <c r="DC27" s="660"/>
      <c r="DD27" s="644">
        <v>2197126</v>
      </c>
      <c r="DE27" s="657"/>
      <c r="DF27" s="657"/>
      <c r="DG27" s="657"/>
      <c r="DH27" s="657"/>
      <c r="DI27" s="657"/>
      <c r="DJ27" s="657"/>
      <c r="DK27" s="658"/>
      <c r="DL27" s="644">
        <v>2197126</v>
      </c>
      <c r="DM27" s="657"/>
      <c r="DN27" s="657"/>
      <c r="DO27" s="657"/>
      <c r="DP27" s="657"/>
      <c r="DQ27" s="657"/>
      <c r="DR27" s="657"/>
      <c r="DS27" s="657"/>
      <c r="DT27" s="657"/>
      <c r="DU27" s="657"/>
      <c r="DV27" s="658"/>
      <c r="DW27" s="641">
        <v>14.7</v>
      </c>
      <c r="DX27" s="659"/>
      <c r="DY27" s="659"/>
      <c r="DZ27" s="659"/>
      <c r="EA27" s="659"/>
      <c r="EB27" s="659"/>
      <c r="EC27" s="674"/>
    </row>
    <row r="28" spans="2:133" ht="11.25" customHeight="1" x14ac:dyDescent="0.15">
      <c r="B28" s="635" t="s">
        <v>298</v>
      </c>
      <c r="C28" s="636"/>
      <c r="D28" s="636"/>
      <c r="E28" s="636"/>
      <c r="F28" s="636"/>
      <c r="G28" s="636"/>
      <c r="H28" s="636"/>
      <c r="I28" s="636"/>
      <c r="J28" s="636"/>
      <c r="K28" s="636"/>
      <c r="L28" s="636"/>
      <c r="M28" s="636"/>
      <c r="N28" s="636"/>
      <c r="O28" s="636"/>
      <c r="P28" s="636"/>
      <c r="Q28" s="637"/>
      <c r="R28" s="638">
        <v>66058</v>
      </c>
      <c r="S28" s="639"/>
      <c r="T28" s="639"/>
      <c r="U28" s="639"/>
      <c r="V28" s="639"/>
      <c r="W28" s="639"/>
      <c r="X28" s="639"/>
      <c r="Y28" s="640"/>
      <c r="Z28" s="675">
        <v>0.3</v>
      </c>
      <c r="AA28" s="675"/>
      <c r="AB28" s="675"/>
      <c r="AC28" s="675"/>
      <c r="AD28" s="676" t="s">
        <v>127</v>
      </c>
      <c r="AE28" s="676"/>
      <c r="AF28" s="676"/>
      <c r="AG28" s="676"/>
      <c r="AH28" s="676"/>
      <c r="AI28" s="676"/>
      <c r="AJ28" s="676"/>
      <c r="AK28" s="676"/>
      <c r="AL28" s="641" t="s">
        <v>239</v>
      </c>
      <c r="AM28" s="642"/>
      <c r="AN28" s="642"/>
      <c r="AO28" s="677"/>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5"/>
      <c r="BP28" s="675"/>
      <c r="BQ28" s="675"/>
      <c r="BR28" s="675"/>
      <c r="BS28" s="644"/>
      <c r="BT28" s="639"/>
      <c r="BU28" s="639"/>
      <c r="BV28" s="639"/>
      <c r="BW28" s="639"/>
      <c r="BX28" s="639"/>
      <c r="BY28" s="639"/>
      <c r="BZ28" s="639"/>
      <c r="CA28" s="639"/>
      <c r="CB28" s="682"/>
      <c r="CD28" s="671" t="s">
        <v>299</v>
      </c>
      <c r="CE28" s="672"/>
      <c r="CF28" s="672"/>
      <c r="CG28" s="672"/>
      <c r="CH28" s="672"/>
      <c r="CI28" s="672"/>
      <c r="CJ28" s="672"/>
      <c r="CK28" s="672"/>
      <c r="CL28" s="672"/>
      <c r="CM28" s="672"/>
      <c r="CN28" s="672"/>
      <c r="CO28" s="672"/>
      <c r="CP28" s="672"/>
      <c r="CQ28" s="673"/>
      <c r="CR28" s="638">
        <v>2927318</v>
      </c>
      <c r="CS28" s="639"/>
      <c r="CT28" s="639"/>
      <c r="CU28" s="639"/>
      <c r="CV28" s="639"/>
      <c r="CW28" s="639"/>
      <c r="CX28" s="639"/>
      <c r="CY28" s="640"/>
      <c r="CZ28" s="641">
        <v>11.7</v>
      </c>
      <c r="DA28" s="659"/>
      <c r="DB28" s="659"/>
      <c r="DC28" s="660"/>
      <c r="DD28" s="644">
        <v>2927318</v>
      </c>
      <c r="DE28" s="639"/>
      <c r="DF28" s="639"/>
      <c r="DG28" s="639"/>
      <c r="DH28" s="639"/>
      <c r="DI28" s="639"/>
      <c r="DJ28" s="639"/>
      <c r="DK28" s="640"/>
      <c r="DL28" s="644">
        <v>2921172</v>
      </c>
      <c r="DM28" s="639"/>
      <c r="DN28" s="639"/>
      <c r="DO28" s="639"/>
      <c r="DP28" s="639"/>
      <c r="DQ28" s="639"/>
      <c r="DR28" s="639"/>
      <c r="DS28" s="639"/>
      <c r="DT28" s="639"/>
      <c r="DU28" s="639"/>
      <c r="DV28" s="640"/>
      <c r="DW28" s="641">
        <v>19.5</v>
      </c>
      <c r="DX28" s="659"/>
      <c r="DY28" s="659"/>
      <c r="DZ28" s="659"/>
      <c r="EA28" s="659"/>
      <c r="EB28" s="659"/>
      <c r="EC28" s="674"/>
    </row>
    <row r="29" spans="2:133" ht="11.25" customHeight="1" x14ac:dyDescent="0.15">
      <c r="B29" s="635" t="s">
        <v>300</v>
      </c>
      <c r="C29" s="636"/>
      <c r="D29" s="636"/>
      <c r="E29" s="636"/>
      <c r="F29" s="636"/>
      <c r="G29" s="636"/>
      <c r="H29" s="636"/>
      <c r="I29" s="636"/>
      <c r="J29" s="636"/>
      <c r="K29" s="636"/>
      <c r="L29" s="636"/>
      <c r="M29" s="636"/>
      <c r="N29" s="636"/>
      <c r="O29" s="636"/>
      <c r="P29" s="636"/>
      <c r="Q29" s="637"/>
      <c r="R29" s="638">
        <v>347366</v>
      </c>
      <c r="S29" s="639"/>
      <c r="T29" s="639"/>
      <c r="U29" s="639"/>
      <c r="V29" s="639"/>
      <c r="W29" s="639"/>
      <c r="X29" s="639"/>
      <c r="Y29" s="640"/>
      <c r="Z29" s="675">
        <v>1.4</v>
      </c>
      <c r="AA29" s="675"/>
      <c r="AB29" s="675"/>
      <c r="AC29" s="675"/>
      <c r="AD29" s="676">
        <v>107837</v>
      </c>
      <c r="AE29" s="676"/>
      <c r="AF29" s="676"/>
      <c r="AG29" s="676"/>
      <c r="AH29" s="676"/>
      <c r="AI29" s="676"/>
      <c r="AJ29" s="676"/>
      <c r="AK29" s="676"/>
      <c r="AL29" s="641">
        <v>0.8</v>
      </c>
      <c r="AM29" s="642"/>
      <c r="AN29" s="642"/>
      <c r="AO29" s="677"/>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5"/>
      <c r="BP29" s="675"/>
      <c r="BQ29" s="675"/>
      <c r="BR29" s="675"/>
      <c r="BS29" s="676"/>
      <c r="BT29" s="676"/>
      <c r="BU29" s="676"/>
      <c r="BV29" s="676"/>
      <c r="BW29" s="676"/>
      <c r="BX29" s="676"/>
      <c r="BY29" s="676"/>
      <c r="BZ29" s="676"/>
      <c r="CA29" s="676"/>
      <c r="CB29" s="735"/>
      <c r="CD29" s="723" t="s">
        <v>301</v>
      </c>
      <c r="CE29" s="724"/>
      <c r="CF29" s="671" t="s">
        <v>302</v>
      </c>
      <c r="CG29" s="672"/>
      <c r="CH29" s="672"/>
      <c r="CI29" s="672"/>
      <c r="CJ29" s="672"/>
      <c r="CK29" s="672"/>
      <c r="CL29" s="672"/>
      <c r="CM29" s="672"/>
      <c r="CN29" s="672"/>
      <c r="CO29" s="672"/>
      <c r="CP29" s="672"/>
      <c r="CQ29" s="673"/>
      <c r="CR29" s="638">
        <v>2927311</v>
      </c>
      <c r="CS29" s="657"/>
      <c r="CT29" s="657"/>
      <c r="CU29" s="657"/>
      <c r="CV29" s="657"/>
      <c r="CW29" s="657"/>
      <c r="CX29" s="657"/>
      <c r="CY29" s="658"/>
      <c r="CZ29" s="641">
        <v>11.7</v>
      </c>
      <c r="DA29" s="659"/>
      <c r="DB29" s="659"/>
      <c r="DC29" s="660"/>
      <c r="DD29" s="644">
        <v>2927311</v>
      </c>
      <c r="DE29" s="657"/>
      <c r="DF29" s="657"/>
      <c r="DG29" s="657"/>
      <c r="DH29" s="657"/>
      <c r="DI29" s="657"/>
      <c r="DJ29" s="657"/>
      <c r="DK29" s="658"/>
      <c r="DL29" s="644">
        <v>2921165</v>
      </c>
      <c r="DM29" s="657"/>
      <c r="DN29" s="657"/>
      <c r="DO29" s="657"/>
      <c r="DP29" s="657"/>
      <c r="DQ29" s="657"/>
      <c r="DR29" s="657"/>
      <c r="DS29" s="657"/>
      <c r="DT29" s="657"/>
      <c r="DU29" s="657"/>
      <c r="DV29" s="658"/>
      <c r="DW29" s="641">
        <v>19.5</v>
      </c>
      <c r="DX29" s="659"/>
      <c r="DY29" s="659"/>
      <c r="DZ29" s="659"/>
      <c r="EA29" s="659"/>
      <c r="EB29" s="659"/>
      <c r="EC29" s="674"/>
    </row>
    <row r="30" spans="2:133" ht="11.25" customHeight="1" x14ac:dyDescent="0.15">
      <c r="B30" s="635" t="s">
        <v>303</v>
      </c>
      <c r="C30" s="636"/>
      <c r="D30" s="636"/>
      <c r="E30" s="636"/>
      <c r="F30" s="636"/>
      <c r="G30" s="636"/>
      <c r="H30" s="636"/>
      <c r="I30" s="636"/>
      <c r="J30" s="636"/>
      <c r="K30" s="636"/>
      <c r="L30" s="636"/>
      <c r="M30" s="636"/>
      <c r="N30" s="636"/>
      <c r="O30" s="636"/>
      <c r="P30" s="636"/>
      <c r="Q30" s="637"/>
      <c r="R30" s="638">
        <v>100001</v>
      </c>
      <c r="S30" s="639"/>
      <c r="T30" s="639"/>
      <c r="U30" s="639"/>
      <c r="V30" s="639"/>
      <c r="W30" s="639"/>
      <c r="X30" s="639"/>
      <c r="Y30" s="640"/>
      <c r="Z30" s="675">
        <v>0.4</v>
      </c>
      <c r="AA30" s="675"/>
      <c r="AB30" s="675"/>
      <c r="AC30" s="675"/>
      <c r="AD30" s="676" t="s">
        <v>127</v>
      </c>
      <c r="AE30" s="676"/>
      <c r="AF30" s="676"/>
      <c r="AG30" s="676"/>
      <c r="AH30" s="676"/>
      <c r="AI30" s="676"/>
      <c r="AJ30" s="676"/>
      <c r="AK30" s="676"/>
      <c r="AL30" s="641" t="s">
        <v>127</v>
      </c>
      <c r="AM30" s="642"/>
      <c r="AN30" s="642"/>
      <c r="AO30" s="677"/>
      <c r="AP30" s="699" t="s">
        <v>219</v>
      </c>
      <c r="AQ30" s="700"/>
      <c r="AR30" s="700"/>
      <c r="AS30" s="700"/>
      <c r="AT30" s="700"/>
      <c r="AU30" s="700"/>
      <c r="AV30" s="700"/>
      <c r="AW30" s="700"/>
      <c r="AX30" s="700"/>
      <c r="AY30" s="700"/>
      <c r="AZ30" s="700"/>
      <c r="BA30" s="700"/>
      <c r="BB30" s="700"/>
      <c r="BC30" s="700"/>
      <c r="BD30" s="700"/>
      <c r="BE30" s="700"/>
      <c r="BF30" s="701"/>
      <c r="BG30" s="699" t="s">
        <v>304</v>
      </c>
      <c r="BH30" s="712"/>
      <c r="BI30" s="712"/>
      <c r="BJ30" s="712"/>
      <c r="BK30" s="712"/>
      <c r="BL30" s="712"/>
      <c r="BM30" s="712"/>
      <c r="BN30" s="712"/>
      <c r="BO30" s="712"/>
      <c r="BP30" s="712"/>
      <c r="BQ30" s="713"/>
      <c r="BR30" s="699" t="s">
        <v>305</v>
      </c>
      <c r="BS30" s="712"/>
      <c r="BT30" s="712"/>
      <c r="BU30" s="712"/>
      <c r="BV30" s="712"/>
      <c r="BW30" s="712"/>
      <c r="BX30" s="712"/>
      <c r="BY30" s="712"/>
      <c r="BZ30" s="712"/>
      <c r="CA30" s="712"/>
      <c r="CB30" s="713"/>
      <c r="CD30" s="725"/>
      <c r="CE30" s="726"/>
      <c r="CF30" s="671" t="s">
        <v>306</v>
      </c>
      <c r="CG30" s="672"/>
      <c r="CH30" s="672"/>
      <c r="CI30" s="672"/>
      <c r="CJ30" s="672"/>
      <c r="CK30" s="672"/>
      <c r="CL30" s="672"/>
      <c r="CM30" s="672"/>
      <c r="CN30" s="672"/>
      <c r="CO30" s="672"/>
      <c r="CP30" s="672"/>
      <c r="CQ30" s="673"/>
      <c r="CR30" s="638">
        <v>2711521</v>
      </c>
      <c r="CS30" s="639"/>
      <c r="CT30" s="639"/>
      <c r="CU30" s="639"/>
      <c r="CV30" s="639"/>
      <c r="CW30" s="639"/>
      <c r="CX30" s="639"/>
      <c r="CY30" s="640"/>
      <c r="CZ30" s="641">
        <v>10.9</v>
      </c>
      <c r="DA30" s="659"/>
      <c r="DB30" s="659"/>
      <c r="DC30" s="660"/>
      <c r="DD30" s="644">
        <v>2711521</v>
      </c>
      <c r="DE30" s="639"/>
      <c r="DF30" s="639"/>
      <c r="DG30" s="639"/>
      <c r="DH30" s="639"/>
      <c r="DI30" s="639"/>
      <c r="DJ30" s="639"/>
      <c r="DK30" s="640"/>
      <c r="DL30" s="644">
        <v>2705375</v>
      </c>
      <c r="DM30" s="639"/>
      <c r="DN30" s="639"/>
      <c r="DO30" s="639"/>
      <c r="DP30" s="639"/>
      <c r="DQ30" s="639"/>
      <c r="DR30" s="639"/>
      <c r="DS30" s="639"/>
      <c r="DT30" s="639"/>
      <c r="DU30" s="639"/>
      <c r="DV30" s="640"/>
      <c r="DW30" s="641">
        <v>18.100000000000001</v>
      </c>
      <c r="DX30" s="659"/>
      <c r="DY30" s="659"/>
      <c r="DZ30" s="659"/>
      <c r="EA30" s="659"/>
      <c r="EB30" s="659"/>
      <c r="EC30" s="674"/>
    </row>
    <row r="31" spans="2:133" ht="11.25" customHeight="1" x14ac:dyDescent="0.15">
      <c r="B31" s="635" t="s">
        <v>307</v>
      </c>
      <c r="C31" s="636"/>
      <c r="D31" s="636"/>
      <c r="E31" s="636"/>
      <c r="F31" s="636"/>
      <c r="G31" s="636"/>
      <c r="H31" s="636"/>
      <c r="I31" s="636"/>
      <c r="J31" s="636"/>
      <c r="K31" s="636"/>
      <c r="L31" s="636"/>
      <c r="M31" s="636"/>
      <c r="N31" s="636"/>
      <c r="O31" s="636"/>
      <c r="P31" s="636"/>
      <c r="Q31" s="637"/>
      <c r="R31" s="638">
        <v>4395757</v>
      </c>
      <c r="S31" s="639"/>
      <c r="T31" s="639"/>
      <c r="U31" s="639"/>
      <c r="V31" s="639"/>
      <c r="W31" s="639"/>
      <c r="X31" s="639"/>
      <c r="Y31" s="640"/>
      <c r="Z31" s="675">
        <v>17.399999999999999</v>
      </c>
      <c r="AA31" s="675"/>
      <c r="AB31" s="675"/>
      <c r="AC31" s="675"/>
      <c r="AD31" s="676" t="s">
        <v>239</v>
      </c>
      <c r="AE31" s="676"/>
      <c r="AF31" s="676"/>
      <c r="AG31" s="676"/>
      <c r="AH31" s="676"/>
      <c r="AI31" s="676"/>
      <c r="AJ31" s="676"/>
      <c r="AK31" s="676"/>
      <c r="AL31" s="641" t="s">
        <v>239</v>
      </c>
      <c r="AM31" s="642"/>
      <c r="AN31" s="642"/>
      <c r="AO31" s="677"/>
      <c r="AP31" s="714" t="s">
        <v>308</v>
      </c>
      <c r="AQ31" s="715"/>
      <c r="AR31" s="715"/>
      <c r="AS31" s="715"/>
      <c r="AT31" s="720" t="s">
        <v>309</v>
      </c>
      <c r="AU31" s="229"/>
      <c r="AV31" s="229"/>
      <c r="AW31" s="229"/>
      <c r="AX31" s="704" t="s">
        <v>184</v>
      </c>
      <c r="AY31" s="705"/>
      <c r="AZ31" s="705"/>
      <c r="BA31" s="705"/>
      <c r="BB31" s="705"/>
      <c r="BC31" s="705"/>
      <c r="BD31" s="705"/>
      <c r="BE31" s="705"/>
      <c r="BF31" s="706"/>
      <c r="BG31" s="707">
        <v>99.7</v>
      </c>
      <c r="BH31" s="708"/>
      <c r="BI31" s="708"/>
      <c r="BJ31" s="708"/>
      <c r="BK31" s="708"/>
      <c r="BL31" s="708"/>
      <c r="BM31" s="709">
        <v>99.3</v>
      </c>
      <c r="BN31" s="708"/>
      <c r="BO31" s="708"/>
      <c r="BP31" s="708"/>
      <c r="BQ31" s="710"/>
      <c r="BR31" s="707">
        <v>99.7</v>
      </c>
      <c r="BS31" s="708"/>
      <c r="BT31" s="708"/>
      <c r="BU31" s="708"/>
      <c r="BV31" s="708"/>
      <c r="BW31" s="708"/>
      <c r="BX31" s="709">
        <v>99.2</v>
      </c>
      <c r="BY31" s="708"/>
      <c r="BZ31" s="708"/>
      <c r="CA31" s="708"/>
      <c r="CB31" s="710"/>
      <c r="CD31" s="725"/>
      <c r="CE31" s="726"/>
      <c r="CF31" s="671" t="s">
        <v>310</v>
      </c>
      <c r="CG31" s="672"/>
      <c r="CH31" s="672"/>
      <c r="CI31" s="672"/>
      <c r="CJ31" s="672"/>
      <c r="CK31" s="672"/>
      <c r="CL31" s="672"/>
      <c r="CM31" s="672"/>
      <c r="CN31" s="672"/>
      <c r="CO31" s="672"/>
      <c r="CP31" s="672"/>
      <c r="CQ31" s="673"/>
      <c r="CR31" s="638">
        <v>215790</v>
      </c>
      <c r="CS31" s="657"/>
      <c r="CT31" s="657"/>
      <c r="CU31" s="657"/>
      <c r="CV31" s="657"/>
      <c r="CW31" s="657"/>
      <c r="CX31" s="657"/>
      <c r="CY31" s="658"/>
      <c r="CZ31" s="641">
        <v>0.9</v>
      </c>
      <c r="DA31" s="659"/>
      <c r="DB31" s="659"/>
      <c r="DC31" s="660"/>
      <c r="DD31" s="644">
        <v>215790</v>
      </c>
      <c r="DE31" s="657"/>
      <c r="DF31" s="657"/>
      <c r="DG31" s="657"/>
      <c r="DH31" s="657"/>
      <c r="DI31" s="657"/>
      <c r="DJ31" s="657"/>
      <c r="DK31" s="658"/>
      <c r="DL31" s="644">
        <v>215790</v>
      </c>
      <c r="DM31" s="657"/>
      <c r="DN31" s="657"/>
      <c r="DO31" s="657"/>
      <c r="DP31" s="657"/>
      <c r="DQ31" s="657"/>
      <c r="DR31" s="657"/>
      <c r="DS31" s="657"/>
      <c r="DT31" s="657"/>
      <c r="DU31" s="657"/>
      <c r="DV31" s="658"/>
      <c r="DW31" s="641">
        <v>1.4</v>
      </c>
      <c r="DX31" s="659"/>
      <c r="DY31" s="659"/>
      <c r="DZ31" s="659"/>
      <c r="EA31" s="659"/>
      <c r="EB31" s="659"/>
      <c r="EC31" s="674"/>
    </row>
    <row r="32" spans="2:133" ht="11.25" customHeight="1" x14ac:dyDescent="0.15">
      <c r="B32" s="729" t="s">
        <v>311</v>
      </c>
      <c r="C32" s="730"/>
      <c r="D32" s="730"/>
      <c r="E32" s="730"/>
      <c r="F32" s="730"/>
      <c r="G32" s="730"/>
      <c r="H32" s="730"/>
      <c r="I32" s="730"/>
      <c r="J32" s="730"/>
      <c r="K32" s="730"/>
      <c r="L32" s="730"/>
      <c r="M32" s="730"/>
      <c r="N32" s="730"/>
      <c r="O32" s="730"/>
      <c r="P32" s="730"/>
      <c r="Q32" s="731"/>
      <c r="R32" s="638" t="s">
        <v>239</v>
      </c>
      <c r="S32" s="639"/>
      <c r="T32" s="639"/>
      <c r="U32" s="639"/>
      <c r="V32" s="639"/>
      <c r="W32" s="639"/>
      <c r="X32" s="639"/>
      <c r="Y32" s="640"/>
      <c r="Z32" s="675" t="s">
        <v>127</v>
      </c>
      <c r="AA32" s="675"/>
      <c r="AB32" s="675"/>
      <c r="AC32" s="675"/>
      <c r="AD32" s="676" t="s">
        <v>239</v>
      </c>
      <c r="AE32" s="676"/>
      <c r="AF32" s="676"/>
      <c r="AG32" s="676"/>
      <c r="AH32" s="676"/>
      <c r="AI32" s="676"/>
      <c r="AJ32" s="676"/>
      <c r="AK32" s="676"/>
      <c r="AL32" s="641" t="s">
        <v>239</v>
      </c>
      <c r="AM32" s="642"/>
      <c r="AN32" s="642"/>
      <c r="AO32" s="677"/>
      <c r="AP32" s="716"/>
      <c r="AQ32" s="717"/>
      <c r="AR32" s="717"/>
      <c r="AS32" s="717"/>
      <c r="AT32" s="721"/>
      <c r="AU32" s="228" t="s">
        <v>312</v>
      </c>
      <c r="AV32" s="228"/>
      <c r="AW32" s="228"/>
      <c r="AX32" s="635" t="s">
        <v>313</v>
      </c>
      <c r="AY32" s="636"/>
      <c r="AZ32" s="636"/>
      <c r="BA32" s="636"/>
      <c r="BB32" s="636"/>
      <c r="BC32" s="636"/>
      <c r="BD32" s="636"/>
      <c r="BE32" s="636"/>
      <c r="BF32" s="637"/>
      <c r="BG32" s="711">
        <v>99.6</v>
      </c>
      <c r="BH32" s="657"/>
      <c r="BI32" s="657"/>
      <c r="BJ32" s="657"/>
      <c r="BK32" s="657"/>
      <c r="BL32" s="657"/>
      <c r="BM32" s="642">
        <v>99.3</v>
      </c>
      <c r="BN32" s="703"/>
      <c r="BO32" s="703"/>
      <c r="BP32" s="703"/>
      <c r="BQ32" s="681"/>
      <c r="BR32" s="711">
        <v>99.5</v>
      </c>
      <c r="BS32" s="657"/>
      <c r="BT32" s="657"/>
      <c r="BU32" s="657"/>
      <c r="BV32" s="657"/>
      <c r="BW32" s="657"/>
      <c r="BX32" s="642">
        <v>99.2</v>
      </c>
      <c r="BY32" s="703"/>
      <c r="BZ32" s="703"/>
      <c r="CA32" s="703"/>
      <c r="CB32" s="681"/>
      <c r="CD32" s="727"/>
      <c r="CE32" s="728"/>
      <c r="CF32" s="671" t="s">
        <v>314</v>
      </c>
      <c r="CG32" s="672"/>
      <c r="CH32" s="672"/>
      <c r="CI32" s="672"/>
      <c r="CJ32" s="672"/>
      <c r="CK32" s="672"/>
      <c r="CL32" s="672"/>
      <c r="CM32" s="672"/>
      <c r="CN32" s="672"/>
      <c r="CO32" s="672"/>
      <c r="CP32" s="672"/>
      <c r="CQ32" s="673"/>
      <c r="CR32" s="638">
        <v>7</v>
      </c>
      <c r="CS32" s="639"/>
      <c r="CT32" s="639"/>
      <c r="CU32" s="639"/>
      <c r="CV32" s="639"/>
      <c r="CW32" s="639"/>
      <c r="CX32" s="639"/>
      <c r="CY32" s="640"/>
      <c r="CZ32" s="641">
        <v>0</v>
      </c>
      <c r="DA32" s="659"/>
      <c r="DB32" s="659"/>
      <c r="DC32" s="660"/>
      <c r="DD32" s="644">
        <v>7</v>
      </c>
      <c r="DE32" s="639"/>
      <c r="DF32" s="639"/>
      <c r="DG32" s="639"/>
      <c r="DH32" s="639"/>
      <c r="DI32" s="639"/>
      <c r="DJ32" s="639"/>
      <c r="DK32" s="640"/>
      <c r="DL32" s="644">
        <v>7</v>
      </c>
      <c r="DM32" s="639"/>
      <c r="DN32" s="639"/>
      <c r="DO32" s="639"/>
      <c r="DP32" s="639"/>
      <c r="DQ32" s="639"/>
      <c r="DR32" s="639"/>
      <c r="DS32" s="639"/>
      <c r="DT32" s="639"/>
      <c r="DU32" s="639"/>
      <c r="DV32" s="640"/>
      <c r="DW32" s="641">
        <v>0</v>
      </c>
      <c r="DX32" s="659"/>
      <c r="DY32" s="659"/>
      <c r="DZ32" s="659"/>
      <c r="EA32" s="659"/>
      <c r="EB32" s="659"/>
      <c r="EC32" s="674"/>
    </row>
    <row r="33" spans="2:133" ht="11.25" customHeight="1" x14ac:dyDescent="0.15">
      <c r="B33" s="635" t="s">
        <v>315</v>
      </c>
      <c r="C33" s="636"/>
      <c r="D33" s="636"/>
      <c r="E33" s="636"/>
      <c r="F33" s="636"/>
      <c r="G33" s="636"/>
      <c r="H33" s="636"/>
      <c r="I33" s="636"/>
      <c r="J33" s="636"/>
      <c r="K33" s="636"/>
      <c r="L33" s="636"/>
      <c r="M33" s="636"/>
      <c r="N33" s="636"/>
      <c r="O33" s="636"/>
      <c r="P33" s="636"/>
      <c r="Q33" s="637"/>
      <c r="R33" s="638">
        <v>1966256</v>
      </c>
      <c r="S33" s="639"/>
      <c r="T33" s="639"/>
      <c r="U33" s="639"/>
      <c r="V33" s="639"/>
      <c r="W33" s="639"/>
      <c r="X33" s="639"/>
      <c r="Y33" s="640"/>
      <c r="Z33" s="675">
        <v>7.8</v>
      </c>
      <c r="AA33" s="675"/>
      <c r="AB33" s="675"/>
      <c r="AC33" s="675"/>
      <c r="AD33" s="676" t="s">
        <v>239</v>
      </c>
      <c r="AE33" s="676"/>
      <c r="AF33" s="676"/>
      <c r="AG33" s="676"/>
      <c r="AH33" s="676"/>
      <c r="AI33" s="676"/>
      <c r="AJ33" s="676"/>
      <c r="AK33" s="676"/>
      <c r="AL33" s="641" t="s">
        <v>239</v>
      </c>
      <c r="AM33" s="642"/>
      <c r="AN33" s="642"/>
      <c r="AO33" s="677"/>
      <c r="AP33" s="718"/>
      <c r="AQ33" s="719"/>
      <c r="AR33" s="719"/>
      <c r="AS33" s="719"/>
      <c r="AT33" s="722"/>
      <c r="AU33" s="230"/>
      <c r="AV33" s="230"/>
      <c r="AW33" s="230"/>
      <c r="AX33" s="619" t="s">
        <v>316</v>
      </c>
      <c r="AY33" s="620"/>
      <c r="AZ33" s="620"/>
      <c r="BA33" s="620"/>
      <c r="BB33" s="620"/>
      <c r="BC33" s="620"/>
      <c r="BD33" s="620"/>
      <c r="BE33" s="620"/>
      <c r="BF33" s="621"/>
      <c r="BG33" s="702">
        <v>99.8</v>
      </c>
      <c r="BH33" s="623"/>
      <c r="BI33" s="623"/>
      <c r="BJ33" s="623"/>
      <c r="BK33" s="623"/>
      <c r="BL33" s="623"/>
      <c r="BM33" s="666">
        <v>99.5</v>
      </c>
      <c r="BN33" s="623"/>
      <c r="BO33" s="623"/>
      <c r="BP33" s="623"/>
      <c r="BQ33" s="687"/>
      <c r="BR33" s="702">
        <v>99.9</v>
      </c>
      <c r="BS33" s="623"/>
      <c r="BT33" s="623"/>
      <c r="BU33" s="623"/>
      <c r="BV33" s="623"/>
      <c r="BW33" s="623"/>
      <c r="BX33" s="666">
        <v>99.3</v>
      </c>
      <c r="BY33" s="623"/>
      <c r="BZ33" s="623"/>
      <c r="CA33" s="623"/>
      <c r="CB33" s="687"/>
      <c r="CD33" s="671" t="s">
        <v>317</v>
      </c>
      <c r="CE33" s="672"/>
      <c r="CF33" s="672"/>
      <c r="CG33" s="672"/>
      <c r="CH33" s="672"/>
      <c r="CI33" s="672"/>
      <c r="CJ33" s="672"/>
      <c r="CK33" s="672"/>
      <c r="CL33" s="672"/>
      <c r="CM33" s="672"/>
      <c r="CN33" s="672"/>
      <c r="CO33" s="672"/>
      <c r="CP33" s="672"/>
      <c r="CQ33" s="673"/>
      <c r="CR33" s="638">
        <v>7646441</v>
      </c>
      <c r="CS33" s="657"/>
      <c r="CT33" s="657"/>
      <c r="CU33" s="657"/>
      <c r="CV33" s="657"/>
      <c r="CW33" s="657"/>
      <c r="CX33" s="657"/>
      <c r="CY33" s="658"/>
      <c r="CZ33" s="641">
        <v>30.6</v>
      </c>
      <c r="DA33" s="659"/>
      <c r="DB33" s="659"/>
      <c r="DC33" s="660"/>
      <c r="DD33" s="644">
        <v>6158638</v>
      </c>
      <c r="DE33" s="657"/>
      <c r="DF33" s="657"/>
      <c r="DG33" s="657"/>
      <c r="DH33" s="657"/>
      <c r="DI33" s="657"/>
      <c r="DJ33" s="657"/>
      <c r="DK33" s="658"/>
      <c r="DL33" s="644">
        <v>4942153</v>
      </c>
      <c r="DM33" s="657"/>
      <c r="DN33" s="657"/>
      <c r="DO33" s="657"/>
      <c r="DP33" s="657"/>
      <c r="DQ33" s="657"/>
      <c r="DR33" s="657"/>
      <c r="DS33" s="657"/>
      <c r="DT33" s="657"/>
      <c r="DU33" s="657"/>
      <c r="DV33" s="658"/>
      <c r="DW33" s="641">
        <v>33.1</v>
      </c>
      <c r="DX33" s="659"/>
      <c r="DY33" s="659"/>
      <c r="DZ33" s="659"/>
      <c r="EA33" s="659"/>
      <c r="EB33" s="659"/>
      <c r="EC33" s="674"/>
    </row>
    <row r="34" spans="2:133" ht="11.25" customHeight="1" x14ac:dyDescent="0.15">
      <c r="B34" s="635" t="s">
        <v>318</v>
      </c>
      <c r="C34" s="636"/>
      <c r="D34" s="636"/>
      <c r="E34" s="636"/>
      <c r="F34" s="636"/>
      <c r="G34" s="636"/>
      <c r="H34" s="636"/>
      <c r="I34" s="636"/>
      <c r="J34" s="636"/>
      <c r="K34" s="636"/>
      <c r="L34" s="636"/>
      <c r="M34" s="636"/>
      <c r="N34" s="636"/>
      <c r="O34" s="636"/>
      <c r="P34" s="636"/>
      <c r="Q34" s="637"/>
      <c r="R34" s="638">
        <v>68531</v>
      </c>
      <c r="S34" s="639"/>
      <c r="T34" s="639"/>
      <c r="U34" s="639"/>
      <c r="V34" s="639"/>
      <c r="W34" s="639"/>
      <c r="X34" s="639"/>
      <c r="Y34" s="640"/>
      <c r="Z34" s="675">
        <v>0.3</v>
      </c>
      <c r="AA34" s="675"/>
      <c r="AB34" s="675"/>
      <c r="AC34" s="675"/>
      <c r="AD34" s="676">
        <v>2208</v>
      </c>
      <c r="AE34" s="676"/>
      <c r="AF34" s="676"/>
      <c r="AG34" s="676"/>
      <c r="AH34" s="676"/>
      <c r="AI34" s="676"/>
      <c r="AJ34" s="676"/>
      <c r="AK34" s="676"/>
      <c r="AL34" s="641">
        <v>0</v>
      </c>
      <c r="AM34" s="642"/>
      <c r="AN34" s="642"/>
      <c r="AO34" s="67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1" t="s">
        <v>319</v>
      </c>
      <c r="CE34" s="672"/>
      <c r="CF34" s="672"/>
      <c r="CG34" s="672"/>
      <c r="CH34" s="672"/>
      <c r="CI34" s="672"/>
      <c r="CJ34" s="672"/>
      <c r="CK34" s="672"/>
      <c r="CL34" s="672"/>
      <c r="CM34" s="672"/>
      <c r="CN34" s="672"/>
      <c r="CO34" s="672"/>
      <c r="CP34" s="672"/>
      <c r="CQ34" s="673"/>
      <c r="CR34" s="638">
        <v>3094986</v>
      </c>
      <c r="CS34" s="639"/>
      <c r="CT34" s="639"/>
      <c r="CU34" s="639"/>
      <c r="CV34" s="639"/>
      <c r="CW34" s="639"/>
      <c r="CX34" s="639"/>
      <c r="CY34" s="640"/>
      <c r="CZ34" s="641">
        <v>12.4</v>
      </c>
      <c r="DA34" s="659"/>
      <c r="DB34" s="659"/>
      <c r="DC34" s="660"/>
      <c r="DD34" s="644">
        <v>2253846</v>
      </c>
      <c r="DE34" s="639"/>
      <c r="DF34" s="639"/>
      <c r="DG34" s="639"/>
      <c r="DH34" s="639"/>
      <c r="DI34" s="639"/>
      <c r="DJ34" s="639"/>
      <c r="DK34" s="640"/>
      <c r="DL34" s="644">
        <v>1733892</v>
      </c>
      <c r="DM34" s="639"/>
      <c r="DN34" s="639"/>
      <c r="DO34" s="639"/>
      <c r="DP34" s="639"/>
      <c r="DQ34" s="639"/>
      <c r="DR34" s="639"/>
      <c r="DS34" s="639"/>
      <c r="DT34" s="639"/>
      <c r="DU34" s="639"/>
      <c r="DV34" s="640"/>
      <c r="DW34" s="641">
        <v>11.6</v>
      </c>
      <c r="DX34" s="659"/>
      <c r="DY34" s="659"/>
      <c r="DZ34" s="659"/>
      <c r="EA34" s="659"/>
      <c r="EB34" s="659"/>
      <c r="EC34" s="674"/>
    </row>
    <row r="35" spans="2:133" ht="11.25" customHeight="1" x14ac:dyDescent="0.15">
      <c r="B35" s="635" t="s">
        <v>320</v>
      </c>
      <c r="C35" s="636"/>
      <c r="D35" s="636"/>
      <c r="E35" s="636"/>
      <c r="F35" s="636"/>
      <c r="G35" s="636"/>
      <c r="H35" s="636"/>
      <c r="I35" s="636"/>
      <c r="J35" s="636"/>
      <c r="K35" s="636"/>
      <c r="L35" s="636"/>
      <c r="M35" s="636"/>
      <c r="N35" s="636"/>
      <c r="O35" s="636"/>
      <c r="P35" s="636"/>
      <c r="Q35" s="637"/>
      <c r="R35" s="638">
        <v>27472</v>
      </c>
      <c r="S35" s="639"/>
      <c r="T35" s="639"/>
      <c r="U35" s="639"/>
      <c r="V35" s="639"/>
      <c r="W35" s="639"/>
      <c r="X35" s="639"/>
      <c r="Y35" s="640"/>
      <c r="Z35" s="675">
        <v>0.1</v>
      </c>
      <c r="AA35" s="675"/>
      <c r="AB35" s="675"/>
      <c r="AC35" s="675"/>
      <c r="AD35" s="676" t="s">
        <v>127</v>
      </c>
      <c r="AE35" s="676"/>
      <c r="AF35" s="676"/>
      <c r="AG35" s="676"/>
      <c r="AH35" s="676"/>
      <c r="AI35" s="676"/>
      <c r="AJ35" s="676"/>
      <c r="AK35" s="676"/>
      <c r="AL35" s="641" t="s">
        <v>127</v>
      </c>
      <c r="AM35" s="642"/>
      <c r="AN35" s="642"/>
      <c r="AO35" s="677"/>
      <c r="AP35" s="233"/>
      <c r="AQ35" s="699" t="s">
        <v>321</v>
      </c>
      <c r="AR35" s="700"/>
      <c r="AS35" s="700"/>
      <c r="AT35" s="700"/>
      <c r="AU35" s="700"/>
      <c r="AV35" s="700"/>
      <c r="AW35" s="700"/>
      <c r="AX35" s="700"/>
      <c r="AY35" s="700"/>
      <c r="AZ35" s="700"/>
      <c r="BA35" s="700"/>
      <c r="BB35" s="700"/>
      <c r="BC35" s="700"/>
      <c r="BD35" s="700"/>
      <c r="BE35" s="700"/>
      <c r="BF35" s="701"/>
      <c r="BG35" s="699" t="s">
        <v>322</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1" t="s">
        <v>323</v>
      </c>
      <c r="CE35" s="672"/>
      <c r="CF35" s="672"/>
      <c r="CG35" s="672"/>
      <c r="CH35" s="672"/>
      <c r="CI35" s="672"/>
      <c r="CJ35" s="672"/>
      <c r="CK35" s="672"/>
      <c r="CL35" s="672"/>
      <c r="CM35" s="672"/>
      <c r="CN35" s="672"/>
      <c r="CO35" s="672"/>
      <c r="CP35" s="672"/>
      <c r="CQ35" s="673"/>
      <c r="CR35" s="638">
        <v>74836</v>
      </c>
      <c r="CS35" s="657"/>
      <c r="CT35" s="657"/>
      <c r="CU35" s="657"/>
      <c r="CV35" s="657"/>
      <c r="CW35" s="657"/>
      <c r="CX35" s="657"/>
      <c r="CY35" s="658"/>
      <c r="CZ35" s="641">
        <v>0.3</v>
      </c>
      <c r="DA35" s="659"/>
      <c r="DB35" s="659"/>
      <c r="DC35" s="660"/>
      <c r="DD35" s="644">
        <v>74836</v>
      </c>
      <c r="DE35" s="657"/>
      <c r="DF35" s="657"/>
      <c r="DG35" s="657"/>
      <c r="DH35" s="657"/>
      <c r="DI35" s="657"/>
      <c r="DJ35" s="657"/>
      <c r="DK35" s="658"/>
      <c r="DL35" s="644">
        <v>74836</v>
      </c>
      <c r="DM35" s="657"/>
      <c r="DN35" s="657"/>
      <c r="DO35" s="657"/>
      <c r="DP35" s="657"/>
      <c r="DQ35" s="657"/>
      <c r="DR35" s="657"/>
      <c r="DS35" s="657"/>
      <c r="DT35" s="657"/>
      <c r="DU35" s="657"/>
      <c r="DV35" s="658"/>
      <c r="DW35" s="641">
        <v>0.5</v>
      </c>
      <c r="DX35" s="659"/>
      <c r="DY35" s="659"/>
      <c r="DZ35" s="659"/>
      <c r="EA35" s="659"/>
      <c r="EB35" s="659"/>
      <c r="EC35" s="674"/>
    </row>
    <row r="36" spans="2:133" ht="11.25" customHeight="1" x14ac:dyDescent="0.15">
      <c r="B36" s="635" t="s">
        <v>324</v>
      </c>
      <c r="C36" s="636"/>
      <c r="D36" s="636"/>
      <c r="E36" s="636"/>
      <c r="F36" s="636"/>
      <c r="G36" s="636"/>
      <c r="H36" s="636"/>
      <c r="I36" s="636"/>
      <c r="J36" s="636"/>
      <c r="K36" s="636"/>
      <c r="L36" s="636"/>
      <c r="M36" s="636"/>
      <c r="N36" s="636"/>
      <c r="O36" s="636"/>
      <c r="P36" s="636"/>
      <c r="Q36" s="637"/>
      <c r="R36" s="638">
        <v>58856</v>
      </c>
      <c r="S36" s="639"/>
      <c r="T36" s="639"/>
      <c r="U36" s="639"/>
      <c r="V36" s="639"/>
      <c r="W36" s="639"/>
      <c r="X36" s="639"/>
      <c r="Y36" s="640"/>
      <c r="Z36" s="675">
        <v>0.2</v>
      </c>
      <c r="AA36" s="675"/>
      <c r="AB36" s="675"/>
      <c r="AC36" s="675"/>
      <c r="AD36" s="676" t="s">
        <v>127</v>
      </c>
      <c r="AE36" s="676"/>
      <c r="AF36" s="676"/>
      <c r="AG36" s="676"/>
      <c r="AH36" s="676"/>
      <c r="AI36" s="676"/>
      <c r="AJ36" s="676"/>
      <c r="AK36" s="676"/>
      <c r="AL36" s="641" t="s">
        <v>239</v>
      </c>
      <c r="AM36" s="642"/>
      <c r="AN36" s="642"/>
      <c r="AO36" s="677"/>
      <c r="AP36" s="233"/>
      <c r="AQ36" s="690" t="s">
        <v>325</v>
      </c>
      <c r="AR36" s="691"/>
      <c r="AS36" s="691"/>
      <c r="AT36" s="691"/>
      <c r="AU36" s="691"/>
      <c r="AV36" s="691"/>
      <c r="AW36" s="691"/>
      <c r="AX36" s="691"/>
      <c r="AY36" s="692"/>
      <c r="AZ36" s="693">
        <v>2644966</v>
      </c>
      <c r="BA36" s="694"/>
      <c r="BB36" s="694"/>
      <c r="BC36" s="694"/>
      <c r="BD36" s="694"/>
      <c r="BE36" s="694"/>
      <c r="BF36" s="695"/>
      <c r="BG36" s="696" t="s">
        <v>326</v>
      </c>
      <c r="BH36" s="697"/>
      <c r="BI36" s="697"/>
      <c r="BJ36" s="697"/>
      <c r="BK36" s="697"/>
      <c r="BL36" s="697"/>
      <c r="BM36" s="697"/>
      <c r="BN36" s="697"/>
      <c r="BO36" s="697"/>
      <c r="BP36" s="697"/>
      <c r="BQ36" s="697"/>
      <c r="BR36" s="697"/>
      <c r="BS36" s="697"/>
      <c r="BT36" s="697"/>
      <c r="BU36" s="698"/>
      <c r="BV36" s="693">
        <v>218432</v>
      </c>
      <c r="BW36" s="694"/>
      <c r="BX36" s="694"/>
      <c r="BY36" s="694"/>
      <c r="BZ36" s="694"/>
      <c r="CA36" s="694"/>
      <c r="CB36" s="695"/>
      <c r="CD36" s="671" t="s">
        <v>327</v>
      </c>
      <c r="CE36" s="672"/>
      <c r="CF36" s="672"/>
      <c r="CG36" s="672"/>
      <c r="CH36" s="672"/>
      <c r="CI36" s="672"/>
      <c r="CJ36" s="672"/>
      <c r="CK36" s="672"/>
      <c r="CL36" s="672"/>
      <c r="CM36" s="672"/>
      <c r="CN36" s="672"/>
      <c r="CO36" s="672"/>
      <c r="CP36" s="672"/>
      <c r="CQ36" s="673"/>
      <c r="CR36" s="638">
        <v>1605500</v>
      </c>
      <c r="CS36" s="639"/>
      <c r="CT36" s="639"/>
      <c r="CU36" s="639"/>
      <c r="CV36" s="639"/>
      <c r="CW36" s="639"/>
      <c r="CX36" s="639"/>
      <c r="CY36" s="640"/>
      <c r="CZ36" s="641">
        <v>6.4</v>
      </c>
      <c r="DA36" s="659"/>
      <c r="DB36" s="659"/>
      <c r="DC36" s="660"/>
      <c r="DD36" s="644">
        <v>1484691</v>
      </c>
      <c r="DE36" s="639"/>
      <c r="DF36" s="639"/>
      <c r="DG36" s="639"/>
      <c r="DH36" s="639"/>
      <c r="DI36" s="639"/>
      <c r="DJ36" s="639"/>
      <c r="DK36" s="640"/>
      <c r="DL36" s="644">
        <v>1278942</v>
      </c>
      <c r="DM36" s="639"/>
      <c r="DN36" s="639"/>
      <c r="DO36" s="639"/>
      <c r="DP36" s="639"/>
      <c r="DQ36" s="639"/>
      <c r="DR36" s="639"/>
      <c r="DS36" s="639"/>
      <c r="DT36" s="639"/>
      <c r="DU36" s="639"/>
      <c r="DV36" s="640"/>
      <c r="DW36" s="641">
        <v>8.6</v>
      </c>
      <c r="DX36" s="659"/>
      <c r="DY36" s="659"/>
      <c r="DZ36" s="659"/>
      <c r="EA36" s="659"/>
      <c r="EB36" s="659"/>
      <c r="EC36" s="674"/>
    </row>
    <row r="37" spans="2:133" ht="11.25" customHeight="1" x14ac:dyDescent="0.15">
      <c r="B37" s="635" t="s">
        <v>328</v>
      </c>
      <c r="C37" s="636"/>
      <c r="D37" s="636"/>
      <c r="E37" s="636"/>
      <c r="F37" s="636"/>
      <c r="G37" s="636"/>
      <c r="H37" s="636"/>
      <c r="I37" s="636"/>
      <c r="J37" s="636"/>
      <c r="K37" s="636"/>
      <c r="L37" s="636"/>
      <c r="M37" s="636"/>
      <c r="N37" s="636"/>
      <c r="O37" s="636"/>
      <c r="P37" s="636"/>
      <c r="Q37" s="637"/>
      <c r="R37" s="638">
        <v>511161</v>
      </c>
      <c r="S37" s="639"/>
      <c r="T37" s="639"/>
      <c r="U37" s="639"/>
      <c r="V37" s="639"/>
      <c r="W37" s="639"/>
      <c r="X37" s="639"/>
      <c r="Y37" s="640"/>
      <c r="Z37" s="675">
        <v>2</v>
      </c>
      <c r="AA37" s="675"/>
      <c r="AB37" s="675"/>
      <c r="AC37" s="675"/>
      <c r="AD37" s="676" t="s">
        <v>127</v>
      </c>
      <c r="AE37" s="676"/>
      <c r="AF37" s="676"/>
      <c r="AG37" s="676"/>
      <c r="AH37" s="676"/>
      <c r="AI37" s="676"/>
      <c r="AJ37" s="676"/>
      <c r="AK37" s="676"/>
      <c r="AL37" s="641" t="s">
        <v>127</v>
      </c>
      <c r="AM37" s="642"/>
      <c r="AN37" s="642"/>
      <c r="AO37" s="677"/>
      <c r="AQ37" s="678" t="s">
        <v>329</v>
      </c>
      <c r="AR37" s="679"/>
      <c r="AS37" s="679"/>
      <c r="AT37" s="679"/>
      <c r="AU37" s="679"/>
      <c r="AV37" s="679"/>
      <c r="AW37" s="679"/>
      <c r="AX37" s="679"/>
      <c r="AY37" s="680"/>
      <c r="AZ37" s="638">
        <v>130000</v>
      </c>
      <c r="BA37" s="639"/>
      <c r="BB37" s="639"/>
      <c r="BC37" s="639"/>
      <c r="BD37" s="657"/>
      <c r="BE37" s="657"/>
      <c r="BF37" s="681"/>
      <c r="BG37" s="671" t="s">
        <v>330</v>
      </c>
      <c r="BH37" s="672"/>
      <c r="BI37" s="672"/>
      <c r="BJ37" s="672"/>
      <c r="BK37" s="672"/>
      <c r="BL37" s="672"/>
      <c r="BM37" s="672"/>
      <c r="BN37" s="672"/>
      <c r="BO37" s="672"/>
      <c r="BP37" s="672"/>
      <c r="BQ37" s="672"/>
      <c r="BR37" s="672"/>
      <c r="BS37" s="672"/>
      <c r="BT37" s="672"/>
      <c r="BU37" s="673"/>
      <c r="BV37" s="638">
        <v>84390</v>
      </c>
      <c r="BW37" s="639"/>
      <c r="BX37" s="639"/>
      <c r="BY37" s="639"/>
      <c r="BZ37" s="639"/>
      <c r="CA37" s="639"/>
      <c r="CB37" s="682"/>
      <c r="CD37" s="671" t="s">
        <v>331</v>
      </c>
      <c r="CE37" s="672"/>
      <c r="CF37" s="672"/>
      <c r="CG37" s="672"/>
      <c r="CH37" s="672"/>
      <c r="CI37" s="672"/>
      <c r="CJ37" s="672"/>
      <c r="CK37" s="672"/>
      <c r="CL37" s="672"/>
      <c r="CM37" s="672"/>
      <c r="CN37" s="672"/>
      <c r="CO37" s="672"/>
      <c r="CP37" s="672"/>
      <c r="CQ37" s="673"/>
      <c r="CR37" s="638">
        <v>876787</v>
      </c>
      <c r="CS37" s="657"/>
      <c r="CT37" s="657"/>
      <c r="CU37" s="657"/>
      <c r="CV37" s="657"/>
      <c r="CW37" s="657"/>
      <c r="CX37" s="657"/>
      <c r="CY37" s="658"/>
      <c r="CZ37" s="641">
        <v>3.5</v>
      </c>
      <c r="DA37" s="659"/>
      <c r="DB37" s="659"/>
      <c r="DC37" s="660"/>
      <c r="DD37" s="644">
        <v>876787</v>
      </c>
      <c r="DE37" s="657"/>
      <c r="DF37" s="657"/>
      <c r="DG37" s="657"/>
      <c r="DH37" s="657"/>
      <c r="DI37" s="657"/>
      <c r="DJ37" s="657"/>
      <c r="DK37" s="658"/>
      <c r="DL37" s="644">
        <v>876085</v>
      </c>
      <c r="DM37" s="657"/>
      <c r="DN37" s="657"/>
      <c r="DO37" s="657"/>
      <c r="DP37" s="657"/>
      <c r="DQ37" s="657"/>
      <c r="DR37" s="657"/>
      <c r="DS37" s="657"/>
      <c r="DT37" s="657"/>
      <c r="DU37" s="657"/>
      <c r="DV37" s="658"/>
      <c r="DW37" s="641">
        <v>5.9</v>
      </c>
      <c r="DX37" s="659"/>
      <c r="DY37" s="659"/>
      <c r="DZ37" s="659"/>
      <c r="EA37" s="659"/>
      <c r="EB37" s="659"/>
      <c r="EC37" s="674"/>
    </row>
    <row r="38" spans="2:133" ht="11.25" customHeight="1" x14ac:dyDescent="0.15">
      <c r="B38" s="635" t="s">
        <v>332</v>
      </c>
      <c r="C38" s="636"/>
      <c r="D38" s="636"/>
      <c r="E38" s="636"/>
      <c r="F38" s="636"/>
      <c r="G38" s="636"/>
      <c r="H38" s="636"/>
      <c r="I38" s="636"/>
      <c r="J38" s="636"/>
      <c r="K38" s="636"/>
      <c r="L38" s="636"/>
      <c r="M38" s="636"/>
      <c r="N38" s="636"/>
      <c r="O38" s="636"/>
      <c r="P38" s="636"/>
      <c r="Q38" s="637"/>
      <c r="R38" s="638">
        <v>439647</v>
      </c>
      <c r="S38" s="639"/>
      <c r="T38" s="639"/>
      <c r="U38" s="639"/>
      <c r="V38" s="639"/>
      <c r="W38" s="639"/>
      <c r="X38" s="639"/>
      <c r="Y38" s="640"/>
      <c r="Z38" s="675">
        <v>1.7</v>
      </c>
      <c r="AA38" s="675"/>
      <c r="AB38" s="675"/>
      <c r="AC38" s="675"/>
      <c r="AD38" s="676">
        <v>4937</v>
      </c>
      <c r="AE38" s="676"/>
      <c r="AF38" s="676"/>
      <c r="AG38" s="676"/>
      <c r="AH38" s="676"/>
      <c r="AI38" s="676"/>
      <c r="AJ38" s="676"/>
      <c r="AK38" s="676"/>
      <c r="AL38" s="641">
        <v>0</v>
      </c>
      <c r="AM38" s="642"/>
      <c r="AN38" s="642"/>
      <c r="AO38" s="677"/>
      <c r="AQ38" s="678" t="s">
        <v>333</v>
      </c>
      <c r="AR38" s="679"/>
      <c r="AS38" s="679"/>
      <c r="AT38" s="679"/>
      <c r="AU38" s="679"/>
      <c r="AV38" s="679"/>
      <c r="AW38" s="679"/>
      <c r="AX38" s="679"/>
      <c r="AY38" s="680"/>
      <c r="AZ38" s="638">
        <v>13285</v>
      </c>
      <c r="BA38" s="639"/>
      <c r="BB38" s="639"/>
      <c r="BC38" s="639"/>
      <c r="BD38" s="657"/>
      <c r="BE38" s="657"/>
      <c r="BF38" s="681"/>
      <c r="BG38" s="671" t="s">
        <v>334</v>
      </c>
      <c r="BH38" s="672"/>
      <c r="BI38" s="672"/>
      <c r="BJ38" s="672"/>
      <c r="BK38" s="672"/>
      <c r="BL38" s="672"/>
      <c r="BM38" s="672"/>
      <c r="BN38" s="672"/>
      <c r="BO38" s="672"/>
      <c r="BP38" s="672"/>
      <c r="BQ38" s="672"/>
      <c r="BR38" s="672"/>
      <c r="BS38" s="672"/>
      <c r="BT38" s="672"/>
      <c r="BU38" s="673"/>
      <c r="BV38" s="638">
        <v>9354</v>
      </c>
      <c r="BW38" s="639"/>
      <c r="BX38" s="639"/>
      <c r="BY38" s="639"/>
      <c r="BZ38" s="639"/>
      <c r="CA38" s="639"/>
      <c r="CB38" s="682"/>
      <c r="CD38" s="671" t="s">
        <v>335</v>
      </c>
      <c r="CE38" s="672"/>
      <c r="CF38" s="672"/>
      <c r="CG38" s="672"/>
      <c r="CH38" s="672"/>
      <c r="CI38" s="672"/>
      <c r="CJ38" s="672"/>
      <c r="CK38" s="672"/>
      <c r="CL38" s="672"/>
      <c r="CM38" s="672"/>
      <c r="CN38" s="672"/>
      <c r="CO38" s="672"/>
      <c r="CP38" s="672"/>
      <c r="CQ38" s="673"/>
      <c r="CR38" s="638">
        <v>2501681</v>
      </c>
      <c r="CS38" s="639"/>
      <c r="CT38" s="639"/>
      <c r="CU38" s="639"/>
      <c r="CV38" s="639"/>
      <c r="CW38" s="639"/>
      <c r="CX38" s="639"/>
      <c r="CY38" s="640"/>
      <c r="CZ38" s="641">
        <v>10</v>
      </c>
      <c r="DA38" s="659"/>
      <c r="DB38" s="659"/>
      <c r="DC38" s="660"/>
      <c r="DD38" s="644">
        <v>1992044</v>
      </c>
      <c r="DE38" s="639"/>
      <c r="DF38" s="639"/>
      <c r="DG38" s="639"/>
      <c r="DH38" s="639"/>
      <c r="DI38" s="639"/>
      <c r="DJ38" s="639"/>
      <c r="DK38" s="640"/>
      <c r="DL38" s="644">
        <v>1854483</v>
      </c>
      <c r="DM38" s="639"/>
      <c r="DN38" s="639"/>
      <c r="DO38" s="639"/>
      <c r="DP38" s="639"/>
      <c r="DQ38" s="639"/>
      <c r="DR38" s="639"/>
      <c r="DS38" s="639"/>
      <c r="DT38" s="639"/>
      <c r="DU38" s="639"/>
      <c r="DV38" s="640"/>
      <c r="DW38" s="641">
        <v>12.4</v>
      </c>
      <c r="DX38" s="659"/>
      <c r="DY38" s="659"/>
      <c r="DZ38" s="659"/>
      <c r="EA38" s="659"/>
      <c r="EB38" s="659"/>
      <c r="EC38" s="674"/>
    </row>
    <row r="39" spans="2:133" ht="11.25" customHeight="1" x14ac:dyDescent="0.15">
      <c r="B39" s="635" t="s">
        <v>336</v>
      </c>
      <c r="C39" s="636"/>
      <c r="D39" s="636"/>
      <c r="E39" s="636"/>
      <c r="F39" s="636"/>
      <c r="G39" s="636"/>
      <c r="H39" s="636"/>
      <c r="I39" s="636"/>
      <c r="J39" s="636"/>
      <c r="K39" s="636"/>
      <c r="L39" s="636"/>
      <c r="M39" s="636"/>
      <c r="N39" s="636"/>
      <c r="O39" s="636"/>
      <c r="P39" s="636"/>
      <c r="Q39" s="637"/>
      <c r="R39" s="638">
        <v>2385033</v>
      </c>
      <c r="S39" s="639"/>
      <c r="T39" s="639"/>
      <c r="U39" s="639"/>
      <c r="V39" s="639"/>
      <c r="W39" s="639"/>
      <c r="X39" s="639"/>
      <c r="Y39" s="640"/>
      <c r="Z39" s="675">
        <v>9.5</v>
      </c>
      <c r="AA39" s="675"/>
      <c r="AB39" s="675"/>
      <c r="AC39" s="675"/>
      <c r="AD39" s="676" t="s">
        <v>239</v>
      </c>
      <c r="AE39" s="676"/>
      <c r="AF39" s="676"/>
      <c r="AG39" s="676"/>
      <c r="AH39" s="676"/>
      <c r="AI39" s="676"/>
      <c r="AJ39" s="676"/>
      <c r="AK39" s="676"/>
      <c r="AL39" s="641" t="s">
        <v>127</v>
      </c>
      <c r="AM39" s="642"/>
      <c r="AN39" s="642"/>
      <c r="AO39" s="677"/>
      <c r="AQ39" s="678" t="s">
        <v>337</v>
      </c>
      <c r="AR39" s="679"/>
      <c r="AS39" s="679"/>
      <c r="AT39" s="679"/>
      <c r="AU39" s="679"/>
      <c r="AV39" s="679"/>
      <c r="AW39" s="679"/>
      <c r="AX39" s="679"/>
      <c r="AY39" s="680"/>
      <c r="AZ39" s="638" t="s">
        <v>239</v>
      </c>
      <c r="BA39" s="639"/>
      <c r="BB39" s="639"/>
      <c r="BC39" s="639"/>
      <c r="BD39" s="657"/>
      <c r="BE39" s="657"/>
      <c r="BF39" s="681"/>
      <c r="BG39" s="671" t="s">
        <v>338</v>
      </c>
      <c r="BH39" s="672"/>
      <c r="BI39" s="672"/>
      <c r="BJ39" s="672"/>
      <c r="BK39" s="672"/>
      <c r="BL39" s="672"/>
      <c r="BM39" s="672"/>
      <c r="BN39" s="672"/>
      <c r="BO39" s="672"/>
      <c r="BP39" s="672"/>
      <c r="BQ39" s="672"/>
      <c r="BR39" s="672"/>
      <c r="BS39" s="672"/>
      <c r="BT39" s="672"/>
      <c r="BU39" s="673"/>
      <c r="BV39" s="638">
        <v>14622</v>
      </c>
      <c r="BW39" s="639"/>
      <c r="BX39" s="639"/>
      <c r="BY39" s="639"/>
      <c r="BZ39" s="639"/>
      <c r="CA39" s="639"/>
      <c r="CB39" s="682"/>
      <c r="CD39" s="671" t="s">
        <v>339</v>
      </c>
      <c r="CE39" s="672"/>
      <c r="CF39" s="672"/>
      <c r="CG39" s="672"/>
      <c r="CH39" s="672"/>
      <c r="CI39" s="672"/>
      <c r="CJ39" s="672"/>
      <c r="CK39" s="672"/>
      <c r="CL39" s="672"/>
      <c r="CM39" s="672"/>
      <c r="CN39" s="672"/>
      <c r="CO39" s="672"/>
      <c r="CP39" s="672"/>
      <c r="CQ39" s="673"/>
      <c r="CR39" s="638">
        <v>369438</v>
      </c>
      <c r="CS39" s="657"/>
      <c r="CT39" s="657"/>
      <c r="CU39" s="657"/>
      <c r="CV39" s="657"/>
      <c r="CW39" s="657"/>
      <c r="CX39" s="657"/>
      <c r="CY39" s="658"/>
      <c r="CZ39" s="641">
        <v>1.5</v>
      </c>
      <c r="DA39" s="659"/>
      <c r="DB39" s="659"/>
      <c r="DC39" s="660"/>
      <c r="DD39" s="644">
        <v>353221</v>
      </c>
      <c r="DE39" s="657"/>
      <c r="DF39" s="657"/>
      <c r="DG39" s="657"/>
      <c r="DH39" s="657"/>
      <c r="DI39" s="657"/>
      <c r="DJ39" s="657"/>
      <c r="DK39" s="658"/>
      <c r="DL39" s="644" t="s">
        <v>239</v>
      </c>
      <c r="DM39" s="657"/>
      <c r="DN39" s="657"/>
      <c r="DO39" s="657"/>
      <c r="DP39" s="657"/>
      <c r="DQ39" s="657"/>
      <c r="DR39" s="657"/>
      <c r="DS39" s="657"/>
      <c r="DT39" s="657"/>
      <c r="DU39" s="657"/>
      <c r="DV39" s="658"/>
      <c r="DW39" s="641" t="s">
        <v>239</v>
      </c>
      <c r="DX39" s="659"/>
      <c r="DY39" s="659"/>
      <c r="DZ39" s="659"/>
      <c r="EA39" s="659"/>
      <c r="EB39" s="659"/>
      <c r="EC39" s="674"/>
    </row>
    <row r="40" spans="2:133" ht="11.25" customHeight="1" x14ac:dyDescent="0.15">
      <c r="B40" s="635" t="s">
        <v>340</v>
      </c>
      <c r="C40" s="636"/>
      <c r="D40" s="636"/>
      <c r="E40" s="636"/>
      <c r="F40" s="636"/>
      <c r="G40" s="636"/>
      <c r="H40" s="636"/>
      <c r="I40" s="636"/>
      <c r="J40" s="636"/>
      <c r="K40" s="636"/>
      <c r="L40" s="636"/>
      <c r="M40" s="636"/>
      <c r="N40" s="636"/>
      <c r="O40" s="636"/>
      <c r="P40" s="636"/>
      <c r="Q40" s="637"/>
      <c r="R40" s="638" t="s">
        <v>239</v>
      </c>
      <c r="S40" s="639"/>
      <c r="T40" s="639"/>
      <c r="U40" s="639"/>
      <c r="V40" s="639"/>
      <c r="W40" s="639"/>
      <c r="X40" s="639"/>
      <c r="Y40" s="640"/>
      <c r="Z40" s="675" t="s">
        <v>127</v>
      </c>
      <c r="AA40" s="675"/>
      <c r="AB40" s="675"/>
      <c r="AC40" s="675"/>
      <c r="AD40" s="676" t="s">
        <v>127</v>
      </c>
      <c r="AE40" s="676"/>
      <c r="AF40" s="676"/>
      <c r="AG40" s="676"/>
      <c r="AH40" s="676"/>
      <c r="AI40" s="676"/>
      <c r="AJ40" s="676"/>
      <c r="AK40" s="676"/>
      <c r="AL40" s="641" t="s">
        <v>239</v>
      </c>
      <c r="AM40" s="642"/>
      <c r="AN40" s="642"/>
      <c r="AO40" s="677"/>
      <c r="AQ40" s="678" t="s">
        <v>341</v>
      </c>
      <c r="AR40" s="679"/>
      <c r="AS40" s="679"/>
      <c r="AT40" s="679"/>
      <c r="AU40" s="679"/>
      <c r="AV40" s="679"/>
      <c r="AW40" s="679"/>
      <c r="AX40" s="679"/>
      <c r="AY40" s="680"/>
      <c r="AZ40" s="638" t="s">
        <v>239</v>
      </c>
      <c r="BA40" s="639"/>
      <c r="BB40" s="639"/>
      <c r="BC40" s="639"/>
      <c r="BD40" s="657"/>
      <c r="BE40" s="657"/>
      <c r="BF40" s="681"/>
      <c r="BG40" s="683" t="s">
        <v>342</v>
      </c>
      <c r="BH40" s="684"/>
      <c r="BI40" s="684"/>
      <c r="BJ40" s="684"/>
      <c r="BK40" s="684"/>
      <c r="BL40" s="234"/>
      <c r="BM40" s="672" t="s">
        <v>343</v>
      </c>
      <c r="BN40" s="672"/>
      <c r="BO40" s="672"/>
      <c r="BP40" s="672"/>
      <c r="BQ40" s="672"/>
      <c r="BR40" s="672"/>
      <c r="BS40" s="672"/>
      <c r="BT40" s="672"/>
      <c r="BU40" s="673"/>
      <c r="BV40" s="638">
        <v>110</v>
      </c>
      <c r="BW40" s="639"/>
      <c r="BX40" s="639"/>
      <c r="BY40" s="639"/>
      <c r="BZ40" s="639"/>
      <c r="CA40" s="639"/>
      <c r="CB40" s="682"/>
      <c r="CD40" s="671" t="s">
        <v>344</v>
      </c>
      <c r="CE40" s="672"/>
      <c r="CF40" s="672"/>
      <c r="CG40" s="672"/>
      <c r="CH40" s="672"/>
      <c r="CI40" s="672"/>
      <c r="CJ40" s="672"/>
      <c r="CK40" s="672"/>
      <c r="CL40" s="672"/>
      <c r="CM40" s="672"/>
      <c r="CN40" s="672"/>
      <c r="CO40" s="672"/>
      <c r="CP40" s="672"/>
      <c r="CQ40" s="673"/>
      <c r="CR40" s="638" t="s">
        <v>127</v>
      </c>
      <c r="CS40" s="639"/>
      <c r="CT40" s="639"/>
      <c r="CU40" s="639"/>
      <c r="CV40" s="639"/>
      <c r="CW40" s="639"/>
      <c r="CX40" s="639"/>
      <c r="CY40" s="640"/>
      <c r="CZ40" s="641" t="s">
        <v>239</v>
      </c>
      <c r="DA40" s="659"/>
      <c r="DB40" s="659"/>
      <c r="DC40" s="660"/>
      <c r="DD40" s="644" t="s">
        <v>127</v>
      </c>
      <c r="DE40" s="639"/>
      <c r="DF40" s="639"/>
      <c r="DG40" s="639"/>
      <c r="DH40" s="639"/>
      <c r="DI40" s="639"/>
      <c r="DJ40" s="639"/>
      <c r="DK40" s="640"/>
      <c r="DL40" s="644" t="s">
        <v>239</v>
      </c>
      <c r="DM40" s="639"/>
      <c r="DN40" s="639"/>
      <c r="DO40" s="639"/>
      <c r="DP40" s="639"/>
      <c r="DQ40" s="639"/>
      <c r="DR40" s="639"/>
      <c r="DS40" s="639"/>
      <c r="DT40" s="639"/>
      <c r="DU40" s="639"/>
      <c r="DV40" s="640"/>
      <c r="DW40" s="641" t="s">
        <v>239</v>
      </c>
      <c r="DX40" s="659"/>
      <c r="DY40" s="659"/>
      <c r="DZ40" s="659"/>
      <c r="EA40" s="659"/>
      <c r="EB40" s="659"/>
      <c r="EC40" s="674"/>
    </row>
    <row r="41" spans="2:133" ht="11.25" customHeight="1" x14ac:dyDescent="0.15">
      <c r="B41" s="635" t="s">
        <v>345</v>
      </c>
      <c r="C41" s="636"/>
      <c r="D41" s="636"/>
      <c r="E41" s="636"/>
      <c r="F41" s="636"/>
      <c r="G41" s="636"/>
      <c r="H41" s="636"/>
      <c r="I41" s="636"/>
      <c r="J41" s="636"/>
      <c r="K41" s="636"/>
      <c r="L41" s="636"/>
      <c r="M41" s="636"/>
      <c r="N41" s="636"/>
      <c r="O41" s="636"/>
      <c r="P41" s="636"/>
      <c r="Q41" s="637"/>
      <c r="R41" s="638">
        <v>940333</v>
      </c>
      <c r="S41" s="639"/>
      <c r="T41" s="639"/>
      <c r="U41" s="639"/>
      <c r="V41" s="639"/>
      <c r="W41" s="639"/>
      <c r="X41" s="639"/>
      <c r="Y41" s="640"/>
      <c r="Z41" s="675">
        <v>3.7</v>
      </c>
      <c r="AA41" s="675"/>
      <c r="AB41" s="675"/>
      <c r="AC41" s="675"/>
      <c r="AD41" s="676" t="s">
        <v>127</v>
      </c>
      <c r="AE41" s="676"/>
      <c r="AF41" s="676"/>
      <c r="AG41" s="676"/>
      <c r="AH41" s="676"/>
      <c r="AI41" s="676"/>
      <c r="AJ41" s="676"/>
      <c r="AK41" s="676"/>
      <c r="AL41" s="641" t="s">
        <v>127</v>
      </c>
      <c r="AM41" s="642"/>
      <c r="AN41" s="642"/>
      <c r="AO41" s="677"/>
      <c r="AQ41" s="678" t="s">
        <v>346</v>
      </c>
      <c r="AR41" s="679"/>
      <c r="AS41" s="679"/>
      <c r="AT41" s="679"/>
      <c r="AU41" s="679"/>
      <c r="AV41" s="679"/>
      <c r="AW41" s="679"/>
      <c r="AX41" s="679"/>
      <c r="AY41" s="680"/>
      <c r="AZ41" s="638">
        <v>708144</v>
      </c>
      <c r="BA41" s="639"/>
      <c r="BB41" s="639"/>
      <c r="BC41" s="639"/>
      <c r="BD41" s="657"/>
      <c r="BE41" s="657"/>
      <c r="BF41" s="681"/>
      <c r="BG41" s="683"/>
      <c r="BH41" s="684"/>
      <c r="BI41" s="684"/>
      <c r="BJ41" s="684"/>
      <c r="BK41" s="684"/>
      <c r="BL41" s="234"/>
      <c r="BM41" s="672" t="s">
        <v>347</v>
      </c>
      <c r="BN41" s="672"/>
      <c r="BO41" s="672"/>
      <c r="BP41" s="672"/>
      <c r="BQ41" s="672"/>
      <c r="BR41" s="672"/>
      <c r="BS41" s="672"/>
      <c r="BT41" s="672"/>
      <c r="BU41" s="673"/>
      <c r="BV41" s="638" t="s">
        <v>239</v>
      </c>
      <c r="BW41" s="639"/>
      <c r="BX41" s="639"/>
      <c r="BY41" s="639"/>
      <c r="BZ41" s="639"/>
      <c r="CA41" s="639"/>
      <c r="CB41" s="682"/>
      <c r="CD41" s="671" t="s">
        <v>348</v>
      </c>
      <c r="CE41" s="672"/>
      <c r="CF41" s="672"/>
      <c r="CG41" s="672"/>
      <c r="CH41" s="672"/>
      <c r="CI41" s="672"/>
      <c r="CJ41" s="672"/>
      <c r="CK41" s="672"/>
      <c r="CL41" s="672"/>
      <c r="CM41" s="672"/>
      <c r="CN41" s="672"/>
      <c r="CO41" s="672"/>
      <c r="CP41" s="672"/>
      <c r="CQ41" s="673"/>
      <c r="CR41" s="638" t="s">
        <v>239</v>
      </c>
      <c r="CS41" s="657"/>
      <c r="CT41" s="657"/>
      <c r="CU41" s="657"/>
      <c r="CV41" s="657"/>
      <c r="CW41" s="657"/>
      <c r="CX41" s="657"/>
      <c r="CY41" s="658"/>
      <c r="CZ41" s="641" t="s">
        <v>239</v>
      </c>
      <c r="DA41" s="659"/>
      <c r="DB41" s="659"/>
      <c r="DC41" s="660"/>
      <c r="DD41" s="644" t="s">
        <v>239</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19" t="s">
        <v>349</v>
      </c>
      <c r="C42" s="620"/>
      <c r="D42" s="620"/>
      <c r="E42" s="620"/>
      <c r="F42" s="620"/>
      <c r="G42" s="620"/>
      <c r="H42" s="620"/>
      <c r="I42" s="620"/>
      <c r="J42" s="620"/>
      <c r="K42" s="620"/>
      <c r="L42" s="620"/>
      <c r="M42" s="620"/>
      <c r="N42" s="620"/>
      <c r="O42" s="620"/>
      <c r="P42" s="620"/>
      <c r="Q42" s="621"/>
      <c r="R42" s="622">
        <v>25200476</v>
      </c>
      <c r="S42" s="661"/>
      <c r="T42" s="661"/>
      <c r="U42" s="661"/>
      <c r="V42" s="661"/>
      <c r="W42" s="661"/>
      <c r="X42" s="661"/>
      <c r="Y42" s="663"/>
      <c r="Z42" s="664">
        <v>100</v>
      </c>
      <c r="AA42" s="664"/>
      <c r="AB42" s="664"/>
      <c r="AC42" s="664"/>
      <c r="AD42" s="665">
        <v>14005923</v>
      </c>
      <c r="AE42" s="665"/>
      <c r="AF42" s="665"/>
      <c r="AG42" s="665"/>
      <c r="AH42" s="665"/>
      <c r="AI42" s="665"/>
      <c r="AJ42" s="665"/>
      <c r="AK42" s="665"/>
      <c r="AL42" s="625">
        <v>100</v>
      </c>
      <c r="AM42" s="666"/>
      <c r="AN42" s="666"/>
      <c r="AO42" s="667"/>
      <c r="AQ42" s="668" t="s">
        <v>350</v>
      </c>
      <c r="AR42" s="669"/>
      <c r="AS42" s="669"/>
      <c r="AT42" s="669"/>
      <c r="AU42" s="669"/>
      <c r="AV42" s="669"/>
      <c r="AW42" s="669"/>
      <c r="AX42" s="669"/>
      <c r="AY42" s="670"/>
      <c r="AZ42" s="622">
        <v>1793537</v>
      </c>
      <c r="BA42" s="661"/>
      <c r="BB42" s="661"/>
      <c r="BC42" s="661"/>
      <c r="BD42" s="623"/>
      <c r="BE42" s="623"/>
      <c r="BF42" s="687"/>
      <c r="BG42" s="685"/>
      <c r="BH42" s="686"/>
      <c r="BI42" s="686"/>
      <c r="BJ42" s="686"/>
      <c r="BK42" s="686"/>
      <c r="BL42" s="235"/>
      <c r="BM42" s="688" t="s">
        <v>351</v>
      </c>
      <c r="BN42" s="688"/>
      <c r="BO42" s="688"/>
      <c r="BP42" s="688"/>
      <c r="BQ42" s="688"/>
      <c r="BR42" s="688"/>
      <c r="BS42" s="688"/>
      <c r="BT42" s="688"/>
      <c r="BU42" s="689"/>
      <c r="BV42" s="622">
        <v>373</v>
      </c>
      <c r="BW42" s="661"/>
      <c r="BX42" s="661"/>
      <c r="BY42" s="661"/>
      <c r="BZ42" s="661"/>
      <c r="CA42" s="661"/>
      <c r="CB42" s="662"/>
      <c r="CD42" s="635" t="s">
        <v>352</v>
      </c>
      <c r="CE42" s="636"/>
      <c r="CF42" s="636"/>
      <c r="CG42" s="636"/>
      <c r="CH42" s="636"/>
      <c r="CI42" s="636"/>
      <c r="CJ42" s="636"/>
      <c r="CK42" s="636"/>
      <c r="CL42" s="636"/>
      <c r="CM42" s="636"/>
      <c r="CN42" s="636"/>
      <c r="CO42" s="636"/>
      <c r="CP42" s="636"/>
      <c r="CQ42" s="637"/>
      <c r="CR42" s="638">
        <v>2402576</v>
      </c>
      <c r="CS42" s="639"/>
      <c r="CT42" s="639"/>
      <c r="CU42" s="639"/>
      <c r="CV42" s="639"/>
      <c r="CW42" s="639"/>
      <c r="CX42" s="639"/>
      <c r="CY42" s="640"/>
      <c r="CZ42" s="641">
        <v>9.6</v>
      </c>
      <c r="DA42" s="642"/>
      <c r="DB42" s="642"/>
      <c r="DC42" s="643"/>
      <c r="DD42" s="644">
        <v>357908</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V43" s="236"/>
      <c r="BW43" s="236"/>
      <c r="BX43" s="236"/>
      <c r="BY43" s="236"/>
      <c r="BZ43" s="236"/>
      <c r="CA43" s="236"/>
      <c r="CB43" s="236"/>
      <c r="CD43" s="635" t="s">
        <v>353</v>
      </c>
      <c r="CE43" s="636"/>
      <c r="CF43" s="636"/>
      <c r="CG43" s="636"/>
      <c r="CH43" s="636"/>
      <c r="CI43" s="636"/>
      <c r="CJ43" s="636"/>
      <c r="CK43" s="636"/>
      <c r="CL43" s="636"/>
      <c r="CM43" s="636"/>
      <c r="CN43" s="636"/>
      <c r="CO43" s="636"/>
      <c r="CP43" s="636"/>
      <c r="CQ43" s="637"/>
      <c r="CR43" s="638">
        <v>24956</v>
      </c>
      <c r="CS43" s="657"/>
      <c r="CT43" s="657"/>
      <c r="CU43" s="657"/>
      <c r="CV43" s="657"/>
      <c r="CW43" s="657"/>
      <c r="CX43" s="657"/>
      <c r="CY43" s="658"/>
      <c r="CZ43" s="641">
        <v>0.1</v>
      </c>
      <c r="DA43" s="659"/>
      <c r="DB43" s="659"/>
      <c r="DC43" s="660"/>
      <c r="DD43" s="644">
        <v>24956</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CD44" s="651" t="s">
        <v>301</v>
      </c>
      <c r="CE44" s="652"/>
      <c r="CF44" s="635" t="s">
        <v>354</v>
      </c>
      <c r="CG44" s="636"/>
      <c r="CH44" s="636"/>
      <c r="CI44" s="636"/>
      <c r="CJ44" s="636"/>
      <c r="CK44" s="636"/>
      <c r="CL44" s="636"/>
      <c r="CM44" s="636"/>
      <c r="CN44" s="636"/>
      <c r="CO44" s="636"/>
      <c r="CP44" s="636"/>
      <c r="CQ44" s="637"/>
      <c r="CR44" s="638">
        <v>2402576</v>
      </c>
      <c r="CS44" s="639"/>
      <c r="CT44" s="639"/>
      <c r="CU44" s="639"/>
      <c r="CV44" s="639"/>
      <c r="CW44" s="639"/>
      <c r="CX44" s="639"/>
      <c r="CY44" s="640"/>
      <c r="CZ44" s="641">
        <v>9.6</v>
      </c>
      <c r="DA44" s="642"/>
      <c r="DB44" s="642"/>
      <c r="DC44" s="643"/>
      <c r="DD44" s="644">
        <v>357908</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CD45" s="653"/>
      <c r="CE45" s="654"/>
      <c r="CF45" s="635" t="s">
        <v>355</v>
      </c>
      <c r="CG45" s="636"/>
      <c r="CH45" s="636"/>
      <c r="CI45" s="636"/>
      <c r="CJ45" s="636"/>
      <c r="CK45" s="636"/>
      <c r="CL45" s="636"/>
      <c r="CM45" s="636"/>
      <c r="CN45" s="636"/>
      <c r="CO45" s="636"/>
      <c r="CP45" s="636"/>
      <c r="CQ45" s="637"/>
      <c r="CR45" s="638">
        <v>1140398</v>
      </c>
      <c r="CS45" s="657"/>
      <c r="CT45" s="657"/>
      <c r="CU45" s="657"/>
      <c r="CV45" s="657"/>
      <c r="CW45" s="657"/>
      <c r="CX45" s="657"/>
      <c r="CY45" s="658"/>
      <c r="CZ45" s="641">
        <v>4.5999999999999996</v>
      </c>
      <c r="DA45" s="659"/>
      <c r="DB45" s="659"/>
      <c r="DC45" s="660"/>
      <c r="DD45" s="644">
        <v>162113</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228" t="s">
        <v>356</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53"/>
      <c r="CE46" s="654"/>
      <c r="CF46" s="635" t="s">
        <v>357</v>
      </c>
      <c r="CG46" s="636"/>
      <c r="CH46" s="636"/>
      <c r="CI46" s="636"/>
      <c r="CJ46" s="636"/>
      <c r="CK46" s="636"/>
      <c r="CL46" s="636"/>
      <c r="CM46" s="636"/>
      <c r="CN46" s="636"/>
      <c r="CO46" s="636"/>
      <c r="CP46" s="636"/>
      <c r="CQ46" s="637"/>
      <c r="CR46" s="638">
        <v>1251778</v>
      </c>
      <c r="CS46" s="639"/>
      <c r="CT46" s="639"/>
      <c r="CU46" s="639"/>
      <c r="CV46" s="639"/>
      <c r="CW46" s="639"/>
      <c r="CX46" s="639"/>
      <c r="CY46" s="640"/>
      <c r="CZ46" s="641">
        <v>5</v>
      </c>
      <c r="DA46" s="642"/>
      <c r="DB46" s="642"/>
      <c r="DC46" s="643"/>
      <c r="DD46" s="644">
        <v>194695</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238" t="s">
        <v>358</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3"/>
      <c r="CE47" s="654"/>
      <c r="CF47" s="635" t="s">
        <v>359</v>
      </c>
      <c r="CG47" s="636"/>
      <c r="CH47" s="636"/>
      <c r="CI47" s="636"/>
      <c r="CJ47" s="636"/>
      <c r="CK47" s="636"/>
      <c r="CL47" s="636"/>
      <c r="CM47" s="636"/>
      <c r="CN47" s="636"/>
      <c r="CO47" s="636"/>
      <c r="CP47" s="636"/>
      <c r="CQ47" s="637"/>
      <c r="CR47" s="638" t="s">
        <v>127</v>
      </c>
      <c r="CS47" s="657"/>
      <c r="CT47" s="657"/>
      <c r="CU47" s="657"/>
      <c r="CV47" s="657"/>
      <c r="CW47" s="657"/>
      <c r="CX47" s="657"/>
      <c r="CY47" s="658"/>
      <c r="CZ47" s="641" t="s">
        <v>127</v>
      </c>
      <c r="DA47" s="659"/>
      <c r="DB47" s="659"/>
      <c r="DC47" s="660"/>
      <c r="DD47" s="644" t="s">
        <v>127</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239" t="s">
        <v>360</v>
      </c>
      <c r="CD48" s="655"/>
      <c r="CE48" s="656"/>
      <c r="CF48" s="635" t="s">
        <v>361</v>
      </c>
      <c r="CG48" s="636"/>
      <c r="CH48" s="636"/>
      <c r="CI48" s="636"/>
      <c r="CJ48" s="636"/>
      <c r="CK48" s="636"/>
      <c r="CL48" s="636"/>
      <c r="CM48" s="636"/>
      <c r="CN48" s="636"/>
      <c r="CO48" s="636"/>
      <c r="CP48" s="636"/>
      <c r="CQ48" s="637"/>
      <c r="CR48" s="638" t="s">
        <v>239</v>
      </c>
      <c r="CS48" s="639"/>
      <c r="CT48" s="639"/>
      <c r="CU48" s="639"/>
      <c r="CV48" s="639"/>
      <c r="CW48" s="639"/>
      <c r="CX48" s="639"/>
      <c r="CY48" s="640"/>
      <c r="CZ48" s="641" t="s">
        <v>239</v>
      </c>
      <c r="DA48" s="642"/>
      <c r="DB48" s="642"/>
      <c r="DC48" s="643"/>
      <c r="DD48" s="644" t="s">
        <v>127</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82:133" ht="11.25" customHeight="1" x14ac:dyDescent="0.15">
      <c r="CD49" s="619" t="s">
        <v>362</v>
      </c>
      <c r="CE49" s="620"/>
      <c r="CF49" s="620"/>
      <c r="CG49" s="620"/>
      <c r="CH49" s="620"/>
      <c r="CI49" s="620"/>
      <c r="CJ49" s="620"/>
      <c r="CK49" s="620"/>
      <c r="CL49" s="620"/>
      <c r="CM49" s="620"/>
      <c r="CN49" s="620"/>
      <c r="CO49" s="620"/>
      <c r="CP49" s="620"/>
      <c r="CQ49" s="621"/>
      <c r="CR49" s="622">
        <v>24948630</v>
      </c>
      <c r="CS49" s="623"/>
      <c r="CT49" s="623"/>
      <c r="CU49" s="623"/>
      <c r="CV49" s="623"/>
      <c r="CW49" s="623"/>
      <c r="CX49" s="623"/>
      <c r="CY49" s="624"/>
      <c r="CZ49" s="625">
        <v>100</v>
      </c>
      <c r="DA49" s="626"/>
      <c r="DB49" s="626"/>
      <c r="DC49" s="627"/>
      <c r="DD49" s="628">
        <v>16253046</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9zfga00pBozqkyL65YXz+jQrfFFoAzaMcdsiKhuA0hJSGOL804ACkxMDNwzOGrp4S6sqytTt48ALunJPCPocdQ==" saltValue="BUpQBYZKoO8OqO8et/glm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363</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63" t="s">
        <v>364</v>
      </c>
      <c r="DK2" s="1164"/>
      <c r="DL2" s="1164"/>
      <c r="DM2" s="1164"/>
      <c r="DN2" s="1164"/>
      <c r="DO2" s="1165"/>
      <c r="DP2" s="248"/>
      <c r="DQ2" s="1163" t="s">
        <v>365</v>
      </c>
      <c r="DR2" s="1164"/>
      <c r="DS2" s="1164"/>
      <c r="DT2" s="1164"/>
      <c r="DU2" s="1164"/>
      <c r="DV2" s="1164"/>
      <c r="DW2" s="1164"/>
      <c r="DX2" s="1164"/>
      <c r="DY2" s="1164"/>
      <c r="DZ2" s="1165"/>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16" t="s">
        <v>366</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251"/>
      <c r="BA4" s="251"/>
      <c r="BB4" s="251"/>
      <c r="BC4" s="251"/>
      <c r="BD4" s="251"/>
      <c r="BE4" s="252"/>
      <c r="BF4" s="252"/>
      <c r="BG4" s="252"/>
      <c r="BH4" s="252"/>
      <c r="BI4" s="252"/>
      <c r="BJ4" s="252"/>
      <c r="BK4" s="252"/>
      <c r="BL4" s="252"/>
      <c r="BM4" s="252"/>
      <c r="BN4" s="252"/>
      <c r="BO4" s="252"/>
      <c r="BP4" s="252"/>
      <c r="BQ4" s="251" t="s">
        <v>367</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48" t="s">
        <v>368</v>
      </c>
      <c r="B5" s="1049"/>
      <c r="C5" s="1049"/>
      <c r="D5" s="1049"/>
      <c r="E5" s="1049"/>
      <c r="F5" s="1049"/>
      <c r="G5" s="1049"/>
      <c r="H5" s="1049"/>
      <c r="I5" s="1049"/>
      <c r="J5" s="1049"/>
      <c r="K5" s="1049"/>
      <c r="L5" s="1049"/>
      <c r="M5" s="1049"/>
      <c r="N5" s="1049"/>
      <c r="O5" s="1049"/>
      <c r="P5" s="1050"/>
      <c r="Q5" s="1054" t="s">
        <v>369</v>
      </c>
      <c r="R5" s="1055"/>
      <c r="S5" s="1055"/>
      <c r="T5" s="1055"/>
      <c r="U5" s="1056"/>
      <c r="V5" s="1054" t="s">
        <v>370</v>
      </c>
      <c r="W5" s="1055"/>
      <c r="X5" s="1055"/>
      <c r="Y5" s="1055"/>
      <c r="Z5" s="1056"/>
      <c r="AA5" s="1054" t="s">
        <v>371</v>
      </c>
      <c r="AB5" s="1055"/>
      <c r="AC5" s="1055"/>
      <c r="AD5" s="1055"/>
      <c r="AE5" s="1055"/>
      <c r="AF5" s="1166" t="s">
        <v>372</v>
      </c>
      <c r="AG5" s="1055"/>
      <c r="AH5" s="1055"/>
      <c r="AI5" s="1055"/>
      <c r="AJ5" s="1070"/>
      <c r="AK5" s="1055" t="s">
        <v>373</v>
      </c>
      <c r="AL5" s="1055"/>
      <c r="AM5" s="1055"/>
      <c r="AN5" s="1055"/>
      <c r="AO5" s="1056"/>
      <c r="AP5" s="1054" t="s">
        <v>374</v>
      </c>
      <c r="AQ5" s="1055"/>
      <c r="AR5" s="1055"/>
      <c r="AS5" s="1055"/>
      <c r="AT5" s="1056"/>
      <c r="AU5" s="1054" t="s">
        <v>375</v>
      </c>
      <c r="AV5" s="1055"/>
      <c r="AW5" s="1055"/>
      <c r="AX5" s="1055"/>
      <c r="AY5" s="1070"/>
      <c r="AZ5" s="255"/>
      <c r="BA5" s="255"/>
      <c r="BB5" s="255"/>
      <c r="BC5" s="255"/>
      <c r="BD5" s="255"/>
      <c r="BE5" s="256"/>
      <c r="BF5" s="256"/>
      <c r="BG5" s="256"/>
      <c r="BH5" s="256"/>
      <c r="BI5" s="256"/>
      <c r="BJ5" s="256"/>
      <c r="BK5" s="256"/>
      <c r="BL5" s="256"/>
      <c r="BM5" s="256"/>
      <c r="BN5" s="256"/>
      <c r="BO5" s="256"/>
      <c r="BP5" s="256"/>
      <c r="BQ5" s="1048" t="s">
        <v>376</v>
      </c>
      <c r="BR5" s="1049"/>
      <c r="BS5" s="1049"/>
      <c r="BT5" s="1049"/>
      <c r="BU5" s="1049"/>
      <c r="BV5" s="1049"/>
      <c r="BW5" s="1049"/>
      <c r="BX5" s="1049"/>
      <c r="BY5" s="1049"/>
      <c r="BZ5" s="1049"/>
      <c r="CA5" s="1049"/>
      <c r="CB5" s="1049"/>
      <c r="CC5" s="1049"/>
      <c r="CD5" s="1049"/>
      <c r="CE5" s="1049"/>
      <c r="CF5" s="1049"/>
      <c r="CG5" s="1050"/>
      <c r="CH5" s="1054" t="s">
        <v>377</v>
      </c>
      <c r="CI5" s="1055"/>
      <c r="CJ5" s="1055"/>
      <c r="CK5" s="1055"/>
      <c r="CL5" s="1056"/>
      <c r="CM5" s="1054" t="s">
        <v>378</v>
      </c>
      <c r="CN5" s="1055"/>
      <c r="CO5" s="1055"/>
      <c r="CP5" s="1055"/>
      <c r="CQ5" s="1056"/>
      <c r="CR5" s="1054" t="s">
        <v>379</v>
      </c>
      <c r="CS5" s="1055"/>
      <c r="CT5" s="1055"/>
      <c r="CU5" s="1055"/>
      <c r="CV5" s="1056"/>
      <c r="CW5" s="1054" t="s">
        <v>380</v>
      </c>
      <c r="CX5" s="1055"/>
      <c r="CY5" s="1055"/>
      <c r="CZ5" s="1055"/>
      <c r="DA5" s="1056"/>
      <c r="DB5" s="1054" t="s">
        <v>381</v>
      </c>
      <c r="DC5" s="1055"/>
      <c r="DD5" s="1055"/>
      <c r="DE5" s="1055"/>
      <c r="DF5" s="1056"/>
      <c r="DG5" s="1151" t="s">
        <v>382</v>
      </c>
      <c r="DH5" s="1152"/>
      <c r="DI5" s="1152"/>
      <c r="DJ5" s="1152"/>
      <c r="DK5" s="1153"/>
      <c r="DL5" s="1151" t="s">
        <v>383</v>
      </c>
      <c r="DM5" s="1152"/>
      <c r="DN5" s="1152"/>
      <c r="DO5" s="1152"/>
      <c r="DP5" s="1153"/>
      <c r="DQ5" s="1054" t="s">
        <v>384</v>
      </c>
      <c r="DR5" s="1055"/>
      <c r="DS5" s="1055"/>
      <c r="DT5" s="1055"/>
      <c r="DU5" s="1056"/>
      <c r="DV5" s="1054" t="s">
        <v>375</v>
      </c>
      <c r="DW5" s="1055"/>
      <c r="DX5" s="1055"/>
      <c r="DY5" s="1055"/>
      <c r="DZ5" s="1070"/>
      <c r="EA5" s="253"/>
    </row>
    <row r="6" spans="1:131" s="254" customFormat="1" ht="26.25" customHeight="1" thickBot="1" x14ac:dyDescent="0.2">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71"/>
      <c r="AK6" s="1058"/>
      <c r="AL6" s="1058"/>
      <c r="AM6" s="1058"/>
      <c r="AN6" s="1058"/>
      <c r="AO6" s="1059"/>
      <c r="AP6" s="1057"/>
      <c r="AQ6" s="1058"/>
      <c r="AR6" s="1058"/>
      <c r="AS6" s="1058"/>
      <c r="AT6" s="1059"/>
      <c r="AU6" s="1057"/>
      <c r="AV6" s="1058"/>
      <c r="AW6" s="1058"/>
      <c r="AX6" s="1058"/>
      <c r="AY6" s="1071"/>
      <c r="AZ6" s="251"/>
      <c r="BA6" s="251"/>
      <c r="BB6" s="251"/>
      <c r="BC6" s="251"/>
      <c r="BD6" s="251"/>
      <c r="BE6" s="252"/>
      <c r="BF6" s="252"/>
      <c r="BG6" s="252"/>
      <c r="BH6" s="252"/>
      <c r="BI6" s="252"/>
      <c r="BJ6" s="252"/>
      <c r="BK6" s="252"/>
      <c r="BL6" s="252"/>
      <c r="BM6" s="252"/>
      <c r="BN6" s="252"/>
      <c r="BO6" s="252"/>
      <c r="BP6" s="252"/>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71"/>
      <c r="EA6" s="253"/>
    </row>
    <row r="7" spans="1:131" s="254" customFormat="1" ht="26.25" customHeight="1" thickTop="1" x14ac:dyDescent="0.15">
      <c r="A7" s="257">
        <v>1</v>
      </c>
      <c r="B7" s="1103" t="s">
        <v>385</v>
      </c>
      <c r="C7" s="1104"/>
      <c r="D7" s="1104"/>
      <c r="E7" s="1104"/>
      <c r="F7" s="1104"/>
      <c r="G7" s="1104"/>
      <c r="H7" s="1104"/>
      <c r="I7" s="1104"/>
      <c r="J7" s="1104"/>
      <c r="K7" s="1104"/>
      <c r="L7" s="1104"/>
      <c r="M7" s="1104"/>
      <c r="N7" s="1104"/>
      <c r="O7" s="1104"/>
      <c r="P7" s="1105"/>
      <c r="Q7" s="1157">
        <v>25245</v>
      </c>
      <c r="R7" s="1158"/>
      <c r="S7" s="1158"/>
      <c r="T7" s="1158"/>
      <c r="U7" s="1158"/>
      <c r="V7" s="1158">
        <v>24994</v>
      </c>
      <c r="W7" s="1158"/>
      <c r="X7" s="1158"/>
      <c r="Y7" s="1158"/>
      <c r="Z7" s="1158"/>
      <c r="AA7" s="1158">
        <v>252</v>
      </c>
      <c r="AB7" s="1158"/>
      <c r="AC7" s="1158"/>
      <c r="AD7" s="1158"/>
      <c r="AE7" s="1159"/>
      <c r="AF7" s="1160">
        <v>182</v>
      </c>
      <c r="AG7" s="1161"/>
      <c r="AH7" s="1161"/>
      <c r="AI7" s="1161"/>
      <c r="AJ7" s="1162"/>
      <c r="AK7" s="1144">
        <v>49</v>
      </c>
      <c r="AL7" s="1145"/>
      <c r="AM7" s="1145"/>
      <c r="AN7" s="1145"/>
      <c r="AO7" s="1145"/>
      <c r="AP7" s="1145">
        <v>26137</v>
      </c>
      <c r="AQ7" s="1145"/>
      <c r="AR7" s="1145"/>
      <c r="AS7" s="1145"/>
      <c r="AT7" s="1145"/>
      <c r="AU7" s="1146"/>
      <c r="AV7" s="1146"/>
      <c r="AW7" s="1146"/>
      <c r="AX7" s="1146"/>
      <c r="AY7" s="1147"/>
      <c r="AZ7" s="251"/>
      <c r="BA7" s="251"/>
      <c r="BB7" s="251"/>
      <c r="BC7" s="251"/>
      <c r="BD7" s="251"/>
      <c r="BE7" s="252"/>
      <c r="BF7" s="252"/>
      <c r="BG7" s="252"/>
      <c r="BH7" s="252"/>
      <c r="BI7" s="252"/>
      <c r="BJ7" s="252"/>
      <c r="BK7" s="252"/>
      <c r="BL7" s="252"/>
      <c r="BM7" s="252"/>
      <c r="BN7" s="252"/>
      <c r="BO7" s="252"/>
      <c r="BP7" s="252"/>
      <c r="BQ7" s="258">
        <v>1</v>
      </c>
      <c r="BR7" s="259" t="s">
        <v>594</v>
      </c>
      <c r="BS7" s="1148" t="s">
        <v>595</v>
      </c>
      <c r="BT7" s="1149"/>
      <c r="BU7" s="1149"/>
      <c r="BV7" s="1149"/>
      <c r="BW7" s="1149"/>
      <c r="BX7" s="1149"/>
      <c r="BY7" s="1149"/>
      <c r="BZ7" s="1149"/>
      <c r="CA7" s="1149"/>
      <c r="CB7" s="1149"/>
      <c r="CC7" s="1149"/>
      <c r="CD7" s="1149"/>
      <c r="CE7" s="1149"/>
      <c r="CF7" s="1149"/>
      <c r="CG7" s="1150"/>
      <c r="CH7" s="1141">
        <v>17</v>
      </c>
      <c r="CI7" s="1142"/>
      <c r="CJ7" s="1142"/>
      <c r="CK7" s="1142"/>
      <c r="CL7" s="1143"/>
      <c r="CM7" s="1141">
        <v>263</v>
      </c>
      <c r="CN7" s="1142"/>
      <c r="CO7" s="1142"/>
      <c r="CP7" s="1142"/>
      <c r="CQ7" s="1143"/>
      <c r="CR7" s="1141">
        <v>5</v>
      </c>
      <c r="CS7" s="1142"/>
      <c r="CT7" s="1142"/>
      <c r="CU7" s="1142"/>
      <c r="CV7" s="1143"/>
      <c r="CW7" s="1141" t="s">
        <v>590</v>
      </c>
      <c r="CX7" s="1142"/>
      <c r="CY7" s="1142"/>
      <c r="CZ7" s="1142"/>
      <c r="DA7" s="1143"/>
      <c r="DB7" s="1141" t="s">
        <v>596</v>
      </c>
      <c r="DC7" s="1142"/>
      <c r="DD7" s="1142"/>
      <c r="DE7" s="1142"/>
      <c r="DF7" s="1143"/>
      <c r="DG7" s="1141">
        <v>7562</v>
      </c>
      <c r="DH7" s="1142"/>
      <c r="DI7" s="1142"/>
      <c r="DJ7" s="1142"/>
      <c r="DK7" s="1143"/>
      <c r="DL7" s="1141" t="s">
        <v>597</v>
      </c>
      <c r="DM7" s="1142"/>
      <c r="DN7" s="1142"/>
      <c r="DO7" s="1142"/>
      <c r="DP7" s="1143"/>
      <c r="DQ7" s="1141" t="s">
        <v>590</v>
      </c>
      <c r="DR7" s="1142"/>
      <c r="DS7" s="1142"/>
      <c r="DT7" s="1142"/>
      <c r="DU7" s="1143"/>
      <c r="DV7" s="1168"/>
      <c r="DW7" s="1169"/>
      <c r="DX7" s="1169"/>
      <c r="DY7" s="1169"/>
      <c r="DZ7" s="1170"/>
      <c r="EA7" s="253"/>
    </row>
    <row r="8" spans="1:131" s="254" customFormat="1" ht="26.25" customHeight="1" x14ac:dyDescent="0.15">
      <c r="A8" s="260">
        <v>2</v>
      </c>
      <c r="B8" s="1090" t="s">
        <v>386</v>
      </c>
      <c r="C8" s="1091"/>
      <c r="D8" s="1091"/>
      <c r="E8" s="1091"/>
      <c r="F8" s="1091"/>
      <c r="G8" s="1091"/>
      <c r="H8" s="1091"/>
      <c r="I8" s="1091"/>
      <c r="J8" s="1091"/>
      <c r="K8" s="1091"/>
      <c r="L8" s="1091"/>
      <c r="M8" s="1091"/>
      <c r="N8" s="1091"/>
      <c r="O8" s="1091"/>
      <c r="P8" s="1092"/>
      <c r="Q8" s="1096">
        <v>744</v>
      </c>
      <c r="R8" s="1097"/>
      <c r="S8" s="1097"/>
      <c r="T8" s="1097"/>
      <c r="U8" s="1097"/>
      <c r="V8" s="1097">
        <v>744</v>
      </c>
      <c r="W8" s="1097"/>
      <c r="X8" s="1097"/>
      <c r="Y8" s="1097"/>
      <c r="Z8" s="1097"/>
      <c r="AA8" s="1097">
        <v>0</v>
      </c>
      <c r="AB8" s="1097"/>
      <c r="AC8" s="1097"/>
      <c r="AD8" s="1097"/>
      <c r="AE8" s="1098"/>
      <c r="AF8" s="1072" t="s">
        <v>387</v>
      </c>
      <c r="AG8" s="1073"/>
      <c r="AH8" s="1073"/>
      <c r="AI8" s="1073"/>
      <c r="AJ8" s="1074"/>
      <c r="AK8" s="1139">
        <v>276</v>
      </c>
      <c r="AL8" s="1140"/>
      <c r="AM8" s="1140"/>
      <c r="AN8" s="1140"/>
      <c r="AO8" s="1140"/>
      <c r="AP8" s="1140">
        <v>2165</v>
      </c>
      <c r="AQ8" s="1140"/>
      <c r="AR8" s="1140"/>
      <c r="AS8" s="1140"/>
      <c r="AT8" s="1140"/>
      <c r="AU8" s="1137"/>
      <c r="AV8" s="1137"/>
      <c r="AW8" s="1137"/>
      <c r="AX8" s="1137"/>
      <c r="AY8" s="1138"/>
      <c r="AZ8" s="251"/>
      <c r="BA8" s="251"/>
      <c r="BB8" s="251"/>
      <c r="BC8" s="251"/>
      <c r="BD8" s="251"/>
      <c r="BE8" s="252"/>
      <c r="BF8" s="252"/>
      <c r="BG8" s="252"/>
      <c r="BH8" s="252"/>
      <c r="BI8" s="252"/>
      <c r="BJ8" s="252"/>
      <c r="BK8" s="252"/>
      <c r="BL8" s="252"/>
      <c r="BM8" s="252"/>
      <c r="BN8" s="252"/>
      <c r="BO8" s="252"/>
      <c r="BP8" s="252"/>
      <c r="BQ8" s="261">
        <v>2</v>
      </c>
      <c r="BR8" s="262"/>
      <c r="BS8" s="1067"/>
      <c r="BT8" s="1068"/>
      <c r="BU8" s="1068"/>
      <c r="BV8" s="1068"/>
      <c r="BW8" s="1068"/>
      <c r="BX8" s="1068"/>
      <c r="BY8" s="1068"/>
      <c r="BZ8" s="1068"/>
      <c r="CA8" s="1068"/>
      <c r="CB8" s="1068"/>
      <c r="CC8" s="1068"/>
      <c r="CD8" s="1068"/>
      <c r="CE8" s="1068"/>
      <c r="CF8" s="1068"/>
      <c r="CG8" s="1069"/>
      <c r="CH8" s="1042"/>
      <c r="CI8" s="1043"/>
      <c r="CJ8" s="1043"/>
      <c r="CK8" s="1043"/>
      <c r="CL8" s="1044"/>
      <c r="CM8" s="1042"/>
      <c r="CN8" s="1043"/>
      <c r="CO8" s="1043"/>
      <c r="CP8" s="1043"/>
      <c r="CQ8" s="1044"/>
      <c r="CR8" s="1042"/>
      <c r="CS8" s="1043"/>
      <c r="CT8" s="1043"/>
      <c r="CU8" s="1043"/>
      <c r="CV8" s="1044"/>
      <c r="CW8" s="1042"/>
      <c r="CX8" s="1043"/>
      <c r="CY8" s="1043"/>
      <c r="CZ8" s="1043"/>
      <c r="DA8" s="1044"/>
      <c r="DB8" s="1042"/>
      <c r="DC8" s="1043"/>
      <c r="DD8" s="1043"/>
      <c r="DE8" s="1043"/>
      <c r="DF8" s="1044"/>
      <c r="DG8" s="1042"/>
      <c r="DH8" s="1043"/>
      <c r="DI8" s="1043"/>
      <c r="DJ8" s="1043"/>
      <c r="DK8" s="1044"/>
      <c r="DL8" s="1042"/>
      <c r="DM8" s="1043"/>
      <c r="DN8" s="1043"/>
      <c r="DO8" s="1043"/>
      <c r="DP8" s="1044"/>
      <c r="DQ8" s="1042"/>
      <c r="DR8" s="1043"/>
      <c r="DS8" s="1043"/>
      <c r="DT8" s="1043"/>
      <c r="DU8" s="1044"/>
      <c r="DV8" s="1045"/>
      <c r="DW8" s="1046"/>
      <c r="DX8" s="1046"/>
      <c r="DY8" s="1046"/>
      <c r="DZ8" s="1047"/>
      <c r="EA8" s="253"/>
    </row>
    <row r="9" spans="1:131" s="254" customFormat="1" ht="26.25" customHeight="1" x14ac:dyDescent="0.15">
      <c r="A9" s="260">
        <v>3</v>
      </c>
      <c r="B9" s="1090"/>
      <c r="C9" s="1091"/>
      <c r="D9" s="1091"/>
      <c r="E9" s="1091"/>
      <c r="F9" s="1091"/>
      <c r="G9" s="1091"/>
      <c r="H9" s="1091"/>
      <c r="I9" s="1091"/>
      <c r="J9" s="1091"/>
      <c r="K9" s="1091"/>
      <c r="L9" s="1091"/>
      <c r="M9" s="1091"/>
      <c r="N9" s="1091"/>
      <c r="O9" s="1091"/>
      <c r="P9" s="1092"/>
      <c r="Q9" s="1096"/>
      <c r="R9" s="1097"/>
      <c r="S9" s="1097"/>
      <c r="T9" s="1097"/>
      <c r="U9" s="1097"/>
      <c r="V9" s="1097"/>
      <c r="W9" s="1097"/>
      <c r="X9" s="1097"/>
      <c r="Y9" s="1097"/>
      <c r="Z9" s="1097"/>
      <c r="AA9" s="1097"/>
      <c r="AB9" s="1097"/>
      <c r="AC9" s="1097"/>
      <c r="AD9" s="1097"/>
      <c r="AE9" s="1098"/>
      <c r="AF9" s="1072"/>
      <c r="AG9" s="1073"/>
      <c r="AH9" s="1073"/>
      <c r="AI9" s="1073"/>
      <c r="AJ9" s="1074"/>
      <c r="AK9" s="1139"/>
      <c r="AL9" s="1140"/>
      <c r="AM9" s="1140"/>
      <c r="AN9" s="1140"/>
      <c r="AO9" s="1140"/>
      <c r="AP9" s="1140"/>
      <c r="AQ9" s="1140"/>
      <c r="AR9" s="1140"/>
      <c r="AS9" s="1140"/>
      <c r="AT9" s="1140"/>
      <c r="AU9" s="1137"/>
      <c r="AV9" s="1137"/>
      <c r="AW9" s="1137"/>
      <c r="AX9" s="1137"/>
      <c r="AY9" s="1138"/>
      <c r="AZ9" s="251"/>
      <c r="BA9" s="251"/>
      <c r="BB9" s="251"/>
      <c r="BC9" s="251"/>
      <c r="BD9" s="251"/>
      <c r="BE9" s="252"/>
      <c r="BF9" s="252"/>
      <c r="BG9" s="252"/>
      <c r="BH9" s="252"/>
      <c r="BI9" s="252"/>
      <c r="BJ9" s="252"/>
      <c r="BK9" s="252"/>
      <c r="BL9" s="252"/>
      <c r="BM9" s="252"/>
      <c r="BN9" s="252"/>
      <c r="BO9" s="252"/>
      <c r="BP9" s="252"/>
      <c r="BQ9" s="261">
        <v>3</v>
      </c>
      <c r="BR9" s="262"/>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253"/>
    </row>
    <row r="10" spans="1:131" s="254" customFormat="1" ht="26.25" customHeight="1" x14ac:dyDescent="0.15">
      <c r="A10" s="260">
        <v>4</v>
      </c>
      <c r="B10" s="1090"/>
      <c r="C10" s="1091"/>
      <c r="D10" s="1091"/>
      <c r="E10" s="1091"/>
      <c r="F10" s="1091"/>
      <c r="G10" s="1091"/>
      <c r="H10" s="1091"/>
      <c r="I10" s="1091"/>
      <c r="J10" s="1091"/>
      <c r="K10" s="1091"/>
      <c r="L10" s="1091"/>
      <c r="M10" s="1091"/>
      <c r="N10" s="1091"/>
      <c r="O10" s="1091"/>
      <c r="P10" s="1092"/>
      <c r="Q10" s="1096"/>
      <c r="R10" s="1097"/>
      <c r="S10" s="1097"/>
      <c r="T10" s="1097"/>
      <c r="U10" s="1097"/>
      <c r="V10" s="1097"/>
      <c r="W10" s="1097"/>
      <c r="X10" s="1097"/>
      <c r="Y10" s="1097"/>
      <c r="Z10" s="1097"/>
      <c r="AA10" s="1097"/>
      <c r="AB10" s="1097"/>
      <c r="AC10" s="1097"/>
      <c r="AD10" s="1097"/>
      <c r="AE10" s="1098"/>
      <c r="AF10" s="1072"/>
      <c r="AG10" s="1073"/>
      <c r="AH10" s="1073"/>
      <c r="AI10" s="1073"/>
      <c r="AJ10" s="1074"/>
      <c r="AK10" s="1139"/>
      <c r="AL10" s="1140"/>
      <c r="AM10" s="1140"/>
      <c r="AN10" s="1140"/>
      <c r="AO10" s="1140"/>
      <c r="AP10" s="1140"/>
      <c r="AQ10" s="1140"/>
      <c r="AR10" s="1140"/>
      <c r="AS10" s="1140"/>
      <c r="AT10" s="1140"/>
      <c r="AU10" s="1137"/>
      <c r="AV10" s="1137"/>
      <c r="AW10" s="1137"/>
      <c r="AX10" s="1137"/>
      <c r="AY10" s="1138"/>
      <c r="AZ10" s="251"/>
      <c r="BA10" s="251"/>
      <c r="BB10" s="251"/>
      <c r="BC10" s="251"/>
      <c r="BD10" s="251"/>
      <c r="BE10" s="252"/>
      <c r="BF10" s="252"/>
      <c r="BG10" s="252"/>
      <c r="BH10" s="252"/>
      <c r="BI10" s="252"/>
      <c r="BJ10" s="252"/>
      <c r="BK10" s="252"/>
      <c r="BL10" s="252"/>
      <c r="BM10" s="252"/>
      <c r="BN10" s="252"/>
      <c r="BO10" s="252"/>
      <c r="BP10" s="252"/>
      <c r="BQ10" s="261">
        <v>4</v>
      </c>
      <c r="BR10" s="262"/>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253"/>
    </row>
    <row r="11" spans="1:131" s="254" customFormat="1" ht="26.25" customHeight="1" x14ac:dyDescent="0.15">
      <c r="A11" s="260">
        <v>5</v>
      </c>
      <c r="B11" s="1090"/>
      <c r="C11" s="1091"/>
      <c r="D11" s="1091"/>
      <c r="E11" s="1091"/>
      <c r="F11" s="1091"/>
      <c r="G11" s="1091"/>
      <c r="H11" s="1091"/>
      <c r="I11" s="1091"/>
      <c r="J11" s="1091"/>
      <c r="K11" s="1091"/>
      <c r="L11" s="1091"/>
      <c r="M11" s="1091"/>
      <c r="N11" s="1091"/>
      <c r="O11" s="1091"/>
      <c r="P11" s="1092"/>
      <c r="Q11" s="1096"/>
      <c r="R11" s="1097"/>
      <c r="S11" s="1097"/>
      <c r="T11" s="1097"/>
      <c r="U11" s="1097"/>
      <c r="V11" s="1097"/>
      <c r="W11" s="1097"/>
      <c r="X11" s="1097"/>
      <c r="Y11" s="1097"/>
      <c r="Z11" s="1097"/>
      <c r="AA11" s="1097"/>
      <c r="AB11" s="1097"/>
      <c r="AC11" s="1097"/>
      <c r="AD11" s="1097"/>
      <c r="AE11" s="1098"/>
      <c r="AF11" s="1072"/>
      <c r="AG11" s="1073"/>
      <c r="AH11" s="1073"/>
      <c r="AI11" s="1073"/>
      <c r="AJ11" s="1074"/>
      <c r="AK11" s="1139"/>
      <c r="AL11" s="1140"/>
      <c r="AM11" s="1140"/>
      <c r="AN11" s="1140"/>
      <c r="AO11" s="1140"/>
      <c r="AP11" s="1140"/>
      <c r="AQ11" s="1140"/>
      <c r="AR11" s="1140"/>
      <c r="AS11" s="1140"/>
      <c r="AT11" s="1140"/>
      <c r="AU11" s="1137"/>
      <c r="AV11" s="1137"/>
      <c r="AW11" s="1137"/>
      <c r="AX11" s="1137"/>
      <c r="AY11" s="1138"/>
      <c r="AZ11" s="251"/>
      <c r="BA11" s="251"/>
      <c r="BB11" s="251"/>
      <c r="BC11" s="251"/>
      <c r="BD11" s="251"/>
      <c r="BE11" s="252"/>
      <c r="BF11" s="252"/>
      <c r="BG11" s="252"/>
      <c r="BH11" s="252"/>
      <c r="BI11" s="252"/>
      <c r="BJ11" s="252"/>
      <c r="BK11" s="252"/>
      <c r="BL11" s="252"/>
      <c r="BM11" s="252"/>
      <c r="BN11" s="252"/>
      <c r="BO11" s="252"/>
      <c r="BP11" s="252"/>
      <c r="BQ11" s="261">
        <v>5</v>
      </c>
      <c r="BR11" s="262"/>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253"/>
    </row>
    <row r="12" spans="1:131" s="254" customFormat="1" ht="26.25" customHeight="1" x14ac:dyDescent="0.15">
      <c r="A12" s="260">
        <v>6</v>
      </c>
      <c r="B12" s="1090"/>
      <c r="C12" s="1091"/>
      <c r="D12" s="1091"/>
      <c r="E12" s="1091"/>
      <c r="F12" s="1091"/>
      <c r="G12" s="1091"/>
      <c r="H12" s="1091"/>
      <c r="I12" s="1091"/>
      <c r="J12" s="1091"/>
      <c r="K12" s="1091"/>
      <c r="L12" s="1091"/>
      <c r="M12" s="1091"/>
      <c r="N12" s="1091"/>
      <c r="O12" s="1091"/>
      <c r="P12" s="1092"/>
      <c r="Q12" s="1096"/>
      <c r="R12" s="1097"/>
      <c r="S12" s="1097"/>
      <c r="T12" s="1097"/>
      <c r="U12" s="1097"/>
      <c r="V12" s="1097"/>
      <c r="W12" s="1097"/>
      <c r="X12" s="1097"/>
      <c r="Y12" s="1097"/>
      <c r="Z12" s="1097"/>
      <c r="AA12" s="1097"/>
      <c r="AB12" s="1097"/>
      <c r="AC12" s="1097"/>
      <c r="AD12" s="1097"/>
      <c r="AE12" s="1098"/>
      <c r="AF12" s="1072"/>
      <c r="AG12" s="1073"/>
      <c r="AH12" s="1073"/>
      <c r="AI12" s="1073"/>
      <c r="AJ12" s="1074"/>
      <c r="AK12" s="1139"/>
      <c r="AL12" s="1140"/>
      <c r="AM12" s="1140"/>
      <c r="AN12" s="1140"/>
      <c r="AO12" s="1140"/>
      <c r="AP12" s="1140"/>
      <c r="AQ12" s="1140"/>
      <c r="AR12" s="1140"/>
      <c r="AS12" s="1140"/>
      <c r="AT12" s="1140"/>
      <c r="AU12" s="1137"/>
      <c r="AV12" s="1137"/>
      <c r="AW12" s="1137"/>
      <c r="AX12" s="1137"/>
      <c r="AY12" s="1138"/>
      <c r="AZ12" s="251"/>
      <c r="BA12" s="251"/>
      <c r="BB12" s="251"/>
      <c r="BC12" s="251"/>
      <c r="BD12" s="251"/>
      <c r="BE12" s="252"/>
      <c r="BF12" s="252"/>
      <c r="BG12" s="252"/>
      <c r="BH12" s="252"/>
      <c r="BI12" s="252"/>
      <c r="BJ12" s="252"/>
      <c r="BK12" s="252"/>
      <c r="BL12" s="252"/>
      <c r="BM12" s="252"/>
      <c r="BN12" s="252"/>
      <c r="BO12" s="252"/>
      <c r="BP12" s="252"/>
      <c r="BQ12" s="261">
        <v>6</v>
      </c>
      <c r="BR12" s="262"/>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253"/>
    </row>
    <row r="13" spans="1:131" s="254" customFormat="1" ht="26.25" customHeight="1" x14ac:dyDescent="0.15">
      <c r="A13" s="260">
        <v>7</v>
      </c>
      <c r="B13" s="1090"/>
      <c r="C13" s="1091"/>
      <c r="D13" s="1091"/>
      <c r="E13" s="1091"/>
      <c r="F13" s="1091"/>
      <c r="G13" s="1091"/>
      <c r="H13" s="1091"/>
      <c r="I13" s="1091"/>
      <c r="J13" s="1091"/>
      <c r="K13" s="1091"/>
      <c r="L13" s="1091"/>
      <c r="M13" s="1091"/>
      <c r="N13" s="1091"/>
      <c r="O13" s="1091"/>
      <c r="P13" s="1092"/>
      <c r="Q13" s="1096"/>
      <c r="R13" s="1097"/>
      <c r="S13" s="1097"/>
      <c r="T13" s="1097"/>
      <c r="U13" s="1097"/>
      <c r="V13" s="1097"/>
      <c r="W13" s="1097"/>
      <c r="X13" s="1097"/>
      <c r="Y13" s="1097"/>
      <c r="Z13" s="1097"/>
      <c r="AA13" s="1097"/>
      <c r="AB13" s="1097"/>
      <c r="AC13" s="1097"/>
      <c r="AD13" s="1097"/>
      <c r="AE13" s="1098"/>
      <c r="AF13" s="1072"/>
      <c r="AG13" s="1073"/>
      <c r="AH13" s="1073"/>
      <c r="AI13" s="1073"/>
      <c r="AJ13" s="1074"/>
      <c r="AK13" s="1139"/>
      <c r="AL13" s="1140"/>
      <c r="AM13" s="1140"/>
      <c r="AN13" s="1140"/>
      <c r="AO13" s="1140"/>
      <c r="AP13" s="1140"/>
      <c r="AQ13" s="1140"/>
      <c r="AR13" s="1140"/>
      <c r="AS13" s="1140"/>
      <c r="AT13" s="1140"/>
      <c r="AU13" s="1137"/>
      <c r="AV13" s="1137"/>
      <c r="AW13" s="1137"/>
      <c r="AX13" s="1137"/>
      <c r="AY13" s="1138"/>
      <c r="AZ13" s="251"/>
      <c r="BA13" s="251"/>
      <c r="BB13" s="251"/>
      <c r="BC13" s="251"/>
      <c r="BD13" s="251"/>
      <c r="BE13" s="252"/>
      <c r="BF13" s="252"/>
      <c r="BG13" s="252"/>
      <c r="BH13" s="252"/>
      <c r="BI13" s="252"/>
      <c r="BJ13" s="252"/>
      <c r="BK13" s="252"/>
      <c r="BL13" s="252"/>
      <c r="BM13" s="252"/>
      <c r="BN13" s="252"/>
      <c r="BO13" s="252"/>
      <c r="BP13" s="252"/>
      <c r="BQ13" s="261">
        <v>7</v>
      </c>
      <c r="BR13" s="262"/>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253"/>
    </row>
    <row r="14" spans="1:131" s="254" customFormat="1" ht="26.25" customHeight="1" x14ac:dyDescent="0.15">
      <c r="A14" s="260">
        <v>8</v>
      </c>
      <c r="B14" s="1090"/>
      <c r="C14" s="1091"/>
      <c r="D14" s="1091"/>
      <c r="E14" s="1091"/>
      <c r="F14" s="1091"/>
      <c r="G14" s="1091"/>
      <c r="H14" s="1091"/>
      <c r="I14" s="1091"/>
      <c r="J14" s="1091"/>
      <c r="K14" s="1091"/>
      <c r="L14" s="1091"/>
      <c r="M14" s="1091"/>
      <c r="N14" s="1091"/>
      <c r="O14" s="1091"/>
      <c r="P14" s="1092"/>
      <c r="Q14" s="1096"/>
      <c r="R14" s="1097"/>
      <c r="S14" s="1097"/>
      <c r="T14" s="1097"/>
      <c r="U14" s="1097"/>
      <c r="V14" s="1097"/>
      <c r="W14" s="1097"/>
      <c r="X14" s="1097"/>
      <c r="Y14" s="1097"/>
      <c r="Z14" s="1097"/>
      <c r="AA14" s="1097"/>
      <c r="AB14" s="1097"/>
      <c r="AC14" s="1097"/>
      <c r="AD14" s="1097"/>
      <c r="AE14" s="1098"/>
      <c r="AF14" s="1072"/>
      <c r="AG14" s="1073"/>
      <c r="AH14" s="1073"/>
      <c r="AI14" s="1073"/>
      <c r="AJ14" s="1074"/>
      <c r="AK14" s="1139"/>
      <c r="AL14" s="1140"/>
      <c r="AM14" s="1140"/>
      <c r="AN14" s="1140"/>
      <c r="AO14" s="1140"/>
      <c r="AP14" s="1140"/>
      <c r="AQ14" s="1140"/>
      <c r="AR14" s="1140"/>
      <c r="AS14" s="1140"/>
      <c r="AT14" s="1140"/>
      <c r="AU14" s="1137"/>
      <c r="AV14" s="1137"/>
      <c r="AW14" s="1137"/>
      <c r="AX14" s="1137"/>
      <c r="AY14" s="1138"/>
      <c r="AZ14" s="251"/>
      <c r="BA14" s="251"/>
      <c r="BB14" s="251"/>
      <c r="BC14" s="251"/>
      <c r="BD14" s="251"/>
      <c r="BE14" s="252"/>
      <c r="BF14" s="252"/>
      <c r="BG14" s="252"/>
      <c r="BH14" s="252"/>
      <c r="BI14" s="252"/>
      <c r="BJ14" s="252"/>
      <c r="BK14" s="252"/>
      <c r="BL14" s="252"/>
      <c r="BM14" s="252"/>
      <c r="BN14" s="252"/>
      <c r="BO14" s="252"/>
      <c r="BP14" s="252"/>
      <c r="BQ14" s="261">
        <v>8</v>
      </c>
      <c r="BR14" s="262"/>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253"/>
    </row>
    <row r="15" spans="1:131" s="254" customFormat="1" ht="26.25" customHeight="1" x14ac:dyDescent="0.15">
      <c r="A15" s="260">
        <v>9</v>
      </c>
      <c r="B15" s="1090"/>
      <c r="C15" s="1091"/>
      <c r="D15" s="1091"/>
      <c r="E15" s="1091"/>
      <c r="F15" s="1091"/>
      <c r="G15" s="1091"/>
      <c r="H15" s="1091"/>
      <c r="I15" s="1091"/>
      <c r="J15" s="1091"/>
      <c r="K15" s="1091"/>
      <c r="L15" s="1091"/>
      <c r="M15" s="1091"/>
      <c r="N15" s="1091"/>
      <c r="O15" s="1091"/>
      <c r="P15" s="1092"/>
      <c r="Q15" s="1096"/>
      <c r="R15" s="1097"/>
      <c r="S15" s="1097"/>
      <c r="T15" s="1097"/>
      <c r="U15" s="1097"/>
      <c r="V15" s="1097"/>
      <c r="W15" s="1097"/>
      <c r="X15" s="1097"/>
      <c r="Y15" s="1097"/>
      <c r="Z15" s="1097"/>
      <c r="AA15" s="1097"/>
      <c r="AB15" s="1097"/>
      <c r="AC15" s="1097"/>
      <c r="AD15" s="1097"/>
      <c r="AE15" s="1098"/>
      <c r="AF15" s="1072"/>
      <c r="AG15" s="1073"/>
      <c r="AH15" s="1073"/>
      <c r="AI15" s="1073"/>
      <c r="AJ15" s="1074"/>
      <c r="AK15" s="1139"/>
      <c r="AL15" s="1140"/>
      <c r="AM15" s="1140"/>
      <c r="AN15" s="1140"/>
      <c r="AO15" s="1140"/>
      <c r="AP15" s="1140"/>
      <c r="AQ15" s="1140"/>
      <c r="AR15" s="1140"/>
      <c r="AS15" s="1140"/>
      <c r="AT15" s="1140"/>
      <c r="AU15" s="1137"/>
      <c r="AV15" s="1137"/>
      <c r="AW15" s="1137"/>
      <c r="AX15" s="1137"/>
      <c r="AY15" s="1138"/>
      <c r="AZ15" s="251"/>
      <c r="BA15" s="251"/>
      <c r="BB15" s="251"/>
      <c r="BC15" s="251"/>
      <c r="BD15" s="251"/>
      <c r="BE15" s="252"/>
      <c r="BF15" s="252"/>
      <c r="BG15" s="252"/>
      <c r="BH15" s="252"/>
      <c r="BI15" s="252"/>
      <c r="BJ15" s="252"/>
      <c r="BK15" s="252"/>
      <c r="BL15" s="252"/>
      <c r="BM15" s="252"/>
      <c r="BN15" s="252"/>
      <c r="BO15" s="252"/>
      <c r="BP15" s="252"/>
      <c r="BQ15" s="261">
        <v>9</v>
      </c>
      <c r="BR15" s="262"/>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253"/>
    </row>
    <row r="16" spans="1:131" s="254" customFormat="1" ht="26.25" customHeight="1" x14ac:dyDescent="0.15">
      <c r="A16" s="260">
        <v>10</v>
      </c>
      <c r="B16" s="1090"/>
      <c r="C16" s="1091"/>
      <c r="D16" s="1091"/>
      <c r="E16" s="1091"/>
      <c r="F16" s="1091"/>
      <c r="G16" s="1091"/>
      <c r="H16" s="1091"/>
      <c r="I16" s="1091"/>
      <c r="J16" s="1091"/>
      <c r="K16" s="1091"/>
      <c r="L16" s="1091"/>
      <c r="M16" s="1091"/>
      <c r="N16" s="1091"/>
      <c r="O16" s="1091"/>
      <c r="P16" s="1092"/>
      <c r="Q16" s="1096"/>
      <c r="R16" s="1097"/>
      <c r="S16" s="1097"/>
      <c r="T16" s="1097"/>
      <c r="U16" s="1097"/>
      <c r="V16" s="1097"/>
      <c r="W16" s="1097"/>
      <c r="X16" s="1097"/>
      <c r="Y16" s="1097"/>
      <c r="Z16" s="1097"/>
      <c r="AA16" s="1097"/>
      <c r="AB16" s="1097"/>
      <c r="AC16" s="1097"/>
      <c r="AD16" s="1097"/>
      <c r="AE16" s="1098"/>
      <c r="AF16" s="1072"/>
      <c r="AG16" s="1073"/>
      <c r="AH16" s="1073"/>
      <c r="AI16" s="1073"/>
      <c r="AJ16" s="1074"/>
      <c r="AK16" s="1139"/>
      <c r="AL16" s="1140"/>
      <c r="AM16" s="1140"/>
      <c r="AN16" s="1140"/>
      <c r="AO16" s="1140"/>
      <c r="AP16" s="1140"/>
      <c r="AQ16" s="1140"/>
      <c r="AR16" s="1140"/>
      <c r="AS16" s="1140"/>
      <c r="AT16" s="1140"/>
      <c r="AU16" s="1137"/>
      <c r="AV16" s="1137"/>
      <c r="AW16" s="1137"/>
      <c r="AX16" s="1137"/>
      <c r="AY16" s="1138"/>
      <c r="AZ16" s="251"/>
      <c r="BA16" s="251"/>
      <c r="BB16" s="251"/>
      <c r="BC16" s="251"/>
      <c r="BD16" s="251"/>
      <c r="BE16" s="252"/>
      <c r="BF16" s="252"/>
      <c r="BG16" s="252"/>
      <c r="BH16" s="252"/>
      <c r="BI16" s="252"/>
      <c r="BJ16" s="252"/>
      <c r="BK16" s="252"/>
      <c r="BL16" s="252"/>
      <c r="BM16" s="252"/>
      <c r="BN16" s="252"/>
      <c r="BO16" s="252"/>
      <c r="BP16" s="252"/>
      <c r="BQ16" s="261">
        <v>10</v>
      </c>
      <c r="BR16" s="262"/>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253"/>
    </row>
    <row r="17" spans="1:131" s="254" customFormat="1" ht="26.25" customHeight="1" x14ac:dyDescent="0.15">
      <c r="A17" s="260">
        <v>11</v>
      </c>
      <c r="B17" s="1090"/>
      <c r="C17" s="1091"/>
      <c r="D17" s="1091"/>
      <c r="E17" s="1091"/>
      <c r="F17" s="1091"/>
      <c r="G17" s="1091"/>
      <c r="H17" s="1091"/>
      <c r="I17" s="1091"/>
      <c r="J17" s="1091"/>
      <c r="K17" s="1091"/>
      <c r="L17" s="1091"/>
      <c r="M17" s="1091"/>
      <c r="N17" s="1091"/>
      <c r="O17" s="1091"/>
      <c r="P17" s="1092"/>
      <c r="Q17" s="1096"/>
      <c r="R17" s="1097"/>
      <c r="S17" s="1097"/>
      <c r="T17" s="1097"/>
      <c r="U17" s="1097"/>
      <c r="V17" s="1097"/>
      <c r="W17" s="1097"/>
      <c r="X17" s="1097"/>
      <c r="Y17" s="1097"/>
      <c r="Z17" s="1097"/>
      <c r="AA17" s="1097"/>
      <c r="AB17" s="1097"/>
      <c r="AC17" s="1097"/>
      <c r="AD17" s="1097"/>
      <c r="AE17" s="1098"/>
      <c r="AF17" s="1072"/>
      <c r="AG17" s="1073"/>
      <c r="AH17" s="1073"/>
      <c r="AI17" s="1073"/>
      <c r="AJ17" s="1074"/>
      <c r="AK17" s="1139"/>
      <c r="AL17" s="1140"/>
      <c r="AM17" s="1140"/>
      <c r="AN17" s="1140"/>
      <c r="AO17" s="1140"/>
      <c r="AP17" s="1140"/>
      <c r="AQ17" s="1140"/>
      <c r="AR17" s="1140"/>
      <c r="AS17" s="1140"/>
      <c r="AT17" s="1140"/>
      <c r="AU17" s="1137"/>
      <c r="AV17" s="1137"/>
      <c r="AW17" s="1137"/>
      <c r="AX17" s="1137"/>
      <c r="AY17" s="1138"/>
      <c r="AZ17" s="251"/>
      <c r="BA17" s="251"/>
      <c r="BB17" s="251"/>
      <c r="BC17" s="251"/>
      <c r="BD17" s="251"/>
      <c r="BE17" s="252"/>
      <c r="BF17" s="252"/>
      <c r="BG17" s="252"/>
      <c r="BH17" s="252"/>
      <c r="BI17" s="252"/>
      <c r="BJ17" s="252"/>
      <c r="BK17" s="252"/>
      <c r="BL17" s="252"/>
      <c r="BM17" s="252"/>
      <c r="BN17" s="252"/>
      <c r="BO17" s="252"/>
      <c r="BP17" s="252"/>
      <c r="BQ17" s="261">
        <v>11</v>
      </c>
      <c r="BR17" s="262"/>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253"/>
    </row>
    <row r="18" spans="1:131" s="254" customFormat="1" ht="26.25" customHeight="1" x14ac:dyDescent="0.15">
      <c r="A18" s="260">
        <v>12</v>
      </c>
      <c r="B18" s="1090"/>
      <c r="C18" s="1091"/>
      <c r="D18" s="1091"/>
      <c r="E18" s="1091"/>
      <c r="F18" s="1091"/>
      <c r="G18" s="1091"/>
      <c r="H18" s="1091"/>
      <c r="I18" s="1091"/>
      <c r="J18" s="1091"/>
      <c r="K18" s="1091"/>
      <c r="L18" s="1091"/>
      <c r="M18" s="1091"/>
      <c r="N18" s="1091"/>
      <c r="O18" s="1091"/>
      <c r="P18" s="1092"/>
      <c r="Q18" s="1096"/>
      <c r="R18" s="1097"/>
      <c r="S18" s="1097"/>
      <c r="T18" s="1097"/>
      <c r="U18" s="1097"/>
      <c r="V18" s="1097"/>
      <c r="W18" s="1097"/>
      <c r="X18" s="1097"/>
      <c r="Y18" s="1097"/>
      <c r="Z18" s="1097"/>
      <c r="AA18" s="1097"/>
      <c r="AB18" s="1097"/>
      <c r="AC18" s="1097"/>
      <c r="AD18" s="1097"/>
      <c r="AE18" s="1098"/>
      <c r="AF18" s="1072"/>
      <c r="AG18" s="1073"/>
      <c r="AH18" s="1073"/>
      <c r="AI18" s="1073"/>
      <c r="AJ18" s="1074"/>
      <c r="AK18" s="1139"/>
      <c r="AL18" s="1140"/>
      <c r="AM18" s="1140"/>
      <c r="AN18" s="1140"/>
      <c r="AO18" s="1140"/>
      <c r="AP18" s="1140"/>
      <c r="AQ18" s="1140"/>
      <c r="AR18" s="1140"/>
      <c r="AS18" s="1140"/>
      <c r="AT18" s="1140"/>
      <c r="AU18" s="1137"/>
      <c r="AV18" s="1137"/>
      <c r="AW18" s="1137"/>
      <c r="AX18" s="1137"/>
      <c r="AY18" s="1138"/>
      <c r="AZ18" s="251"/>
      <c r="BA18" s="251"/>
      <c r="BB18" s="251"/>
      <c r="BC18" s="251"/>
      <c r="BD18" s="251"/>
      <c r="BE18" s="252"/>
      <c r="BF18" s="252"/>
      <c r="BG18" s="252"/>
      <c r="BH18" s="252"/>
      <c r="BI18" s="252"/>
      <c r="BJ18" s="252"/>
      <c r="BK18" s="252"/>
      <c r="BL18" s="252"/>
      <c r="BM18" s="252"/>
      <c r="BN18" s="252"/>
      <c r="BO18" s="252"/>
      <c r="BP18" s="252"/>
      <c r="BQ18" s="261">
        <v>12</v>
      </c>
      <c r="BR18" s="262"/>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253"/>
    </row>
    <row r="19" spans="1:131" s="254" customFormat="1" ht="26.25" customHeight="1" x14ac:dyDescent="0.15">
      <c r="A19" s="260">
        <v>13</v>
      </c>
      <c r="B19" s="1090"/>
      <c r="C19" s="1091"/>
      <c r="D19" s="1091"/>
      <c r="E19" s="1091"/>
      <c r="F19" s="1091"/>
      <c r="G19" s="1091"/>
      <c r="H19" s="1091"/>
      <c r="I19" s="1091"/>
      <c r="J19" s="1091"/>
      <c r="K19" s="1091"/>
      <c r="L19" s="1091"/>
      <c r="M19" s="1091"/>
      <c r="N19" s="1091"/>
      <c r="O19" s="1091"/>
      <c r="P19" s="1092"/>
      <c r="Q19" s="1096"/>
      <c r="R19" s="1097"/>
      <c r="S19" s="1097"/>
      <c r="T19" s="1097"/>
      <c r="U19" s="1097"/>
      <c r="V19" s="1097"/>
      <c r="W19" s="1097"/>
      <c r="X19" s="1097"/>
      <c r="Y19" s="1097"/>
      <c r="Z19" s="1097"/>
      <c r="AA19" s="1097"/>
      <c r="AB19" s="1097"/>
      <c r="AC19" s="1097"/>
      <c r="AD19" s="1097"/>
      <c r="AE19" s="1098"/>
      <c r="AF19" s="1072"/>
      <c r="AG19" s="1073"/>
      <c r="AH19" s="1073"/>
      <c r="AI19" s="1073"/>
      <c r="AJ19" s="1074"/>
      <c r="AK19" s="1139"/>
      <c r="AL19" s="1140"/>
      <c r="AM19" s="1140"/>
      <c r="AN19" s="1140"/>
      <c r="AO19" s="1140"/>
      <c r="AP19" s="1140"/>
      <c r="AQ19" s="1140"/>
      <c r="AR19" s="1140"/>
      <c r="AS19" s="1140"/>
      <c r="AT19" s="1140"/>
      <c r="AU19" s="1137"/>
      <c r="AV19" s="1137"/>
      <c r="AW19" s="1137"/>
      <c r="AX19" s="1137"/>
      <c r="AY19" s="1138"/>
      <c r="AZ19" s="251"/>
      <c r="BA19" s="251"/>
      <c r="BB19" s="251"/>
      <c r="BC19" s="251"/>
      <c r="BD19" s="251"/>
      <c r="BE19" s="252"/>
      <c r="BF19" s="252"/>
      <c r="BG19" s="252"/>
      <c r="BH19" s="252"/>
      <c r="BI19" s="252"/>
      <c r="BJ19" s="252"/>
      <c r="BK19" s="252"/>
      <c r="BL19" s="252"/>
      <c r="BM19" s="252"/>
      <c r="BN19" s="252"/>
      <c r="BO19" s="252"/>
      <c r="BP19" s="252"/>
      <c r="BQ19" s="261">
        <v>13</v>
      </c>
      <c r="BR19" s="262"/>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253"/>
    </row>
    <row r="20" spans="1:131" s="254" customFormat="1" ht="26.25" customHeight="1" x14ac:dyDescent="0.15">
      <c r="A20" s="260">
        <v>14</v>
      </c>
      <c r="B20" s="1090"/>
      <c r="C20" s="1091"/>
      <c r="D20" s="1091"/>
      <c r="E20" s="1091"/>
      <c r="F20" s="1091"/>
      <c r="G20" s="1091"/>
      <c r="H20" s="1091"/>
      <c r="I20" s="1091"/>
      <c r="J20" s="1091"/>
      <c r="K20" s="1091"/>
      <c r="L20" s="1091"/>
      <c r="M20" s="1091"/>
      <c r="N20" s="1091"/>
      <c r="O20" s="1091"/>
      <c r="P20" s="1092"/>
      <c r="Q20" s="1096"/>
      <c r="R20" s="1097"/>
      <c r="S20" s="1097"/>
      <c r="T20" s="1097"/>
      <c r="U20" s="1097"/>
      <c r="V20" s="1097"/>
      <c r="W20" s="1097"/>
      <c r="X20" s="1097"/>
      <c r="Y20" s="1097"/>
      <c r="Z20" s="1097"/>
      <c r="AA20" s="1097"/>
      <c r="AB20" s="1097"/>
      <c r="AC20" s="1097"/>
      <c r="AD20" s="1097"/>
      <c r="AE20" s="1098"/>
      <c r="AF20" s="1072"/>
      <c r="AG20" s="1073"/>
      <c r="AH20" s="1073"/>
      <c r="AI20" s="1073"/>
      <c r="AJ20" s="1074"/>
      <c r="AK20" s="1139"/>
      <c r="AL20" s="1140"/>
      <c r="AM20" s="1140"/>
      <c r="AN20" s="1140"/>
      <c r="AO20" s="1140"/>
      <c r="AP20" s="1140"/>
      <c r="AQ20" s="1140"/>
      <c r="AR20" s="1140"/>
      <c r="AS20" s="1140"/>
      <c r="AT20" s="1140"/>
      <c r="AU20" s="1137"/>
      <c r="AV20" s="1137"/>
      <c r="AW20" s="1137"/>
      <c r="AX20" s="1137"/>
      <c r="AY20" s="1138"/>
      <c r="AZ20" s="251"/>
      <c r="BA20" s="251"/>
      <c r="BB20" s="251"/>
      <c r="BC20" s="251"/>
      <c r="BD20" s="251"/>
      <c r="BE20" s="252"/>
      <c r="BF20" s="252"/>
      <c r="BG20" s="252"/>
      <c r="BH20" s="252"/>
      <c r="BI20" s="252"/>
      <c r="BJ20" s="252"/>
      <c r="BK20" s="252"/>
      <c r="BL20" s="252"/>
      <c r="BM20" s="252"/>
      <c r="BN20" s="252"/>
      <c r="BO20" s="252"/>
      <c r="BP20" s="252"/>
      <c r="BQ20" s="261">
        <v>14</v>
      </c>
      <c r="BR20" s="262"/>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253"/>
    </row>
    <row r="21" spans="1:131" s="254" customFormat="1" ht="26.25" customHeight="1" thickBot="1" x14ac:dyDescent="0.2">
      <c r="A21" s="260">
        <v>15</v>
      </c>
      <c r="B21" s="1090"/>
      <c r="C21" s="1091"/>
      <c r="D21" s="1091"/>
      <c r="E21" s="1091"/>
      <c r="F21" s="1091"/>
      <c r="G21" s="1091"/>
      <c r="H21" s="1091"/>
      <c r="I21" s="1091"/>
      <c r="J21" s="1091"/>
      <c r="K21" s="1091"/>
      <c r="L21" s="1091"/>
      <c r="M21" s="1091"/>
      <c r="N21" s="1091"/>
      <c r="O21" s="1091"/>
      <c r="P21" s="1092"/>
      <c r="Q21" s="1096"/>
      <c r="R21" s="1097"/>
      <c r="S21" s="1097"/>
      <c r="T21" s="1097"/>
      <c r="U21" s="1097"/>
      <c r="V21" s="1097"/>
      <c r="W21" s="1097"/>
      <c r="X21" s="1097"/>
      <c r="Y21" s="1097"/>
      <c r="Z21" s="1097"/>
      <c r="AA21" s="1097"/>
      <c r="AB21" s="1097"/>
      <c r="AC21" s="1097"/>
      <c r="AD21" s="1097"/>
      <c r="AE21" s="1098"/>
      <c r="AF21" s="1072"/>
      <c r="AG21" s="1073"/>
      <c r="AH21" s="1073"/>
      <c r="AI21" s="1073"/>
      <c r="AJ21" s="1074"/>
      <c r="AK21" s="1139"/>
      <c r="AL21" s="1140"/>
      <c r="AM21" s="1140"/>
      <c r="AN21" s="1140"/>
      <c r="AO21" s="1140"/>
      <c r="AP21" s="1140"/>
      <c r="AQ21" s="1140"/>
      <c r="AR21" s="1140"/>
      <c r="AS21" s="1140"/>
      <c r="AT21" s="1140"/>
      <c r="AU21" s="1137"/>
      <c r="AV21" s="1137"/>
      <c r="AW21" s="1137"/>
      <c r="AX21" s="1137"/>
      <c r="AY21" s="1138"/>
      <c r="AZ21" s="251"/>
      <c r="BA21" s="251"/>
      <c r="BB21" s="251"/>
      <c r="BC21" s="251"/>
      <c r="BD21" s="251"/>
      <c r="BE21" s="252"/>
      <c r="BF21" s="252"/>
      <c r="BG21" s="252"/>
      <c r="BH21" s="252"/>
      <c r="BI21" s="252"/>
      <c r="BJ21" s="252"/>
      <c r="BK21" s="252"/>
      <c r="BL21" s="252"/>
      <c r="BM21" s="252"/>
      <c r="BN21" s="252"/>
      <c r="BO21" s="252"/>
      <c r="BP21" s="252"/>
      <c r="BQ21" s="261">
        <v>15</v>
      </c>
      <c r="BR21" s="262"/>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253"/>
    </row>
    <row r="22" spans="1:131" s="254" customFormat="1" ht="26.25" customHeight="1" x14ac:dyDescent="0.15">
      <c r="A22" s="260">
        <v>16</v>
      </c>
      <c r="B22" s="1090"/>
      <c r="C22" s="1091"/>
      <c r="D22" s="1091"/>
      <c r="E22" s="1091"/>
      <c r="F22" s="1091"/>
      <c r="G22" s="1091"/>
      <c r="H22" s="1091"/>
      <c r="I22" s="1091"/>
      <c r="J22" s="1091"/>
      <c r="K22" s="1091"/>
      <c r="L22" s="1091"/>
      <c r="M22" s="1091"/>
      <c r="N22" s="1091"/>
      <c r="O22" s="1091"/>
      <c r="P22" s="1092"/>
      <c r="Q22" s="1134"/>
      <c r="R22" s="1135"/>
      <c r="S22" s="1135"/>
      <c r="T22" s="1135"/>
      <c r="U22" s="1135"/>
      <c r="V22" s="1135"/>
      <c r="W22" s="1135"/>
      <c r="X22" s="1135"/>
      <c r="Y22" s="1135"/>
      <c r="Z22" s="1135"/>
      <c r="AA22" s="1135"/>
      <c r="AB22" s="1135"/>
      <c r="AC22" s="1135"/>
      <c r="AD22" s="1135"/>
      <c r="AE22" s="1136"/>
      <c r="AF22" s="1072"/>
      <c r="AG22" s="1073"/>
      <c r="AH22" s="1073"/>
      <c r="AI22" s="1073"/>
      <c r="AJ22" s="1074"/>
      <c r="AK22" s="1130"/>
      <c r="AL22" s="1131"/>
      <c r="AM22" s="1131"/>
      <c r="AN22" s="1131"/>
      <c r="AO22" s="1131"/>
      <c r="AP22" s="1131"/>
      <c r="AQ22" s="1131"/>
      <c r="AR22" s="1131"/>
      <c r="AS22" s="1131"/>
      <c r="AT22" s="1131"/>
      <c r="AU22" s="1132"/>
      <c r="AV22" s="1132"/>
      <c r="AW22" s="1132"/>
      <c r="AX22" s="1132"/>
      <c r="AY22" s="1133"/>
      <c r="AZ22" s="1088" t="s">
        <v>388</v>
      </c>
      <c r="BA22" s="1088"/>
      <c r="BB22" s="1088"/>
      <c r="BC22" s="1088"/>
      <c r="BD22" s="1089"/>
      <c r="BE22" s="252"/>
      <c r="BF22" s="252"/>
      <c r="BG22" s="252"/>
      <c r="BH22" s="252"/>
      <c r="BI22" s="252"/>
      <c r="BJ22" s="252"/>
      <c r="BK22" s="252"/>
      <c r="BL22" s="252"/>
      <c r="BM22" s="252"/>
      <c r="BN22" s="252"/>
      <c r="BO22" s="252"/>
      <c r="BP22" s="252"/>
      <c r="BQ22" s="261">
        <v>16</v>
      </c>
      <c r="BR22" s="262"/>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253"/>
    </row>
    <row r="23" spans="1:131" s="254" customFormat="1" ht="26.25" customHeight="1" thickBot="1" x14ac:dyDescent="0.2">
      <c r="A23" s="263" t="s">
        <v>389</v>
      </c>
      <c r="B23" s="997" t="s">
        <v>390</v>
      </c>
      <c r="C23" s="998"/>
      <c r="D23" s="998"/>
      <c r="E23" s="998"/>
      <c r="F23" s="998"/>
      <c r="G23" s="998"/>
      <c r="H23" s="998"/>
      <c r="I23" s="998"/>
      <c r="J23" s="998"/>
      <c r="K23" s="998"/>
      <c r="L23" s="998"/>
      <c r="M23" s="998"/>
      <c r="N23" s="998"/>
      <c r="O23" s="998"/>
      <c r="P23" s="999"/>
      <c r="Q23" s="1121">
        <v>25714</v>
      </c>
      <c r="R23" s="1122"/>
      <c r="S23" s="1122"/>
      <c r="T23" s="1122"/>
      <c r="U23" s="1122"/>
      <c r="V23" s="1122">
        <v>25462</v>
      </c>
      <c r="W23" s="1122"/>
      <c r="X23" s="1122"/>
      <c r="Y23" s="1122"/>
      <c r="Z23" s="1122"/>
      <c r="AA23" s="1122">
        <v>252</v>
      </c>
      <c r="AB23" s="1122"/>
      <c r="AC23" s="1122"/>
      <c r="AD23" s="1122"/>
      <c r="AE23" s="1123"/>
      <c r="AF23" s="1124">
        <v>182</v>
      </c>
      <c r="AG23" s="1122"/>
      <c r="AH23" s="1122"/>
      <c r="AI23" s="1122"/>
      <c r="AJ23" s="1125"/>
      <c r="AK23" s="1126"/>
      <c r="AL23" s="1127"/>
      <c r="AM23" s="1127"/>
      <c r="AN23" s="1127"/>
      <c r="AO23" s="1127"/>
      <c r="AP23" s="1122">
        <v>28302</v>
      </c>
      <c r="AQ23" s="1122"/>
      <c r="AR23" s="1122"/>
      <c r="AS23" s="1122"/>
      <c r="AT23" s="1122"/>
      <c r="AU23" s="1128"/>
      <c r="AV23" s="1128"/>
      <c r="AW23" s="1128"/>
      <c r="AX23" s="1128"/>
      <c r="AY23" s="1129"/>
      <c r="AZ23" s="1118" t="s">
        <v>391</v>
      </c>
      <c r="BA23" s="1119"/>
      <c r="BB23" s="1119"/>
      <c r="BC23" s="1119"/>
      <c r="BD23" s="1120"/>
      <c r="BE23" s="252"/>
      <c r="BF23" s="252"/>
      <c r="BG23" s="252"/>
      <c r="BH23" s="252"/>
      <c r="BI23" s="252"/>
      <c r="BJ23" s="252"/>
      <c r="BK23" s="252"/>
      <c r="BL23" s="252"/>
      <c r="BM23" s="252"/>
      <c r="BN23" s="252"/>
      <c r="BO23" s="252"/>
      <c r="BP23" s="252"/>
      <c r="BQ23" s="261">
        <v>17</v>
      </c>
      <c r="BR23" s="262"/>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253"/>
    </row>
    <row r="24" spans="1:131" s="254" customFormat="1" ht="26.25" customHeight="1" x14ac:dyDescent="0.15">
      <c r="A24" s="1117" t="s">
        <v>392</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251"/>
      <c r="BA24" s="251"/>
      <c r="BB24" s="251"/>
      <c r="BC24" s="251"/>
      <c r="BD24" s="251"/>
      <c r="BE24" s="252"/>
      <c r="BF24" s="252"/>
      <c r="BG24" s="252"/>
      <c r="BH24" s="252"/>
      <c r="BI24" s="252"/>
      <c r="BJ24" s="252"/>
      <c r="BK24" s="252"/>
      <c r="BL24" s="252"/>
      <c r="BM24" s="252"/>
      <c r="BN24" s="252"/>
      <c r="BO24" s="252"/>
      <c r="BP24" s="252"/>
      <c r="BQ24" s="261">
        <v>18</v>
      </c>
      <c r="BR24" s="262"/>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253"/>
    </row>
    <row r="25" spans="1:131" s="246" customFormat="1" ht="26.25" customHeight="1" thickBot="1" x14ac:dyDescent="0.2">
      <c r="A25" s="1116" t="s">
        <v>393</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251"/>
      <c r="BK25" s="251"/>
      <c r="BL25" s="251"/>
      <c r="BM25" s="251"/>
      <c r="BN25" s="251"/>
      <c r="BO25" s="264"/>
      <c r="BP25" s="264"/>
      <c r="BQ25" s="261">
        <v>19</v>
      </c>
      <c r="BR25" s="262"/>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245"/>
    </row>
    <row r="26" spans="1:131" s="246" customFormat="1" ht="26.25" customHeight="1" x14ac:dyDescent="0.15">
      <c r="A26" s="1048" t="s">
        <v>368</v>
      </c>
      <c r="B26" s="1049"/>
      <c r="C26" s="1049"/>
      <c r="D26" s="1049"/>
      <c r="E26" s="1049"/>
      <c r="F26" s="1049"/>
      <c r="G26" s="1049"/>
      <c r="H26" s="1049"/>
      <c r="I26" s="1049"/>
      <c r="J26" s="1049"/>
      <c r="K26" s="1049"/>
      <c r="L26" s="1049"/>
      <c r="M26" s="1049"/>
      <c r="N26" s="1049"/>
      <c r="O26" s="1049"/>
      <c r="P26" s="1050"/>
      <c r="Q26" s="1054" t="s">
        <v>394</v>
      </c>
      <c r="R26" s="1055"/>
      <c r="S26" s="1055"/>
      <c r="T26" s="1055"/>
      <c r="U26" s="1056"/>
      <c r="V26" s="1054" t="s">
        <v>395</v>
      </c>
      <c r="W26" s="1055"/>
      <c r="X26" s="1055"/>
      <c r="Y26" s="1055"/>
      <c r="Z26" s="1056"/>
      <c r="AA26" s="1054" t="s">
        <v>396</v>
      </c>
      <c r="AB26" s="1055"/>
      <c r="AC26" s="1055"/>
      <c r="AD26" s="1055"/>
      <c r="AE26" s="1055"/>
      <c r="AF26" s="1112" t="s">
        <v>397</v>
      </c>
      <c r="AG26" s="1061"/>
      <c r="AH26" s="1061"/>
      <c r="AI26" s="1061"/>
      <c r="AJ26" s="1113"/>
      <c r="AK26" s="1055" t="s">
        <v>398</v>
      </c>
      <c r="AL26" s="1055"/>
      <c r="AM26" s="1055"/>
      <c r="AN26" s="1055"/>
      <c r="AO26" s="1056"/>
      <c r="AP26" s="1054" t="s">
        <v>399</v>
      </c>
      <c r="AQ26" s="1055"/>
      <c r="AR26" s="1055"/>
      <c r="AS26" s="1055"/>
      <c r="AT26" s="1056"/>
      <c r="AU26" s="1054" t="s">
        <v>400</v>
      </c>
      <c r="AV26" s="1055"/>
      <c r="AW26" s="1055"/>
      <c r="AX26" s="1055"/>
      <c r="AY26" s="1056"/>
      <c r="AZ26" s="1054" t="s">
        <v>401</v>
      </c>
      <c r="BA26" s="1055"/>
      <c r="BB26" s="1055"/>
      <c r="BC26" s="1055"/>
      <c r="BD26" s="1056"/>
      <c r="BE26" s="1054" t="s">
        <v>375</v>
      </c>
      <c r="BF26" s="1055"/>
      <c r="BG26" s="1055"/>
      <c r="BH26" s="1055"/>
      <c r="BI26" s="1070"/>
      <c r="BJ26" s="251"/>
      <c r="BK26" s="251"/>
      <c r="BL26" s="251"/>
      <c r="BM26" s="251"/>
      <c r="BN26" s="251"/>
      <c r="BO26" s="264"/>
      <c r="BP26" s="264"/>
      <c r="BQ26" s="261">
        <v>20</v>
      </c>
      <c r="BR26" s="262"/>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245"/>
    </row>
    <row r="27" spans="1:131" s="246" customFormat="1" ht="26.25" customHeight="1" thickBot="1" x14ac:dyDescent="0.2">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251"/>
      <c r="BK27" s="251"/>
      <c r="BL27" s="251"/>
      <c r="BM27" s="251"/>
      <c r="BN27" s="251"/>
      <c r="BO27" s="264"/>
      <c r="BP27" s="264"/>
      <c r="BQ27" s="261">
        <v>21</v>
      </c>
      <c r="BR27" s="262"/>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245"/>
    </row>
    <row r="28" spans="1:131" s="246" customFormat="1" ht="26.25" customHeight="1" thickTop="1" x14ac:dyDescent="0.15">
      <c r="A28" s="265">
        <v>1</v>
      </c>
      <c r="B28" s="1103" t="s">
        <v>402</v>
      </c>
      <c r="C28" s="1104"/>
      <c r="D28" s="1104"/>
      <c r="E28" s="1104"/>
      <c r="F28" s="1104"/>
      <c r="G28" s="1104"/>
      <c r="H28" s="1104"/>
      <c r="I28" s="1104"/>
      <c r="J28" s="1104"/>
      <c r="K28" s="1104"/>
      <c r="L28" s="1104"/>
      <c r="M28" s="1104"/>
      <c r="N28" s="1104"/>
      <c r="O28" s="1104"/>
      <c r="P28" s="1105"/>
      <c r="Q28" s="1106">
        <v>8251</v>
      </c>
      <c r="R28" s="1107"/>
      <c r="S28" s="1107"/>
      <c r="T28" s="1107"/>
      <c r="U28" s="1107"/>
      <c r="V28" s="1107">
        <v>8033</v>
      </c>
      <c r="W28" s="1107"/>
      <c r="X28" s="1107"/>
      <c r="Y28" s="1107"/>
      <c r="Z28" s="1107"/>
      <c r="AA28" s="1107">
        <v>218</v>
      </c>
      <c r="AB28" s="1107"/>
      <c r="AC28" s="1107"/>
      <c r="AD28" s="1107"/>
      <c r="AE28" s="1108"/>
      <c r="AF28" s="1109">
        <v>218</v>
      </c>
      <c r="AG28" s="1107"/>
      <c r="AH28" s="1107"/>
      <c r="AI28" s="1107"/>
      <c r="AJ28" s="1110"/>
      <c r="AK28" s="1111">
        <v>717</v>
      </c>
      <c r="AL28" s="1099"/>
      <c r="AM28" s="1099"/>
      <c r="AN28" s="1099"/>
      <c r="AO28" s="1099"/>
      <c r="AP28" s="1099" t="s">
        <v>590</v>
      </c>
      <c r="AQ28" s="1099"/>
      <c r="AR28" s="1099"/>
      <c r="AS28" s="1099"/>
      <c r="AT28" s="1099"/>
      <c r="AU28" s="1099" t="s">
        <v>590</v>
      </c>
      <c r="AV28" s="1099"/>
      <c r="AW28" s="1099"/>
      <c r="AX28" s="1099"/>
      <c r="AY28" s="1099"/>
      <c r="AZ28" s="1100" t="s">
        <v>590</v>
      </c>
      <c r="BA28" s="1100"/>
      <c r="BB28" s="1100"/>
      <c r="BC28" s="1100"/>
      <c r="BD28" s="1100"/>
      <c r="BE28" s="1101"/>
      <c r="BF28" s="1101"/>
      <c r="BG28" s="1101"/>
      <c r="BH28" s="1101"/>
      <c r="BI28" s="1102"/>
      <c r="BJ28" s="251"/>
      <c r="BK28" s="251"/>
      <c r="BL28" s="251"/>
      <c r="BM28" s="251"/>
      <c r="BN28" s="251"/>
      <c r="BO28" s="264"/>
      <c r="BP28" s="264"/>
      <c r="BQ28" s="261">
        <v>22</v>
      </c>
      <c r="BR28" s="262"/>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245"/>
    </row>
    <row r="29" spans="1:131" s="246" customFormat="1" ht="26.25" customHeight="1" x14ac:dyDescent="0.15">
      <c r="A29" s="265">
        <v>2</v>
      </c>
      <c r="B29" s="1090" t="s">
        <v>403</v>
      </c>
      <c r="C29" s="1091"/>
      <c r="D29" s="1091"/>
      <c r="E29" s="1091"/>
      <c r="F29" s="1091"/>
      <c r="G29" s="1091"/>
      <c r="H29" s="1091"/>
      <c r="I29" s="1091"/>
      <c r="J29" s="1091"/>
      <c r="K29" s="1091"/>
      <c r="L29" s="1091"/>
      <c r="M29" s="1091"/>
      <c r="N29" s="1091"/>
      <c r="O29" s="1091"/>
      <c r="P29" s="1092"/>
      <c r="Q29" s="1096">
        <v>5779</v>
      </c>
      <c r="R29" s="1097"/>
      <c r="S29" s="1097"/>
      <c r="T29" s="1097"/>
      <c r="U29" s="1097"/>
      <c r="V29" s="1097">
        <v>5616</v>
      </c>
      <c r="W29" s="1097"/>
      <c r="X29" s="1097"/>
      <c r="Y29" s="1097"/>
      <c r="Z29" s="1097"/>
      <c r="AA29" s="1097">
        <v>163</v>
      </c>
      <c r="AB29" s="1097"/>
      <c r="AC29" s="1097"/>
      <c r="AD29" s="1097"/>
      <c r="AE29" s="1098"/>
      <c r="AF29" s="1072">
        <v>163</v>
      </c>
      <c r="AG29" s="1073"/>
      <c r="AH29" s="1073"/>
      <c r="AI29" s="1073"/>
      <c r="AJ29" s="1074"/>
      <c r="AK29" s="1033">
        <v>851</v>
      </c>
      <c r="AL29" s="1024"/>
      <c r="AM29" s="1024"/>
      <c r="AN29" s="1024"/>
      <c r="AO29" s="1024"/>
      <c r="AP29" s="1024" t="s">
        <v>590</v>
      </c>
      <c r="AQ29" s="1024"/>
      <c r="AR29" s="1024"/>
      <c r="AS29" s="1024"/>
      <c r="AT29" s="1024"/>
      <c r="AU29" s="1024" t="s">
        <v>590</v>
      </c>
      <c r="AV29" s="1024"/>
      <c r="AW29" s="1024"/>
      <c r="AX29" s="1024"/>
      <c r="AY29" s="1024"/>
      <c r="AZ29" s="1095" t="s">
        <v>590</v>
      </c>
      <c r="BA29" s="1095"/>
      <c r="BB29" s="1095"/>
      <c r="BC29" s="1095"/>
      <c r="BD29" s="1095"/>
      <c r="BE29" s="1085"/>
      <c r="BF29" s="1085"/>
      <c r="BG29" s="1085"/>
      <c r="BH29" s="1085"/>
      <c r="BI29" s="1086"/>
      <c r="BJ29" s="251"/>
      <c r="BK29" s="251"/>
      <c r="BL29" s="251"/>
      <c r="BM29" s="251"/>
      <c r="BN29" s="251"/>
      <c r="BO29" s="264"/>
      <c r="BP29" s="264"/>
      <c r="BQ29" s="261">
        <v>23</v>
      </c>
      <c r="BR29" s="262"/>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245"/>
    </row>
    <row r="30" spans="1:131" s="246" customFormat="1" ht="26.25" customHeight="1" x14ac:dyDescent="0.15">
      <c r="A30" s="265">
        <v>3</v>
      </c>
      <c r="B30" s="1090" t="s">
        <v>404</v>
      </c>
      <c r="C30" s="1091"/>
      <c r="D30" s="1091"/>
      <c r="E30" s="1091"/>
      <c r="F30" s="1091"/>
      <c r="G30" s="1091"/>
      <c r="H30" s="1091"/>
      <c r="I30" s="1091"/>
      <c r="J30" s="1091"/>
      <c r="K30" s="1091"/>
      <c r="L30" s="1091"/>
      <c r="M30" s="1091"/>
      <c r="N30" s="1091"/>
      <c r="O30" s="1091"/>
      <c r="P30" s="1092"/>
      <c r="Q30" s="1096">
        <v>1375</v>
      </c>
      <c r="R30" s="1097"/>
      <c r="S30" s="1097"/>
      <c r="T30" s="1097"/>
      <c r="U30" s="1097"/>
      <c r="V30" s="1097">
        <v>1338</v>
      </c>
      <c r="W30" s="1097"/>
      <c r="X30" s="1097"/>
      <c r="Y30" s="1097"/>
      <c r="Z30" s="1097"/>
      <c r="AA30" s="1097">
        <v>37</v>
      </c>
      <c r="AB30" s="1097"/>
      <c r="AC30" s="1097"/>
      <c r="AD30" s="1097"/>
      <c r="AE30" s="1098"/>
      <c r="AF30" s="1072">
        <v>37</v>
      </c>
      <c r="AG30" s="1073"/>
      <c r="AH30" s="1073"/>
      <c r="AI30" s="1073"/>
      <c r="AJ30" s="1074"/>
      <c r="AK30" s="1033">
        <v>188</v>
      </c>
      <c r="AL30" s="1024"/>
      <c r="AM30" s="1024"/>
      <c r="AN30" s="1024"/>
      <c r="AO30" s="1024"/>
      <c r="AP30" s="1024" t="s">
        <v>590</v>
      </c>
      <c r="AQ30" s="1024"/>
      <c r="AR30" s="1024"/>
      <c r="AS30" s="1024"/>
      <c r="AT30" s="1024"/>
      <c r="AU30" s="1024" t="s">
        <v>590</v>
      </c>
      <c r="AV30" s="1024"/>
      <c r="AW30" s="1024"/>
      <c r="AX30" s="1024"/>
      <c r="AY30" s="1024"/>
      <c r="AZ30" s="1095" t="s">
        <v>593</v>
      </c>
      <c r="BA30" s="1095"/>
      <c r="BB30" s="1095"/>
      <c r="BC30" s="1095"/>
      <c r="BD30" s="1095"/>
      <c r="BE30" s="1085"/>
      <c r="BF30" s="1085"/>
      <c r="BG30" s="1085"/>
      <c r="BH30" s="1085"/>
      <c r="BI30" s="1086"/>
      <c r="BJ30" s="251"/>
      <c r="BK30" s="251"/>
      <c r="BL30" s="251"/>
      <c r="BM30" s="251"/>
      <c r="BN30" s="251"/>
      <c r="BO30" s="264"/>
      <c r="BP30" s="264"/>
      <c r="BQ30" s="261">
        <v>24</v>
      </c>
      <c r="BR30" s="262"/>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245"/>
    </row>
    <row r="31" spans="1:131" s="246" customFormat="1" ht="26.25" customHeight="1" x14ac:dyDescent="0.15">
      <c r="A31" s="265">
        <v>4</v>
      </c>
      <c r="B31" s="1090" t="s">
        <v>405</v>
      </c>
      <c r="C31" s="1091"/>
      <c r="D31" s="1091"/>
      <c r="E31" s="1091"/>
      <c r="F31" s="1091"/>
      <c r="G31" s="1091"/>
      <c r="H31" s="1091"/>
      <c r="I31" s="1091"/>
      <c r="J31" s="1091"/>
      <c r="K31" s="1091"/>
      <c r="L31" s="1091"/>
      <c r="M31" s="1091"/>
      <c r="N31" s="1091"/>
      <c r="O31" s="1091"/>
      <c r="P31" s="1092"/>
      <c r="Q31" s="1096">
        <v>1352</v>
      </c>
      <c r="R31" s="1097"/>
      <c r="S31" s="1097"/>
      <c r="T31" s="1097"/>
      <c r="U31" s="1097"/>
      <c r="V31" s="1097">
        <v>1309</v>
      </c>
      <c r="W31" s="1097"/>
      <c r="X31" s="1097"/>
      <c r="Y31" s="1097"/>
      <c r="Z31" s="1097"/>
      <c r="AA31" s="1097">
        <v>43</v>
      </c>
      <c r="AB31" s="1097"/>
      <c r="AC31" s="1097"/>
      <c r="AD31" s="1097"/>
      <c r="AE31" s="1098"/>
      <c r="AF31" s="1072">
        <v>2700</v>
      </c>
      <c r="AG31" s="1073"/>
      <c r="AH31" s="1073"/>
      <c r="AI31" s="1073"/>
      <c r="AJ31" s="1074"/>
      <c r="AK31" s="1033">
        <v>13</v>
      </c>
      <c r="AL31" s="1024"/>
      <c r="AM31" s="1024"/>
      <c r="AN31" s="1024"/>
      <c r="AO31" s="1024"/>
      <c r="AP31" s="1024">
        <v>9275</v>
      </c>
      <c r="AQ31" s="1024"/>
      <c r="AR31" s="1024"/>
      <c r="AS31" s="1024"/>
      <c r="AT31" s="1024"/>
      <c r="AU31" s="1024">
        <v>93</v>
      </c>
      <c r="AV31" s="1024"/>
      <c r="AW31" s="1024"/>
      <c r="AX31" s="1024"/>
      <c r="AY31" s="1024"/>
      <c r="AZ31" s="1095" t="s">
        <v>590</v>
      </c>
      <c r="BA31" s="1095"/>
      <c r="BB31" s="1095"/>
      <c r="BC31" s="1095"/>
      <c r="BD31" s="1095"/>
      <c r="BE31" s="1085" t="s">
        <v>406</v>
      </c>
      <c r="BF31" s="1085"/>
      <c r="BG31" s="1085"/>
      <c r="BH31" s="1085"/>
      <c r="BI31" s="1086"/>
      <c r="BJ31" s="251"/>
      <c r="BK31" s="251"/>
      <c r="BL31" s="251"/>
      <c r="BM31" s="251"/>
      <c r="BN31" s="251"/>
      <c r="BO31" s="264"/>
      <c r="BP31" s="264"/>
      <c r="BQ31" s="261">
        <v>25</v>
      </c>
      <c r="BR31" s="262"/>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245"/>
    </row>
    <row r="32" spans="1:131" s="246" customFormat="1" ht="26.25" customHeight="1" x14ac:dyDescent="0.15">
      <c r="A32" s="265">
        <v>5</v>
      </c>
      <c r="B32" s="1090" t="s">
        <v>407</v>
      </c>
      <c r="C32" s="1091"/>
      <c r="D32" s="1091"/>
      <c r="E32" s="1091"/>
      <c r="F32" s="1091"/>
      <c r="G32" s="1091"/>
      <c r="H32" s="1091"/>
      <c r="I32" s="1091"/>
      <c r="J32" s="1091"/>
      <c r="K32" s="1091"/>
      <c r="L32" s="1091"/>
      <c r="M32" s="1091"/>
      <c r="N32" s="1091"/>
      <c r="O32" s="1091"/>
      <c r="P32" s="1092"/>
      <c r="Q32" s="1096">
        <v>1397</v>
      </c>
      <c r="R32" s="1097"/>
      <c r="S32" s="1097"/>
      <c r="T32" s="1097"/>
      <c r="U32" s="1097"/>
      <c r="V32" s="1097">
        <v>1196</v>
      </c>
      <c r="W32" s="1097"/>
      <c r="X32" s="1097"/>
      <c r="Y32" s="1097"/>
      <c r="Z32" s="1097"/>
      <c r="AA32" s="1097">
        <v>201</v>
      </c>
      <c r="AB32" s="1097"/>
      <c r="AC32" s="1097"/>
      <c r="AD32" s="1097"/>
      <c r="AE32" s="1098"/>
      <c r="AF32" s="1072">
        <v>164</v>
      </c>
      <c r="AG32" s="1073"/>
      <c r="AH32" s="1073"/>
      <c r="AI32" s="1073"/>
      <c r="AJ32" s="1074"/>
      <c r="AK32" s="1033">
        <v>130</v>
      </c>
      <c r="AL32" s="1024"/>
      <c r="AM32" s="1024"/>
      <c r="AN32" s="1024"/>
      <c r="AO32" s="1024"/>
      <c r="AP32" s="1024">
        <v>4967</v>
      </c>
      <c r="AQ32" s="1024"/>
      <c r="AR32" s="1024"/>
      <c r="AS32" s="1024"/>
      <c r="AT32" s="1024"/>
      <c r="AU32" s="1024">
        <v>705</v>
      </c>
      <c r="AV32" s="1024"/>
      <c r="AW32" s="1024"/>
      <c r="AX32" s="1024"/>
      <c r="AY32" s="1024"/>
      <c r="AZ32" s="1095" t="s">
        <v>590</v>
      </c>
      <c r="BA32" s="1095"/>
      <c r="BB32" s="1095"/>
      <c r="BC32" s="1095"/>
      <c r="BD32" s="1095"/>
      <c r="BE32" s="1085" t="s">
        <v>408</v>
      </c>
      <c r="BF32" s="1085"/>
      <c r="BG32" s="1085"/>
      <c r="BH32" s="1085"/>
      <c r="BI32" s="1086"/>
      <c r="BJ32" s="251"/>
      <c r="BK32" s="251"/>
      <c r="BL32" s="251"/>
      <c r="BM32" s="251"/>
      <c r="BN32" s="251"/>
      <c r="BO32" s="264"/>
      <c r="BP32" s="264"/>
      <c r="BQ32" s="261">
        <v>26</v>
      </c>
      <c r="BR32" s="262"/>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245"/>
    </row>
    <row r="33" spans="1:131" s="246" customFormat="1" ht="26.25" customHeight="1" x14ac:dyDescent="0.15">
      <c r="A33" s="265">
        <v>6</v>
      </c>
      <c r="B33" s="1090"/>
      <c r="C33" s="1091"/>
      <c r="D33" s="1091"/>
      <c r="E33" s="1091"/>
      <c r="F33" s="1091"/>
      <c r="G33" s="1091"/>
      <c r="H33" s="1091"/>
      <c r="I33" s="1091"/>
      <c r="J33" s="1091"/>
      <c r="K33" s="1091"/>
      <c r="L33" s="1091"/>
      <c r="M33" s="1091"/>
      <c r="N33" s="1091"/>
      <c r="O33" s="1091"/>
      <c r="P33" s="1092"/>
      <c r="Q33" s="1096"/>
      <c r="R33" s="1097"/>
      <c r="S33" s="1097"/>
      <c r="T33" s="1097"/>
      <c r="U33" s="1097"/>
      <c r="V33" s="1097"/>
      <c r="W33" s="1097"/>
      <c r="X33" s="1097"/>
      <c r="Y33" s="1097"/>
      <c r="Z33" s="1097"/>
      <c r="AA33" s="1097"/>
      <c r="AB33" s="1097"/>
      <c r="AC33" s="1097"/>
      <c r="AD33" s="1097"/>
      <c r="AE33" s="1098"/>
      <c r="AF33" s="1072"/>
      <c r="AG33" s="1073"/>
      <c r="AH33" s="1073"/>
      <c r="AI33" s="1073"/>
      <c r="AJ33" s="1074"/>
      <c r="AK33" s="1033"/>
      <c r="AL33" s="1024"/>
      <c r="AM33" s="1024"/>
      <c r="AN33" s="1024"/>
      <c r="AO33" s="1024"/>
      <c r="AP33" s="1024"/>
      <c r="AQ33" s="1024"/>
      <c r="AR33" s="1024"/>
      <c r="AS33" s="1024"/>
      <c r="AT33" s="1024"/>
      <c r="AU33" s="1024"/>
      <c r="AV33" s="1024"/>
      <c r="AW33" s="1024"/>
      <c r="AX33" s="1024"/>
      <c r="AY33" s="1024"/>
      <c r="AZ33" s="1095"/>
      <c r="BA33" s="1095"/>
      <c r="BB33" s="1095"/>
      <c r="BC33" s="1095"/>
      <c r="BD33" s="1095"/>
      <c r="BE33" s="1085"/>
      <c r="BF33" s="1085"/>
      <c r="BG33" s="1085"/>
      <c r="BH33" s="1085"/>
      <c r="BI33" s="1086"/>
      <c r="BJ33" s="251"/>
      <c r="BK33" s="251"/>
      <c r="BL33" s="251"/>
      <c r="BM33" s="251"/>
      <c r="BN33" s="251"/>
      <c r="BO33" s="264"/>
      <c r="BP33" s="264"/>
      <c r="BQ33" s="261">
        <v>27</v>
      </c>
      <c r="BR33" s="262"/>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245"/>
    </row>
    <row r="34" spans="1:131" s="246" customFormat="1" ht="26.25" customHeight="1" x14ac:dyDescent="0.15">
      <c r="A34" s="265">
        <v>7</v>
      </c>
      <c r="B34" s="1090"/>
      <c r="C34" s="1091"/>
      <c r="D34" s="1091"/>
      <c r="E34" s="1091"/>
      <c r="F34" s="1091"/>
      <c r="G34" s="1091"/>
      <c r="H34" s="1091"/>
      <c r="I34" s="1091"/>
      <c r="J34" s="1091"/>
      <c r="K34" s="1091"/>
      <c r="L34" s="1091"/>
      <c r="M34" s="1091"/>
      <c r="N34" s="1091"/>
      <c r="O34" s="1091"/>
      <c r="P34" s="1092"/>
      <c r="Q34" s="1096"/>
      <c r="R34" s="1097"/>
      <c r="S34" s="1097"/>
      <c r="T34" s="1097"/>
      <c r="U34" s="1097"/>
      <c r="V34" s="1097"/>
      <c r="W34" s="1097"/>
      <c r="X34" s="1097"/>
      <c r="Y34" s="1097"/>
      <c r="Z34" s="1097"/>
      <c r="AA34" s="1097"/>
      <c r="AB34" s="1097"/>
      <c r="AC34" s="1097"/>
      <c r="AD34" s="1097"/>
      <c r="AE34" s="1098"/>
      <c r="AF34" s="1072"/>
      <c r="AG34" s="1073"/>
      <c r="AH34" s="1073"/>
      <c r="AI34" s="1073"/>
      <c r="AJ34" s="1074"/>
      <c r="AK34" s="1033"/>
      <c r="AL34" s="1024"/>
      <c r="AM34" s="1024"/>
      <c r="AN34" s="1024"/>
      <c r="AO34" s="1024"/>
      <c r="AP34" s="1024"/>
      <c r="AQ34" s="1024"/>
      <c r="AR34" s="1024"/>
      <c r="AS34" s="1024"/>
      <c r="AT34" s="1024"/>
      <c r="AU34" s="1024"/>
      <c r="AV34" s="1024"/>
      <c r="AW34" s="1024"/>
      <c r="AX34" s="1024"/>
      <c r="AY34" s="1024"/>
      <c r="AZ34" s="1095"/>
      <c r="BA34" s="1095"/>
      <c r="BB34" s="1095"/>
      <c r="BC34" s="1095"/>
      <c r="BD34" s="1095"/>
      <c r="BE34" s="1085"/>
      <c r="BF34" s="1085"/>
      <c r="BG34" s="1085"/>
      <c r="BH34" s="1085"/>
      <c r="BI34" s="1086"/>
      <c r="BJ34" s="251"/>
      <c r="BK34" s="251"/>
      <c r="BL34" s="251"/>
      <c r="BM34" s="251"/>
      <c r="BN34" s="251"/>
      <c r="BO34" s="264"/>
      <c r="BP34" s="264"/>
      <c r="BQ34" s="261">
        <v>28</v>
      </c>
      <c r="BR34" s="262"/>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245"/>
    </row>
    <row r="35" spans="1:131" s="246" customFormat="1" ht="26.25" customHeight="1" x14ac:dyDescent="0.15">
      <c r="A35" s="265">
        <v>8</v>
      </c>
      <c r="B35" s="1090"/>
      <c r="C35" s="1091"/>
      <c r="D35" s="1091"/>
      <c r="E35" s="1091"/>
      <c r="F35" s="1091"/>
      <c r="G35" s="1091"/>
      <c r="H35" s="1091"/>
      <c r="I35" s="1091"/>
      <c r="J35" s="1091"/>
      <c r="K35" s="1091"/>
      <c r="L35" s="1091"/>
      <c r="M35" s="1091"/>
      <c r="N35" s="1091"/>
      <c r="O35" s="1091"/>
      <c r="P35" s="1092"/>
      <c r="Q35" s="1096"/>
      <c r="R35" s="1097"/>
      <c r="S35" s="1097"/>
      <c r="T35" s="1097"/>
      <c r="U35" s="1097"/>
      <c r="V35" s="1097"/>
      <c r="W35" s="1097"/>
      <c r="X35" s="1097"/>
      <c r="Y35" s="1097"/>
      <c r="Z35" s="1097"/>
      <c r="AA35" s="1097"/>
      <c r="AB35" s="1097"/>
      <c r="AC35" s="1097"/>
      <c r="AD35" s="1097"/>
      <c r="AE35" s="1098"/>
      <c r="AF35" s="1072"/>
      <c r="AG35" s="1073"/>
      <c r="AH35" s="1073"/>
      <c r="AI35" s="1073"/>
      <c r="AJ35" s="1074"/>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85"/>
      <c r="BF35" s="1085"/>
      <c r="BG35" s="1085"/>
      <c r="BH35" s="1085"/>
      <c r="BI35" s="1086"/>
      <c r="BJ35" s="251"/>
      <c r="BK35" s="251"/>
      <c r="BL35" s="251"/>
      <c r="BM35" s="251"/>
      <c r="BN35" s="251"/>
      <c r="BO35" s="264"/>
      <c r="BP35" s="264"/>
      <c r="BQ35" s="261">
        <v>29</v>
      </c>
      <c r="BR35" s="262"/>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245"/>
    </row>
    <row r="36" spans="1:131" s="246" customFormat="1" ht="26.25" customHeight="1" x14ac:dyDescent="0.15">
      <c r="A36" s="265">
        <v>9</v>
      </c>
      <c r="B36" s="1090"/>
      <c r="C36" s="1091"/>
      <c r="D36" s="1091"/>
      <c r="E36" s="1091"/>
      <c r="F36" s="1091"/>
      <c r="G36" s="1091"/>
      <c r="H36" s="1091"/>
      <c r="I36" s="1091"/>
      <c r="J36" s="1091"/>
      <c r="K36" s="1091"/>
      <c r="L36" s="1091"/>
      <c r="M36" s="1091"/>
      <c r="N36" s="1091"/>
      <c r="O36" s="1091"/>
      <c r="P36" s="1092"/>
      <c r="Q36" s="1096"/>
      <c r="R36" s="1097"/>
      <c r="S36" s="1097"/>
      <c r="T36" s="1097"/>
      <c r="U36" s="1097"/>
      <c r="V36" s="1097"/>
      <c r="W36" s="1097"/>
      <c r="X36" s="1097"/>
      <c r="Y36" s="1097"/>
      <c r="Z36" s="1097"/>
      <c r="AA36" s="1097"/>
      <c r="AB36" s="1097"/>
      <c r="AC36" s="1097"/>
      <c r="AD36" s="1097"/>
      <c r="AE36" s="1098"/>
      <c r="AF36" s="1072"/>
      <c r="AG36" s="1073"/>
      <c r="AH36" s="1073"/>
      <c r="AI36" s="1073"/>
      <c r="AJ36" s="1074"/>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85"/>
      <c r="BF36" s="1085"/>
      <c r="BG36" s="1085"/>
      <c r="BH36" s="1085"/>
      <c r="BI36" s="1086"/>
      <c r="BJ36" s="251"/>
      <c r="BK36" s="251"/>
      <c r="BL36" s="251"/>
      <c r="BM36" s="251"/>
      <c r="BN36" s="251"/>
      <c r="BO36" s="264"/>
      <c r="BP36" s="264"/>
      <c r="BQ36" s="261">
        <v>30</v>
      </c>
      <c r="BR36" s="262"/>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245"/>
    </row>
    <row r="37" spans="1:131" s="246" customFormat="1" ht="26.25" customHeight="1" x14ac:dyDescent="0.15">
      <c r="A37" s="265">
        <v>10</v>
      </c>
      <c r="B37" s="1090"/>
      <c r="C37" s="1091"/>
      <c r="D37" s="1091"/>
      <c r="E37" s="1091"/>
      <c r="F37" s="1091"/>
      <c r="G37" s="1091"/>
      <c r="H37" s="1091"/>
      <c r="I37" s="1091"/>
      <c r="J37" s="1091"/>
      <c r="K37" s="1091"/>
      <c r="L37" s="1091"/>
      <c r="M37" s="1091"/>
      <c r="N37" s="1091"/>
      <c r="O37" s="1091"/>
      <c r="P37" s="1092"/>
      <c r="Q37" s="1096"/>
      <c r="R37" s="1097"/>
      <c r="S37" s="1097"/>
      <c r="T37" s="1097"/>
      <c r="U37" s="1097"/>
      <c r="V37" s="1097"/>
      <c r="W37" s="1097"/>
      <c r="X37" s="1097"/>
      <c r="Y37" s="1097"/>
      <c r="Z37" s="1097"/>
      <c r="AA37" s="1097"/>
      <c r="AB37" s="1097"/>
      <c r="AC37" s="1097"/>
      <c r="AD37" s="1097"/>
      <c r="AE37" s="1098"/>
      <c r="AF37" s="1072"/>
      <c r="AG37" s="1073"/>
      <c r="AH37" s="1073"/>
      <c r="AI37" s="1073"/>
      <c r="AJ37" s="1074"/>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85"/>
      <c r="BF37" s="1085"/>
      <c r="BG37" s="1085"/>
      <c r="BH37" s="1085"/>
      <c r="BI37" s="1086"/>
      <c r="BJ37" s="251"/>
      <c r="BK37" s="251"/>
      <c r="BL37" s="251"/>
      <c r="BM37" s="251"/>
      <c r="BN37" s="251"/>
      <c r="BO37" s="264"/>
      <c r="BP37" s="264"/>
      <c r="BQ37" s="261">
        <v>31</v>
      </c>
      <c r="BR37" s="262"/>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245"/>
    </row>
    <row r="38" spans="1:131" s="246" customFormat="1" ht="26.25" customHeight="1" x14ac:dyDescent="0.15">
      <c r="A38" s="265">
        <v>11</v>
      </c>
      <c r="B38" s="1090"/>
      <c r="C38" s="1091"/>
      <c r="D38" s="1091"/>
      <c r="E38" s="1091"/>
      <c r="F38" s="1091"/>
      <c r="G38" s="1091"/>
      <c r="H38" s="1091"/>
      <c r="I38" s="1091"/>
      <c r="J38" s="1091"/>
      <c r="K38" s="1091"/>
      <c r="L38" s="1091"/>
      <c r="M38" s="1091"/>
      <c r="N38" s="1091"/>
      <c r="O38" s="1091"/>
      <c r="P38" s="1092"/>
      <c r="Q38" s="1096"/>
      <c r="R38" s="1097"/>
      <c r="S38" s="1097"/>
      <c r="T38" s="1097"/>
      <c r="U38" s="1097"/>
      <c r="V38" s="1097"/>
      <c r="W38" s="1097"/>
      <c r="X38" s="1097"/>
      <c r="Y38" s="1097"/>
      <c r="Z38" s="1097"/>
      <c r="AA38" s="1097"/>
      <c r="AB38" s="1097"/>
      <c r="AC38" s="1097"/>
      <c r="AD38" s="1097"/>
      <c r="AE38" s="1098"/>
      <c r="AF38" s="1072"/>
      <c r="AG38" s="1073"/>
      <c r="AH38" s="1073"/>
      <c r="AI38" s="1073"/>
      <c r="AJ38" s="1074"/>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85"/>
      <c r="BF38" s="1085"/>
      <c r="BG38" s="1085"/>
      <c r="BH38" s="1085"/>
      <c r="BI38" s="1086"/>
      <c r="BJ38" s="251"/>
      <c r="BK38" s="251"/>
      <c r="BL38" s="251"/>
      <c r="BM38" s="251"/>
      <c r="BN38" s="251"/>
      <c r="BO38" s="264"/>
      <c r="BP38" s="264"/>
      <c r="BQ38" s="261">
        <v>32</v>
      </c>
      <c r="BR38" s="262"/>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245"/>
    </row>
    <row r="39" spans="1:131" s="246" customFormat="1" ht="26.25" customHeight="1" x14ac:dyDescent="0.15">
      <c r="A39" s="265">
        <v>12</v>
      </c>
      <c r="B39" s="1090"/>
      <c r="C39" s="1091"/>
      <c r="D39" s="1091"/>
      <c r="E39" s="1091"/>
      <c r="F39" s="1091"/>
      <c r="G39" s="1091"/>
      <c r="H39" s="1091"/>
      <c r="I39" s="1091"/>
      <c r="J39" s="1091"/>
      <c r="K39" s="1091"/>
      <c r="L39" s="1091"/>
      <c r="M39" s="1091"/>
      <c r="N39" s="1091"/>
      <c r="O39" s="1091"/>
      <c r="P39" s="1092"/>
      <c r="Q39" s="1096"/>
      <c r="R39" s="1097"/>
      <c r="S39" s="1097"/>
      <c r="T39" s="1097"/>
      <c r="U39" s="1097"/>
      <c r="V39" s="1097"/>
      <c r="W39" s="1097"/>
      <c r="X39" s="1097"/>
      <c r="Y39" s="1097"/>
      <c r="Z39" s="1097"/>
      <c r="AA39" s="1097"/>
      <c r="AB39" s="1097"/>
      <c r="AC39" s="1097"/>
      <c r="AD39" s="1097"/>
      <c r="AE39" s="1098"/>
      <c r="AF39" s="1072"/>
      <c r="AG39" s="1073"/>
      <c r="AH39" s="1073"/>
      <c r="AI39" s="1073"/>
      <c r="AJ39" s="1074"/>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85"/>
      <c r="BF39" s="1085"/>
      <c r="BG39" s="1085"/>
      <c r="BH39" s="1085"/>
      <c r="BI39" s="1086"/>
      <c r="BJ39" s="251"/>
      <c r="BK39" s="251"/>
      <c r="BL39" s="251"/>
      <c r="BM39" s="251"/>
      <c r="BN39" s="251"/>
      <c r="BO39" s="264"/>
      <c r="BP39" s="264"/>
      <c r="BQ39" s="261">
        <v>33</v>
      </c>
      <c r="BR39" s="262"/>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245"/>
    </row>
    <row r="40" spans="1:131" s="246" customFormat="1" ht="26.25" customHeight="1" x14ac:dyDescent="0.15">
      <c r="A40" s="260">
        <v>13</v>
      </c>
      <c r="B40" s="1090"/>
      <c r="C40" s="1091"/>
      <c r="D40" s="1091"/>
      <c r="E40" s="1091"/>
      <c r="F40" s="1091"/>
      <c r="G40" s="1091"/>
      <c r="H40" s="1091"/>
      <c r="I40" s="1091"/>
      <c r="J40" s="1091"/>
      <c r="K40" s="1091"/>
      <c r="L40" s="1091"/>
      <c r="M40" s="1091"/>
      <c r="N40" s="1091"/>
      <c r="O40" s="1091"/>
      <c r="P40" s="1092"/>
      <c r="Q40" s="1096"/>
      <c r="R40" s="1097"/>
      <c r="S40" s="1097"/>
      <c r="T40" s="1097"/>
      <c r="U40" s="1097"/>
      <c r="V40" s="1097"/>
      <c r="W40" s="1097"/>
      <c r="X40" s="1097"/>
      <c r="Y40" s="1097"/>
      <c r="Z40" s="1097"/>
      <c r="AA40" s="1097"/>
      <c r="AB40" s="1097"/>
      <c r="AC40" s="1097"/>
      <c r="AD40" s="1097"/>
      <c r="AE40" s="1098"/>
      <c r="AF40" s="1072"/>
      <c r="AG40" s="1073"/>
      <c r="AH40" s="1073"/>
      <c r="AI40" s="1073"/>
      <c r="AJ40" s="1074"/>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85"/>
      <c r="BF40" s="1085"/>
      <c r="BG40" s="1085"/>
      <c r="BH40" s="1085"/>
      <c r="BI40" s="1086"/>
      <c r="BJ40" s="251"/>
      <c r="BK40" s="251"/>
      <c r="BL40" s="251"/>
      <c r="BM40" s="251"/>
      <c r="BN40" s="251"/>
      <c r="BO40" s="264"/>
      <c r="BP40" s="264"/>
      <c r="BQ40" s="261">
        <v>34</v>
      </c>
      <c r="BR40" s="262"/>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245"/>
    </row>
    <row r="41" spans="1:131" s="246" customFormat="1" ht="26.25" customHeight="1" x14ac:dyDescent="0.15">
      <c r="A41" s="260">
        <v>14</v>
      </c>
      <c r="B41" s="1090"/>
      <c r="C41" s="1091"/>
      <c r="D41" s="1091"/>
      <c r="E41" s="1091"/>
      <c r="F41" s="1091"/>
      <c r="G41" s="1091"/>
      <c r="H41" s="1091"/>
      <c r="I41" s="1091"/>
      <c r="J41" s="1091"/>
      <c r="K41" s="1091"/>
      <c r="L41" s="1091"/>
      <c r="M41" s="1091"/>
      <c r="N41" s="1091"/>
      <c r="O41" s="1091"/>
      <c r="P41" s="1092"/>
      <c r="Q41" s="1096"/>
      <c r="R41" s="1097"/>
      <c r="S41" s="1097"/>
      <c r="T41" s="1097"/>
      <c r="U41" s="1097"/>
      <c r="V41" s="1097"/>
      <c r="W41" s="1097"/>
      <c r="X41" s="1097"/>
      <c r="Y41" s="1097"/>
      <c r="Z41" s="1097"/>
      <c r="AA41" s="1097"/>
      <c r="AB41" s="1097"/>
      <c r="AC41" s="1097"/>
      <c r="AD41" s="1097"/>
      <c r="AE41" s="1098"/>
      <c r="AF41" s="1072"/>
      <c r="AG41" s="1073"/>
      <c r="AH41" s="1073"/>
      <c r="AI41" s="1073"/>
      <c r="AJ41" s="1074"/>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85"/>
      <c r="BF41" s="1085"/>
      <c r="BG41" s="1085"/>
      <c r="BH41" s="1085"/>
      <c r="BI41" s="1086"/>
      <c r="BJ41" s="251"/>
      <c r="BK41" s="251"/>
      <c r="BL41" s="251"/>
      <c r="BM41" s="251"/>
      <c r="BN41" s="251"/>
      <c r="BO41" s="264"/>
      <c r="BP41" s="264"/>
      <c r="BQ41" s="261">
        <v>35</v>
      </c>
      <c r="BR41" s="262"/>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245"/>
    </row>
    <row r="42" spans="1:131" s="246" customFormat="1" ht="26.25" customHeight="1" x14ac:dyDescent="0.15">
      <c r="A42" s="260">
        <v>15</v>
      </c>
      <c r="B42" s="1090"/>
      <c r="C42" s="1091"/>
      <c r="D42" s="1091"/>
      <c r="E42" s="1091"/>
      <c r="F42" s="1091"/>
      <c r="G42" s="1091"/>
      <c r="H42" s="1091"/>
      <c r="I42" s="1091"/>
      <c r="J42" s="1091"/>
      <c r="K42" s="1091"/>
      <c r="L42" s="1091"/>
      <c r="M42" s="1091"/>
      <c r="N42" s="1091"/>
      <c r="O42" s="1091"/>
      <c r="P42" s="1092"/>
      <c r="Q42" s="1096"/>
      <c r="R42" s="1097"/>
      <c r="S42" s="1097"/>
      <c r="T42" s="1097"/>
      <c r="U42" s="1097"/>
      <c r="V42" s="1097"/>
      <c r="W42" s="1097"/>
      <c r="X42" s="1097"/>
      <c r="Y42" s="1097"/>
      <c r="Z42" s="1097"/>
      <c r="AA42" s="1097"/>
      <c r="AB42" s="1097"/>
      <c r="AC42" s="1097"/>
      <c r="AD42" s="1097"/>
      <c r="AE42" s="1098"/>
      <c r="AF42" s="1072"/>
      <c r="AG42" s="1073"/>
      <c r="AH42" s="1073"/>
      <c r="AI42" s="1073"/>
      <c r="AJ42" s="1074"/>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85"/>
      <c r="BF42" s="1085"/>
      <c r="BG42" s="1085"/>
      <c r="BH42" s="1085"/>
      <c r="BI42" s="1086"/>
      <c r="BJ42" s="251"/>
      <c r="BK42" s="251"/>
      <c r="BL42" s="251"/>
      <c r="BM42" s="251"/>
      <c r="BN42" s="251"/>
      <c r="BO42" s="264"/>
      <c r="BP42" s="264"/>
      <c r="BQ42" s="261">
        <v>36</v>
      </c>
      <c r="BR42" s="262"/>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245"/>
    </row>
    <row r="43" spans="1:131" s="246" customFormat="1" ht="26.25" customHeight="1" x14ac:dyDescent="0.15">
      <c r="A43" s="260">
        <v>16</v>
      </c>
      <c r="B43" s="1090"/>
      <c r="C43" s="1091"/>
      <c r="D43" s="1091"/>
      <c r="E43" s="1091"/>
      <c r="F43" s="1091"/>
      <c r="G43" s="1091"/>
      <c r="H43" s="1091"/>
      <c r="I43" s="1091"/>
      <c r="J43" s="1091"/>
      <c r="K43" s="1091"/>
      <c r="L43" s="1091"/>
      <c r="M43" s="1091"/>
      <c r="N43" s="1091"/>
      <c r="O43" s="1091"/>
      <c r="P43" s="1092"/>
      <c r="Q43" s="1096"/>
      <c r="R43" s="1097"/>
      <c r="S43" s="1097"/>
      <c r="T43" s="1097"/>
      <c r="U43" s="1097"/>
      <c r="V43" s="1097"/>
      <c r="W43" s="1097"/>
      <c r="X43" s="1097"/>
      <c r="Y43" s="1097"/>
      <c r="Z43" s="1097"/>
      <c r="AA43" s="1097"/>
      <c r="AB43" s="1097"/>
      <c r="AC43" s="1097"/>
      <c r="AD43" s="1097"/>
      <c r="AE43" s="1098"/>
      <c r="AF43" s="1072"/>
      <c r="AG43" s="1073"/>
      <c r="AH43" s="1073"/>
      <c r="AI43" s="1073"/>
      <c r="AJ43" s="1074"/>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85"/>
      <c r="BF43" s="1085"/>
      <c r="BG43" s="1085"/>
      <c r="BH43" s="1085"/>
      <c r="BI43" s="1086"/>
      <c r="BJ43" s="251"/>
      <c r="BK43" s="251"/>
      <c r="BL43" s="251"/>
      <c r="BM43" s="251"/>
      <c r="BN43" s="251"/>
      <c r="BO43" s="264"/>
      <c r="BP43" s="264"/>
      <c r="BQ43" s="261">
        <v>37</v>
      </c>
      <c r="BR43" s="262"/>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245"/>
    </row>
    <row r="44" spans="1:131" s="246" customFormat="1" ht="26.25" customHeight="1" x14ac:dyDescent="0.15">
      <c r="A44" s="260">
        <v>17</v>
      </c>
      <c r="B44" s="1090"/>
      <c r="C44" s="1091"/>
      <c r="D44" s="1091"/>
      <c r="E44" s="1091"/>
      <c r="F44" s="1091"/>
      <c r="G44" s="1091"/>
      <c r="H44" s="1091"/>
      <c r="I44" s="1091"/>
      <c r="J44" s="1091"/>
      <c r="K44" s="1091"/>
      <c r="L44" s="1091"/>
      <c r="M44" s="1091"/>
      <c r="N44" s="1091"/>
      <c r="O44" s="1091"/>
      <c r="P44" s="1092"/>
      <c r="Q44" s="1096"/>
      <c r="R44" s="1097"/>
      <c r="S44" s="1097"/>
      <c r="T44" s="1097"/>
      <c r="U44" s="1097"/>
      <c r="V44" s="1097"/>
      <c r="W44" s="1097"/>
      <c r="X44" s="1097"/>
      <c r="Y44" s="1097"/>
      <c r="Z44" s="1097"/>
      <c r="AA44" s="1097"/>
      <c r="AB44" s="1097"/>
      <c r="AC44" s="1097"/>
      <c r="AD44" s="1097"/>
      <c r="AE44" s="1098"/>
      <c r="AF44" s="1072"/>
      <c r="AG44" s="1073"/>
      <c r="AH44" s="1073"/>
      <c r="AI44" s="1073"/>
      <c r="AJ44" s="1074"/>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85"/>
      <c r="BF44" s="1085"/>
      <c r="BG44" s="1085"/>
      <c r="BH44" s="1085"/>
      <c r="BI44" s="1086"/>
      <c r="BJ44" s="251"/>
      <c r="BK44" s="251"/>
      <c r="BL44" s="251"/>
      <c r="BM44" s="251"/>
      <c r="BN44" s="251"/>
      <c r="BO44" s="264"/>
      <c r="BP44" s="264"/>
      <c r="BQ44" s="261">
        <v>38</v>
      </c>
      <c r="BR44" s="262"/>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245"/>
    </row>
    <row r="45" spans="1:131" s="246" customFormat="1" ht="26.25" customHeight="1" x14ac:dyDescent="0.15">
      <c r="A45" s="260">
        <v>18</v>
      </c>
      <c r="B45" s="1090"/>
      <c r="C45" s="1091"/>
      <c r="D45" s="1091"/>
      <c r="E45" s="1091"/>
      <c r="F45" s="1091"/>
      <c r="G45" s="1091"/>
      <c r="H45" s="1091"/>
      <c r="I45" s="1091"/>
      <c r="J45" s="1091"/>
      <c r="K45" s="1091"/>
      <c r="L45" s="1091"/>
      <c r="M45" s="1091"/>
      <c r="N45" s="1091"/>
      <c r="O45" s="1091"/>
      <c r="P45" s="1092"/>
      <c r="Q45" s="1096"/>
      <c r="R45" s="1097"/>
      <c r="S45" s="1097"/>
      <c r="T45" s="1097"/>
      <c r="U45" s="1097"/>
      <c r="V45" s="1097"/>
      <c r="W45" s="1097"/>
      <c r="X45" s="1097"/>
      <c r="Y45" s="1097"/>
      <c r="Z45" s="1097"/>
      <c r="AA45" s="1097"/>
      <c r="AB45" s="1097"/>
      <c r="AC45" s="1097"/>
      <c r="AD45" s="1097"/>
      <c r="AE45" s="1098"/>
      <c r="AF45" s="1072"/>
      <c r="AG45" s="1073"/>
      <c r="AH45" s="1073"/>
      <c r="AI45" s="1073"/>
      <c r="AJ45" s="1074"/>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85"/>
      <c r="BF45" s="1085"/>
      <c r="BG45" s="1085"/>
      <c r="BH45" s="1085"/>
      <c r="BI45" s="1086"/>
      <c r="BJ45" s="251"/>
      <c r="BK45" s="251"/>
      <c r="BL45" s="251"/>
      <c r="BM45" s="251"/>
      <c r="BN45" s="251"/>
      <c r="BO45" s="264"/>
      <c r="BP45" s="264"/>
      <c r="BQ45" s="261">
        <v>39</v>
      </c>
      <c r="BR45" s="262"/>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245"/>
    </row>
    <row r="46" spans="1:131" s="246" customFormat="1" ht="26.25" customHeight="1" x14ac:dyDescent="0.15">
      <c r="A46" s="260">
        <v>19</v>
      </c>
      <c r="B46" s="1090"/>
      <c r="C46" s="1091"/>
      <c r="D46" s="1091"/>
      <c r="E46" s="1091"/>
      <c r="F46" s="1091"/>
      <c r="G46" s="1091"/>
      <c r="H46" s="1091"/>
      <c r="I46" s="1091"/>
      <c r="J46" s="1091"/>
      <c r="K46" s="1091"/>
      <c r="L46" s="1091"/>
      <c r="M46" s="1091"/>
      <c r="N46" s="1091"/>
      <c r="O46" s="1091"/>
      <c r="P46" s="1092"/>
      <c r="Q46" s="1096"/>
      <c r="R46" s="1097"/>
      <c r="S46" s="1097"/>
      <c r="T46" s="1097"/>
      <c r="U46" s="1097"/>
      <c r="V46" s="1097"/>
      <c r="W46" s="1097"/>
      <c r="X46" s="1097"/>
      <c r="Y46" s="1097"/>
      <c r="Z46" s="1097"/>
      <c r="AA46" s="1097"/>
      <c r="AB46" s="1097"/>
      <c r="AC46" s="1097"/>
      <c r="AD46" s="1097"/>
      <c r="AE46" s="1098"/>
      <c r="AF46" s="1072"/>
      <c r="AG46" s="1073"/>
      <c r="AH46" s="1073"/>
      <c r="AI46" s="1073"/>
      <c r="AJ46" s="1074"/>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85"/>
      <c r="BF46" s="1085"/>
      <c r="BG46" s="1085"/>
      <c r="BH46" s="1085"/>
      <c r="BI46" s="1086"/>
      <c r="BJ46" s="251"/>
      <c r="BK46" s="251"/>
      <c r="BL46" s="251"/>
      <c r="BM46" s="251"/>
      <c r="BN46" s="251"/>
      <c r="BO46" s="264"/>
      <c r="BP46" s="264"/>
      <c r="BQ46" s="261">
        <v>40</v>
      </c>
      <c r="BR46" s="262"/>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245"/>
    </row>
    <row r="47" spans="1:131" s="246" customFormat="1" ht="26.25" customHeight="1" x14ac:dyDescent="0.15">
      <c r="A47" s="260">
        <v>20</v>
      </c>
      <c r="B47" s="1090"/>
      <c r="C47" s="1091"/>
      <c r="D47" s="1091"/>
      <c r="E47" s="1091"/>
      <c r="F47" s="1091"/>
      <c r="G47" s="1091"/>
      <c r="H47" s="1091"/>
      <c r="I47" s="1091"/>
      <c r="J47" s="1091"/>
      <c r="K47" s="1091"/>
      <c r="L47" s="1091"/>
      <c r="M47" s="1091"/>
      <c r="N47" s="1091"/>
      <c r="O47" s="1091"/>
      <c r="P47" s="1092"/>
      <c r="Q47" s="1096"/>
      <c r="R47" s="1097"/>
      <c r="S47" s="1097"/>
      <c r="T47" s="1097"/>
      <c r="U47" s="1097"/>
      <c r="V47" s="1097"/>
      <c r="W47" s="1097"/>
      <c r="X47" s="1097"/>
      <c r="Y47" s="1097"/>
      <c r="Z47" s="1097"/>
      <c r="AA47" s="1097"/>
      <c r="AB47" s="1097"/>
      <c r="AC47" s="1097"/>
      <c r="AD47" s="1097"/>
      <c r="AE47" s="1098"/>
      <c r="AF47" s="1072"/>
      <c r="AG47" s="1073"/>
      <c r="AH47" s="1073"/>
      <c r="AI47" s="1073"/>
      <c r="AJ47" s="1074"/>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85"/>
      <c r="BF47" s="1085"/>
      <c r="BG47" s="1085"/>
      <c r="BH47" s="1085"/>
      <c r="BI47" s="1086"/>
      <c r="BJ47" s="251"/>
      <c r="BK47" s="251"/>
      <c r="BL47" s="251"/>
      <c r="BM47" s="251"/>
      <c r="BN47" s="251"/>
      <c r="BO47" s="264"/>
      <c r="BP47" s="264"/>
      <c r="BQ47" s="261">
        <v>41</v>
      </c>
      <c r="BR47" s="262"/>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245"/>
    </row>
    <row r="48" spans="1:131" s="246" customFormat="1" ht="26.25" customHeight="1" x14ac:dyDescent="0.15">
      <c r="A48" s="260">
        <v>21</v>
      </c>
      <c r="B48" s="1090"/>
      <c r="C48" s="1091"/>
      <c r="D48" s="1091"/>
      <c r="E48" s="1091"/>
      <c r="F48" s="1091"/>
      <c r="G48" s="1091"/>
      <c r="H48" s="1091"/>
      <c r="I48" s="1091"/>
      <c r="J48" s="1091"/>
      <c r="K48" s="1091"/>
      <c r="L48" s="1091"/>
      <c r="M48" s="1091"/>
      <c r="N48" s="1091"/>
      <c r="O48" s="1091"/>
      <c r="P48" s="1092"/>
      <c r="Q48" s="1096"/>
      <c r="R48" s="1097"/>
      <c r="S48" s="1097"/>
      <c r="T48" s="1097"/>
      <c r="U48" s="1097"/>
      <c r="V48" s="1097"/>
      <c r="W48" s="1097"/>
      <c r="X48" s="1097"/>
      <c r="Y48" s="1097"/>
      <c r="Z48" s="1097"/>
      <c r="AA48" s="1097"/>
      <c r="AB48" s="1097"/>
      <c r="AC48" s="1097"/>
      <c r="AD48" s="1097"/>
      <c r="AE48" s="1098"/>
      <c r="AF48" s="1072"/>
      <c r="AG48" s="1073"/>
      <c r="AH48" s="1073"/>
      <c r="AI48" s="1073"/>
      <c r="AJ48" s="1074"/>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85"/>
      <c r="BF48" s="1085"/>
      <c r="BG48" s="1085"/>
      <c r="BH48" s="1085"/>
      <c r="BI48" s="1086"/>
      <c r="BJ48" s="251"/>
      <c r="BK48" s="251"/>
      <c r="BL48" s="251"/>
      <c r="BM48" s="251"/>
      <c r="BN48" s="251"/>
      <c r="BO48" s="264"/>
      <c r="BP48" s="264"/>
      <c r="BQ48" s="261">
        <v>42</v>
      </c>
      <c r="BR48" s="262"/>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245"/>
    </row>
    <row r="49" spans="1:131" s="246" customFormat="1" ht="26.25" customHeight="1" x14ac:dyDescent="0.15">
      <c r="A49" s="260">
        <v>22</v>
      </c>
      <c r="B49" s="1090"/>
      <c r="C49" s="1091"/>
      <c r="D49" s="1091"/>
      <c r="E49" s="1091"/>
      <c r="F49" s="1091"/>
      <c r="G49" s="1091"/>
      <c r="H49" s="1091"/>
      <c r="I49" s="1091"/>
      <c r="J49" s="1091"/>
      <c r="K49" s="1091"/>
      <c r="L49" s="1091"/>
      <c r="M49" s="1091"/>
      <c r="N49" s="1091"/>
      <c r="O49" s="1091"/>
      <c r="P49" s="1092"/>
      <c r="Q49" s="1096"/>
      <c r="R49" s="1097"/>
      <c r="S49" s="1097"/>
      <c r="T49" s="1097"/>
      <c r="U49" s="1097"/>
      <c r="V49" s="1097"/>
      <c r="W49" s="1097"/>
      <c r="X49" s="1097"/>
      <c r="Y49" s="1097"/>
      <c r="Z49" s="1097"/>
      <c r="AA49" s="1097"/>
      <c r="AB49" s="1097"/>
      <c r="AC49" s="1097"/>
      <c r="AD49" s="1097"/>
      <c r="AE49" s="1098"/>
      <c r="AF49" s="1072"/>
      <c r="AG49" s="1073"/>
      <c r="AH49" s="1073"/>
      <c r="AI49" s="1073"/>
      <c r="AJ49" s="1074"/>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85"/>
      <c r="BF49" s="1085"/>
      <c r="BG49" s="1085"/>
      <c r="BH49" s="1085"/>
      <c r="BI49" s="1086"/>
      <c r="BJ49" s="251"/>
      <c r="BK49" s="251"/>
      <c r="BL49" s="251"/>
      <c r="BM49" s="251"/>
      <c r="BN49" s="251"/>
      <c r="BO49" s="264"/>
      <c r="BP49" s="264"/>
      <c r="BQ49" s="261">
        <v>43</v>
      </c>
      <c r="BR49" s="262"/>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245"/>
    </row>
    <row r="50" spans="1:131" s="246" customFormat="1" ht="26.25" customHeight="1" x14ac:dyDescent="0.15">
      <c r="A50" s="260">
        <v>23</v>
      </c>
      <c r="B50" s="1090"/>
      <c r="C50" s="1091"/>
      <c r="D50" s="1091"/>
      <c r="E50" s="1091"/>
      <c r="F50" s="1091"/>
      <c r="G50" s="1091"/>
      <c r="H50" s="1091"/>
      <c r="I50" s="1091"/>
      <c r="J50" s="1091"/>
      <c r="K50" s="1091"/>
      <c r="L50" s="1091"/>
      <c r="M50" s="1091"/>
      <c r="N50" s="1091"/>
      <c r="O50" s="1091"/>
      <c r="P50" s="1092"/>
      <c r="Q50" s="1093"/>
      <c r="R50" s="1076"/>
      <c r="S50" s="1076"/>
      <c r="T50" s="1076"/>
      <c r="U50" s="1076"/>
      <c r="V50" s="1076"/>
      <c r="W50" s="1076"/>
      <c r="X50" s="1076"/>
      <c r="Y50" s="1076"/>
      <c r="Z50" s="1076"/>
      <c r="AA50" s="1076"/>
      <c r="AB50" s="1076"/>
      <c r="AC50" s="1076"/>
      <c r="AD50" s="1076"/>
      <c r="AE50" s="1094"/>
      <c r="AF50" s="1072"/>
      <c r="AG50" s="1073"/>
      <c r="AH50" s="1073"/>
      <c r="AI50" s="1073"/>
      <c r="AJ50" s="1074"/>
      <c r="AK50" s="1075"/>
      <c r="AL50" s="1076"/>
      <c r="AM50" s="1076"/>
      <c r="AN50" s="1076"/>
      <c r="AO50" s="1076"/>
      <c r="AP50" s="1076"/>
      <c r="AQ50" s="1076"/>
      <c r="AR50" s="1076"/>
      <c r="AS50" s="1076"/>
      <c r="AT50" s="1076"/>
      <c r="AU50" s="1076"/>
      <c r="AV50" s="1076"/>
      <c r="AW50" s="1076"/>
      <c r="AX50" s="1076"/>
      <c r="AY50" s="1076"/>
      <c r="AZ50" s="1077"/>
      <c r="BA50" s="1077"/>
      <c r="BB50" s="1077"/>
      <c r="BC50" s="1077"/>
      <c r="BD50" s="1077"/>
      <c r="BE50" s="1085"/>
      <c r="BF50" s="1085"/>
      <c r="BG50" s="1085"/>
      <c r="BH50" s="1085"/>
      <c r="BI50" s="1086"/>
      <c r="BJ50" s="251"/>
      <c r="BK50" s="251"/>
      <c r="BL50" s="251"/>
      <c r="BM50" s="251"/>
      <c r="BN50" s="251"/>
      <c r="BO50" s="264"/>
      <c r="BP50" s="264"/>
      <c r="BQ50" s="261">
        <v>44</v>
      </c>
      <c r="BR50" s="262"/>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245"/>
    </row>
    <row r="51" spans="1:131" s="246" customFormat="1" ht="26.25" customHeight="1" x14ac:dyDescent="0.15">
      <c r="A51" s="260">
        <v>24</v>
      </c>
      <c r="B51" s="1090"/>
      <c r="C51" s="1091"/>
      <c r="D51" s="1091"/>
      <c r="E51" s="1091"/>
      <c r="F51" s="1091"/>
      <c r="G51" s="1091"/>
      <c r="H51" s="1091"/>
      <c r="I51" s="1091"/>
      <c r="J51" s="1091"/>
      <c r="K51" s="1091"/>
      <c r="L51" s="1091"/>
      <c r="M51" s="1091"/>
      <c r="N51" s="1091"/>
      <c r="O51" s="1091"/>
      <c r="P51" s="1092"/>
      <c r="Q51" s="1093"/>
      <c r="R51" s="1076"/>
      <c r="S51" s="1076"/>
      <c r="T51" s="1076"/>
      <c r="U51" s="1076"/>
      <c r="V51" s="1076"/>
      <c r="W51" s="1076"/>
      <c r="X51" s="1076"/>
      <c r="Y51" s="1076"/>
      <c r="Z51" s="1076"/>
      <c r="AA51" s="1076"/>
      <c r="AB51" s="1076"/>
      <c r="AC51" s="1076"/>
      <c r="AD51" s="1076"/>
      <c r="AE51" s="1094"/>
      <c r="AF51" s="1072"/>
      <c r="AG51" s="1073"/>
      <c r="AH51" s="1073"/>
      <c r="AI51" s="1073"/>
      <c r="AJ51" s="1074"/>
      <c r="AK51" s="1075"/>
      <c r="AL51" s="1076"/>
      <c r="AM51" s="1076"/>
      <c r="AN51" s="1076"/>
      <c r="AO51" s="1076"/>
      <c r="AP51" s="1076"/>
      <c r="AQ51" s="1076"/>
      <c r="AR51" s="1076"/>
      <c r="AS51" s="1076"/>
      <c r="AT51" s="1076"/>
      <c r="AU51" s="1076"/>
      <c r="AV51" s="1076"/>
      <c r="AW51" s="1076"/>
      <c r="AX51" s="1076"/>
      <c r="AY51" s="1076"/>
      <c r="AZ51" s="1077"/>
      <c r="BA51" s="1077"/>
      <c r="BB51" s="1077"/>
      <c r="BC51" s="1077"/>
      <c r="BD51" s="1077"/>
      <c r="BE51" s="1085"/>
      <c r="BF51" s="1085"/>
      <c r="BG51" s="1085"/>
      <c r="BH51" s="1085"/>
      <c r="BI51" s="1086"/>
      <c r="BJ51" s="251"/>
      <c r="BK51" s="251"/>
      <c r="BL51" s="251"/>
      <c r="BM51" s="251"/>
      <c r="BN51" s="251"/>
      <c r="BO51" s="264"/>
      <c r="BP51" s="264"/>
      <c r="BQ51" s="261">
        <v>45</v>
      </c>
      <c r="BR51" s="262"/>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245"/>
    </row>
    <row r="52" spans="1:131" s="246" customFormat="1" ht="26.25" customHeight="1" x14ac:dyDescent="0.15">
      <c r="A52" s="260">
        <v>25</v>
      </c>
      <c r="B52" s="1090"/>
      <c r="C52" s="1091"/>
      <c r="D52" s="1091"/>
      <c r="E52" s="1091"/>
      <c r="F52" s="1091"/>
      <c r="G52" s="1091"/>
      <c r="H52" s="1091"/>
      <c r="I52" s="1091"/>
      <c r="J52" s="1091"/>
      <c r="K52" s="1091"/>
      <c r="L52" s="1091"/>
      <c r="M52" s="1091"/>
      <c r="N52" s="1091"/>
      <c r="O52" s="1091"/>
      <c r="P52" s="1092"/>
      <c r="Q52" s="1093"/>
      <c r="R52" s="1076"/>
      <c r="S52" s="1076"/>
      <c r="T52" s="1076"/>
      <c r="U52" s="1076"/>
      <c r="V52" s="1076"/>
      <c r="W52" s="1076"/>
      <c r="X52" s="1076"/>
      <c r="Y52" s="1076"/>
      <c r="Z52" s="1076"/>
      <c r="AA52" s="1076"/>
      <c r="AB52" s="1076"/>
      <c r="AC52" s="1076"/>
      <c r="AD52" s="1076"/>
      <c r="AE52" s="1094"/>
      <c r="AF52" s="1072"/>
      <c r="AG52" s="1073"/>
      <c r="AH52" s="1073"/>
      <c r="AI52" s="1073"/>
      <c r="AJ52" s="1074"/>
      <c r="AK52" s="1075"/>
      <c r="AL52" s="1076"/>
      <c r="AM52" s="1076"/>
      <c r="AN52" s="1076"/>
      <c r="AO52" s="1076"/>
      <c r="AP52" s="1076"/>
      <c r="AQ52" s="1076"/>
      <c r="AR52" s="1076"/>
      <c r="AS52" s="1076"/>
      <c r="AT52" s="1076"/>
      <c r="AU52" s="1076"/>
      <c r="AV52" s="1076"/>
      <c r="AW52" s="1076"/>
      <c r="AX52" s="1076"/>
      <c r="AY52" s="1076"/>
      <c r="AZ52" s="1077"/>
      <c r="BA52" s="1077"/>
      <c r="BB52" s="1077"/>
      <c r="BC52" s="1077"/>
      <c r="BD52" s="1077"/>
      <c r="BE52" s="1085"/>
      <c r="BF52" s="1085"/>
      <c r="BG52" s="1085"/>
      <c r="BH52" s="1085"/>
      <c r="BI52" s="1086"/>
      <c r="BJ52" s="251"/>
      <c r="BK52" s="251"/>
      <c r="BL52" s="251"/>
      <c r="BM52" s="251"/>
      <c r="BN52" s="251"/>
      <c r="BO52" s="264"/>
      <c r="BP52" s="264"/>
      <c r="BQ52" s="261">
        <v>46</v>
      </c>
      <c r="BR52" s="262"/>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245"/>
    </row>
    <row r="53" spans="1:131" s="246" customFormat="1" ht="26.25" customHeight="1" x14ac:dyDescent="0.15">
      <c r="A53" s="260">
        <v>26</v>
      </c>
      <c r="B53" s="1090"/>
      <c r="C53" s="1091"/>
      <c r="D53" s="1091"/>
      <c r="E53" s="1091"/>
      <c r="F53" s="1091"/>
      <c r="G53" s="1091"/>
      <c r="H53" s="1091"/>
      <c r="I53" s="1091"/>
      <c r="J53" s="1091"/>
      <c r="K53" s="1091"/>
      <c r="L53" s="1091"/>
      <c r="M53" s="1091"/>
      <c r="N53" s="1091"/>
      <c r="O53" s="1091"/>
      <c r="P53" s="1092"/>
      <c r="Q53" s="1093"/>
      <c r="R53" s="1076"/>
      <c r="S53" s="1076"/>
      <c r="T53" s="1076"/>
      <c r="U53" s="1076"/>
      <c r="V53" s="1076"/>
      <c r="W53" s="1076"/>
      <c r="X53" s="1076"/>
      <c r="Y53" s="1076"/>
      <c r="Z53" s="1076"/>
      <c r="AA53" s="1076"/>
      <c r="AB53" s="1076"/>
      <c r="AC53" s="1076"/>
      <c r="AD53" s="1076"/>
      <c r="AE53" s="1094"/>
      <c r="AF53" s="1072"/>
      <c r="AG53" s="1073"/>
      <c r="AH53" s="1073"/>
      <c r="AI53" s="1073"/>
      <c r="AJ53" s="1074"/>
      <c r="AK53" s="1075"/>
      <c r="AL53" s="1076"/>
      <c r="AM53" s="1076"/>
      <c r="AN53" s="1076"/>
      <c r="AO53" s="1076"/>
      <c r="AP53" s="1076"/>
      <c r="AQ53" s="1076"/>
      <c r="AR53" s="1076"/>
      <c r="AS53" s="1076"/>
      <c r="AT53" s="1076"/>
      <c r="AU53" s="1076"/>
      <c r="AV53" s="1076"/>
      <c r="AW53" s="1076"/>
      <c r="AX53" s="1076"/>
      <c r="AY53" s="1076"/>
      <c r="AZ53" s="1077"/>
      <c r="BA53" s="1077"/>
      <c r="BB53" s="1077"/>
      <c r="BC53" s="1077"/>
      <c r="BD53" s="1077"/>
      <c r="BE53" s="1085"/>
      <c r="BF53" s="1085"/>
      <c r="BG53" s="1085"/>
      <c r="BH53" s="1085"/>
      <c r="BI53" s="1086"/>
      <c r="BJ53" s="251"/>
      <c r="BK53" s="251"/>
      <c r="BL53" s="251"/>
      <c r="BM53" s="251"/>
      <c r="BN53" s="251"/>
      <c r="BO53" s="264"/>
      <c r="BP53" s="264"/>
      <c r="BQ53" s="261">
        <v>47</v>
      </c>
      <c r="BR53" s="262"/>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245"/>
    </row>
    <row r="54" spans="1:131" s="246" customFormat="1" ht="26.25" customHeight="1" x14ac:dyDescent="0.15">
      <c r="A54" s="260">
        <v>27</v>
      </c>
      <c r="B54" s="1090"/>
      <c r="C54" s="1091"/>
      <c r="D54" s="1091"/>
      <c r="E54" s="1091"/>
      <c r="F54" s="1091"/>
      <c r="G54" s="1091"/>
      <c r="H54" s="1091"/>
      <c r="I54" s="1091"/>
      <c r="J54" s="1091"/>
      <c r="K54" s="1091"/>
      <c r="L54" s="1091"/>
      <c r="M54" s="1091"/>
      <c r="N54" s="1091"/>
      <c r="O54" s="1091"/>
      <c r="P54" s="1092"/>
      <c r="Q54" s="1093"/>
      <c r="R54" s="1076"/>
      <c r="S54" s="1076"/>
      <c r="T54" s="1076"/>
      <c r="U54" s="1076"/>
      <c r="V54" s="1076"/>
      <c r="W54" s="1076"/>
      <c r="X54" s="1076"/>
      <c r="Y54" s="1076"/>
      <c r="Z54" s="1076"/>
      <c r="AA54" s="1076"/>
      <c r="AB54" s="1076"/>
      <c r="AC54" s="1076"/>
      <c r="AD54" s="1076"/>
      <c r="AE54" s="1094"/>
      <c r="AF54" s="1072"/>
      <c r="AG54" s="1073"/>
      <c r="AH54" s="1073"/>
      <c r="AI54" s="1073"/>
      <c r="AJ54" s="1074"/>
      <c r="AK54" s="1075"/>
      <c r="AL54" s="1076"/>
      <c r="AM54" s="1076"/>
      <c r="AN54" s="1076"/>
      <c r="AO54" s="1076"/>
      <c r="AP54" s="1076"/>
      <c r="AQ54" s="1076"/>
      <c r="AR54" s="1076"/>
      <c r="AS54" s="1076"/>
      <c r="AT54" s="1076"/>
      <c r="AU54" s="1076"/>
      <c r="AV54" s="1076"/>
      <c r="AW54" s="1076"/>
      <c r="AX54" s="1076"/>
      <c r="AY54" s="1076"/>
      <c r="AZ54" s="1077"/>
      <c r="BA54" s="1077"/>
      <c r="BB54" s="1077"/>
      <c r="BC54" s="1077"/>
      <c r="BD54" s="1077"/>
      <c r="BE54" s="1085"/>
      <c r="BF54" s="1085"/>
      <c r="BG54" s="1085"/>
      <c r="BH54" s="1085"/>
      <c r="BI54" s="1086"/>
      <c r="BJ54" s="251"/>
      <c r="BK54" s="251"/>
      <c r="BL54" s="251"/>
      <c r="BM54" s="251"/>
      <c r="BN54" s="251"/>
      <c r="BO54" s="264"/>
      <c r="BP54" s="264"/>
      <c r="BQ54" s="261">
        <v>48</v>
      </c>
      <c r="BR54" s="262"/>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245"/>
    </row>
    <row r="55" spans="1:131" s="246" customFormat="1" ht="26.25" customHeight="1" x14ac:dyDescent="0.15">
      <c r="A55" s="260">
        <v>28</v>
      </c>
      <c r="B55" s="1090"/>
      <c r="C55" s="1091"/>
      <c r="D55" s="1091"/>
      <c r="E55" s="1091"/>
      <c r="F55" s="1091"/>
      <c r="G55" s="1091"/>
      <c r="H55" s="1091"/>
      <c r="I55" s="1091"/>
      <c r="J55" s="1091"/>
      <c r="K55" s="1091"/>
      <c r="L55" s="1091"/>
      <c r="M55" s="1091"/>
      <c r="N55" s="1091"/>
      <c r="O55" s="1091"/>
      <c r="P55" s="1092"/>
      <c r="Q55" s="1093"/>
      <c r="R55" s="1076"/>
      <c r="S55" s="1076"/>
      <c r="T55" s="1076"/>
      <c r="U55" s="1076"/>
      <c r="V55" s="1076"/>
      <c r="W55" s="1076"/>
      <c r="X55" s="1076"/>
      <c r="Y55" s="1076"/>
      <c r="Z55" s="1076"/>
      <c r="AA55" s="1076"/>
      <c r="AB55" s="1076"/>
      <c r="AC55" s="1076"/>
      <c r="AD55" s="1076"/>
      <c r="AE55" s="1094"/>
      <c r="AF55" s="1072"/>
      <c r="AG55" s="1073"/>
      <c r="AH55" s="1073"/>
      <c r="AI55" s="1073"/>
      <c r="AJ55" s="1074"/>
      <c r="AK55" s="1075"/>
      <c r="AL55" s="1076"/>
      <c r="AM55" s="1076"/>
      <c r="AN55" s="1076"/>
      <c r="AO55" s="1076"/>
      <c r="AP55" s="1076"/>
      <c r="AQ55" s="1076"/>
      <c r="AR55" s="1076"/>
      <c r="AS55" s="1076"/>
      <c r="AT55" s="1076"/>
      <c r="AU55" s="1076"/>
      <c r="AV55" s="1076"/>
      <c r="AW55" s="1076"/>
      <c r="AX55" s="1076"/>
      <c r="AY55" s="1076"/>
      <c r="AZ55" s="1077"/>
      <c r="BA55" s="1077"/>
      <c r="BB55" s="1077"/>
      <c r="BC55" s="1077"/>
      <c r="BD55" s="1077"/>
      <c r="BE55" s="1085"/>
      <c r="BF55" s="1085"/>
      <c r="BG55" s="1085"/>
      <c r="BH55" s="1085"/>
      <c r="BI55" s="1086"/>
      <c r="BJ55" s="251"/>
      <c r="BK55" s="251"/>
      <c r="BL55" s="251"/>
      <c r="BM55" s="251"/>
      <c r="BN55" s="251"/>
      <c r="BO55" s="264"/>
      <c r="BP55" s="264"/>
      <c r="BQ55" s="261">
        <v>49</v>
      </c>
      <c r="BR55" s="262"/>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245"/>
    </row>
    <row r="56" spans="1:131" s="246" customFormat="1" ht="26.25" customHeight="1" x14ac:dyDescent="0.15">
      <c r="A56" s="260">
        <v>29</v>
      </c>
      <c r="B56" s="1090"/>
      <c r="C56" s="1091"/>
      <c r="D56" s="1091"/>
      <c r="E56" s="1091"/>
      <c r="F56" s="1091"/>
      <c r="G56" s="1091"/>
      <c r="H56" s="1091"/>
      <c r="I56" s="1091"/>
      <c r="J56" s="1091"/>
      <c r="K56" s="1091"/>
      <c r="L56" s="1091"/>
      <c r="M56" s="1091"/>
      <c r="N56" s="1091"/>
      <c r="O56" s="1091"/>
      <c r="P56" s="1092"/>
      <c r="Q56" s="1093"/>
      <c r="R56" s="1076"/>
      <c r="S56" s="1076"/>
      <c r="T56" s="1076"/>
      <c r="U56" s="1076"/>
      <c r="V56" s="1076"/>
      <c r="W56" s="1076"/>
      <c r="X56" s="1076"/>
      <c r="Y56" s="1076"/>
      <c r="Z56" s="1076"/>
      <c r="AA56" s="1076"/>
      <c r="AB56" s="1076"/>
      <c r="AC56" s="1076"/>
      <c r="AD56" s="1076"/>
      <c r="AE56" s="1094"/>
      <c r="AF56" s="1072"/>
      <c r="AG56" s="1073"/>
      <c r="AH56" s="1073"/>
      <c r="AI56" s="1073"/>
      <c r="AJ56" s="1074"/>
      <c r="AK56" s="1075"/>
      <c r="AL56" s="1076"/>
      <c r="AM56" s="1076"/>
      <c r="AN56" s="1076"/>
      <c r="AO56" s="1076"/>
      <c r="AP56" s="1076"/>
      <c r="AQ56" s="1076"/>
      <c r="AR56" s="1076"/>
      <c r="AS56" s="1076"/>
      <c r="AT56" s="1076"/>
      <c r="AU56" s="1076"/>
      <c r="AV56" s="1076"/>
      <c r="AW56" s="1076"/>
      <c r="AX56" s="1076"/>
      <c r="AY56" s="1076"/>
      <c r="AZ56" s="1077"/>
      <c r="BA56" s="1077"/>
      <c r="BB56" s="1077"/>
      <c r="BC56" s="1077"/>
      <c r="BD56" s="1077"/>
      <c r="BE56" s="1085"/>
      <c r="BF56" s="1085"/>
      <c r="BG56" s="1085"/>
      <c r="BH56" s="1085"/>
      <c r="BI56" s="1086"/>
      <c r="BJ56" s="251"/>
      <c r="BK56" s="251"/>
      <c r="BL56" s="251"/>
      <c r="BM56" s="251"/>
      <c r="BN56" s="251"/>
      <c r="BO56" s="264"/>
      <c r="BP56" s="264"/>
      <c r="BQ56" s="261">
        <v>50</v>
      </c>
      <c r="BR56" s="262"/>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245"/>
    </row>
    <row r="57" spans="1:131" s="246" customFormat="1" ht="26.25" customHeight="1" x14ac:dyDescent="0.15">
      <c r="A57" s="260">
        <v>30</v>
      </c>
      <c r="B57" s="1090"/>
      <c r="C57" s="1091"/>
      <c r="D57" s="1091"/>
      <c r="E57" s="1091"/>
      <c r="F57" s="1091"/>
      <c r="G57" s="1091"/>
      <c r="H57" s="1091"/>
      <c r="I57" s="1091"/>
      <c r="J57" s="1091"/>
      <c r="K57" s="1091"/>
      <c r="L57" s="1091"/>
      <c r="M57" s="1091"/>
      <c r="N57" s="1091"/>
      <c r="O57" s="1091"/>
      <c r="P57" s="1092"/>
      <c r="Q57" s="1093"/>
      <c r="R57" s="1076"/>
      <c r="S57" s="1076"/>
      <c r="T57" s="1076"/>
      <c r="U57" s="1076"/>
      <c r="V57" s="1076"/>
      <c r="W57" s="1076"/>
      <c r="X57" s="1076"/>
      <c r="Y57" s="1076"/>
      <c r="Z57" s="1076"/>
      <c r="AA57" s="1076"/>
      <c r="AB57" s="1076"/>
      <c r="AC57" s="1076"/>
      <c r="AD57" s="1076"/>
      <c r="AE57" s="1094"/>
      <c r="AF57" s="1072"/>
      <c r="AG57" s="1073"/>
      <c r="AH57" s="1073"/>
      <c r="AI57" s="1073"/>
      <c r="AJ57" s="1074"/>
      <c r="AK57" s="1075"/>
      <c r="AL57" s="1076"/>
      <c r="AM57" s="1076"/>
      <c r="AN57" s="1076"/>
      <c r="AO57" s="1076"/>
      <c r="AP57" s="1076"/>
      <c r="AQ57" s="1076"/>
      <c r="AR57" s="1076"/>
      <c r="AS57" s="1076"/>
      <c r="AT57" s="1076"/>
      <c r="AU57" s="1076"/>
      <c r="AV57" s="1076"/>
      <c r="AW57" s="1076"/>
      <c r="AX57" s="1076"/>
      <c r="AY57" s="1076"/>
      <c r="AZ57" s="1077"/>
      <c r="BA57" s="1077"/>
      <c r="BB57" s="1077"/>
      <c r="BC57" s="1077"/>
      <c r="BD57" s="1077"/>
      <c r="BE57" s="1085"/>
      <c r="BF57" s="1085"/>
      <c r="BG57" s="1085"/>
      <c r="BH57" s="1085"/>
      <c r="BI57" s="1086"/>
      <c r="BJ57" s="251"/>
      <c r="BK57" s="251"/>
      <c r="BL57" s="251"/>
      <c r="BM57" s="251"/>
      <c r="BN57" s="251"/>
      <c r="BO57" s="264"/>
      <c r="BP57" s="264"/>
      <c r="BQ57" s="261">
        <v>51</v>
      </c>
      <c r="BR57" s="262"/>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245"/>
    </row>
    <row r="58" spans="1:131" s="246" customFormat="1" ht="26.25" customHeight="1" x14ac:dyDescent="0.15">
      <c r="A58" s="260">
        <v>31</v>
      </c>
      <c r="B58" s="1090"/>
      <c r="C58" s="1091"/>
      <c r="D58" s="1091"/>
      <c r="E58" s="1091"/>
      <c r="F58" s="1091"/>
      <c r="G58" s="1091"/>
      <c r="H58" s="1091"/>
      <c r="I58" s="1091"/>
      <c r="J58" s="1091"/>
      <c r="K58" s="1091"/>
      <c r="L58" s="1091"/>
      <c r="M58" s="1091"/>
      <c r="N58" s="1091"/>
      <c r="O58" s="1091"/>
      <c r="P58" s="1092"/>
      <c r="Q58" s="1093"/>
      <c r="R58" s="1076"/>
      <c r="S58" s="1076"/>
      <c r="T58" s="1076"/>
      <c r="U58" s="1076"/>
      <c r="V58" s="1076"/>
      <c r="W58" s="1076"/>
      <c r="X58" s="1076"/>
      <c r="Y58" s="1076"/>
      <c r="Z58" s="1076"/>
      <c r="AA58" s="1076"/>
      <c r="AB58" s="1076"/>
      <c r="AC58" s="1076"/>
      <c r="AD58" s="1076"/>
      <c r="AE58" s="1094"/>
      <c r="AF58" s="1072"/>
      <c r="AG58" s="1073"/>
      <c r="AH58" s="1073"/>
      <c r="AI58" s="1073"/>
      <c r="AJ58" s="1074"/>
      <c r="AK58" s="1075"/>
      <c r="AL58" s="1076"/>
      <c r="AM58" s="1076"/>
      <c r="AN58" s="1076"/>
      <c r="AO58" s="1076"/>
      <c r="AP58" s="1076"/>
      <c r="AQ58" s="1076"/>
      <c r="AR58" s="1076"/>
      <c r="AS58" s="1076"/>
      <c r="AT58" s="1076"/>
      <c r="AU58" s="1076"/>
      <c r="AV58" s="1076"/>
      <c r="AW58" s="1076"/>
      <c r="AX58" s="1076"/>
      <c r="AY58" s="1076"/>
      <c r="AZ58" s="1077"/>
      <c r="BA58" s="1077"/>
      <c r="BB58" s="1077"/>
      <c r="BC58" s="1077"/>
      <c r="BD58" s="1077"/>
      <c r="BE58" s="1085"/>
      <c r="BF58" s="1085"/>
      <c r="BG58" s="1085"/>
      <c r="BH58" s="1085"/>
      <c r="BI58" s="1086"/>
      <c r="BJ58" s="251"/>
      <c r="BK58" s="251"/>
      <c r="BL58" s="251"/>
      <c r="BM58" s="251"/>
      <c r="BN58" s="251"/>
      <c r="BO58" s="264"/>
      <c r="BP58" s="264"/>
      <c r="BQ58" s="261">
        <v>52</v>
      </c>
      <c r="BR58" s="262"/>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245"/>
    </row>
    <row r="59" spans="1:131" s="246" customFormat="1" ht="26.25" customHeight="1" x14ac:dyDescent="0.15">
      <c r="A59" s="260">
        <v>32</v>
      </c>
      <c r="B59" s="1090"/>
      <c r="C59" s="1091"/>
      <c r="D59" s="1091"/>
      <c r="E59" s="1091"/>
      <c r="F59" s="1091"/>
      <c r="G59" s="1091"/>
      <c r="H59" s="1091"/>
      <c r="I59" s="1091"/>
      <c r="J59" s="1091"/>
      <c r="K59" s="1091"/>
      <c r="L59" s="1091"/>
      <c r="M59" s="1091"/>
      <c r="N59" s="1091"/>
      <c r="O59" s="1091"/>
      <c r="P59" s="1092"/>
      <c r="Q59" s="1093"/>
      <c r="R59" s="1076"/>
      <c r="S59" s="1076"/>
      <c r="T59" s="1076"/>
      <c r="U59" s="1076"/>
      <c r="V59" s="1076"/>
      <c r="W59" s="1076"/>
      <c r="X59" s="1076"/>
      <c r="Y59" s="1076"/>
      <c r="Z59" s="1076"/>
      <c r="AA59" s="1076"/>
      <c r="AB59" s="1076"/>
      <c r="AC59" s="1076"/>
      <c r="AD59" s="1076"/>
      <c r="AE59" s="1094"/>
      <c r="AF59" s="1072"/>
      <c r="AG59" s="1073"/>
      <c r="AH59" s="1073"/>
      <c r="AI59" s="1073"/>
      <c r="AJ59" s="1074"/>
      <c r="AK59" s="1075"/>
      <c r="AL59" s="1076"/>
      <c r="AM59" s="1076"/>
      <c r="AN59" s="1076"/>
      <c r="AO59" s="1076"/>
      <c r="AP59" s="1076"/>
      <c r="AQ59" s="1076"/>
      <c r="AR59" s="1076"/>
      <c r="AS59" s="1076"/>
      <c r="AT59" s="1076"/>
      <c r="AU59" s="1076"/>
      <c r="AV59" s="1076"/>
      <c r="AW59" s="1076"/>
      <c r="AX59" s="1076"/>
      <c r="AY59" s="1076"/>
      <c r="AZ59" s="1077"/>
      <c r="BA59" s="1077"/>
      <c r="BB59" s="1077"/>
      <c r="BC59" s="1077"/>
      <c r="BD59" s="1077"/>
      <c r="BE59" s="1085"/>
      <c r="BF59" s="1085"/>
      <c r="BG59" s="1085"/>
      <c r="BH59" s="1085"/>
      <c r="BI59" s="1086"/>
      <c r="BJ59" s="251"/>
      <c r="BK59" s="251"/>
      <c r="BL59" s="251"/>
      <c r="BM59" s="251"/>
      <c r="BN59" s="251"/>
      <c r="BO59" s="264"/>
      <c r="BP59" s="264"/>
      <c r="BQ59" s="261">
        <v>53</v>
      </c>
      <c r="BR59" s="262"/>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245"/>
    </row>
    <row r="60" spans="1:131" s="246" customFormat="1" ht="26.25" customHeight="1" x14ac:dyDescent="0.15">
      <c r="A60" s="260">
        <v>33</v>
      </c>
      <c r="B60" s="1090"/>
      <c r="C60" s="1091"/>
      <c r="D60" s="1091"/>
      <c r="E60" s="1091"/>
      <c r="F60" s="1091"/>
      <c r="G60" s="1091"/>
      <c r="H60" s="1091"/>
      <c r="I60" s="1091"/>
      <c r="J60" s="1091"/>
      <c r="K60" s="1091"/>
      <c r="L60" s="1091"/>
      <c r="M60" s="1091"/>
      <c r="N60" s="1091"/>
      <c r="O60" s="1091"/>
      <c r="P60" s="1092"/>
      <c r="Q60" s="1093"/>
      <c r="R60" s="1076"/>
      <c r="S60" s="1076"/>
      <c r="T60" s="1076"/>
      <c r="U60" s="1076"/>
      <c r="V60" s="1076"/>
      <c r="W60" s="1076"/>
      <c r="X60" s="1076"/>
      <c r="Y60" s="1076"/>
      <c r="Z60" s="1076"/>
      <c r="AA60" s="1076"/>
      <c r="AB60" s="1076"/>
      <c r="AC60" s="1076"/>
      <c r="AD60" s="1076"/>
      <c r="AE60" s="1094"/>
      <c r="AF60" s="1072"/>
      <c r="AG60" s="1073"/>
      <c r="AH60" s="1073"/>
      <c r="AI60" s="1073"/>
      <c r="AJ60" s="1074"/>
      <c r="AK60" s="1075"/>
      <c r="AL60" s="1076"/>
      <c r="AM60" s="1076"/>
      <c r="AN60" s="1076"/>
      <c r="AO60" s="1076"/>
      <c r="AP60" s="1076"/>
      <c r="AQ60" s="1076"/>
      <c r="AR60" s="1076"/>
      <c r="AS60" s="1076"/>
      <c r="AT60" s="1076"/>
      <c r="AU60" s="1076"/>
      <c r="AV60" s="1076"/>
      <c r="AW60" s="1076"/>
      <c r="AX60" s="1076"/>
      <c r="AY60" s="1076"/>
      <c r="AZ60" s="1077"/>
      <c r="BA60" s="1077"/>
      <c r="BB60" s="1077"/>
      <c r="BC60" s="1077"/>
      <c r="BD60" s="1077"/>
      <c r="BE60" s="1085"/>
      <c r="BF60" s="1085"/>
      <c r="BG60" s="1085"/>
      <c r="BH60" s="1085"/>
      <c r="BI60" s="1086"/>
      <c r="BJ60" s="251"/>
      <c r="BK60" s="251"/>
      <c r="BL60" s="251"/>
      <c r="BM60" s="251"/>
      <c r="BN60" s="251"/>
      <c r="BO60" s="264"/>
      <c r="BP60" s="264"/>
      <c r="BQ60" s="261">
        <v>54</v>
      </c>
      <c r="BR60" s="262"/>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245"/>
    </row>
    <row r="61" spans="1:131" s="246" customFormat="1" ht="26.25" customHeight="1" thickBot="1" x14ac:dyDescent="0.2">
      <c r="A61" s="260">
        <v>34</v>
      </c>
      <c r="B61" s="1090"/>
      <c r="C61" s="1091"/>
      <c r="D61" s="1091"/>
      <c r="E61" s="1091"/>
      <c r="F61" s="1091"/>
      <c r="G61" s="1091"/>
      <c r="H61" s="1091"/>
      <c r="I61" s="1091"/>
      <c r="J61" s="1091"/>
      <c r="K61" s="1091"/>
      <c r="L61" s="1091"/>
      <c r="M61" s="1091"/>
      <c r="N61" s="1091"/>
      <c r="O61" s="1091"/>
      <c r="P61" s="1092"/>
      <c r="Q61" s="1093"/>
      <c r="R61" s="1076"/>
      <c r="S61" s="1076"/>
      <c r="T61" s="1076"/>
      <c r="U61" s="1076"/>
      <c r="V61" s="1076"/>
      <c r="W61" s="1076"/>
      <c r="X61" s="1076"/>
      <c r="Y61" s="1076"/>
      <c r="Z61" s="1076"/>
      <c r="AA61" s="1076"/>
      <c r="AB61" s="1076"/>
      <c r="AC61" s="1076"/>
      <c r="AD61" s="1076"/>
      <c r="AE61" s="1094"/>
      <c r="AF61" s="1072"/>
      <c r="AG61" s="1073"/>
      <c r="AH61" s="1073"/>
      <c r="AI61" s="1073"/>
      <c r="AJ61" s="1074"/>
      <c r="AK61" s="1075"/>
      <c r="AL61" s="1076"/>
      <c r="AM61" s="1076"/>
      <c r="AN61" s="1076"/>
      <c r="AO61" s="1076"/>
      <c r="AP61" s="1076"/>
      <c r="AQ61" s="1076"/>
      <c r="AR61" s="1076"/>
      <c r="AS61" s="1076"/>
      <c r="AT61" s="1076"/>
      <c r="AU61" s="1076"/>
      <c r="AV61" s="1076"/>
      <c r="AW61" s="1076"/>
      <c r="AX61" s="1076"/>
      <c r="AY61" s="1076"/>
      <c r="AZ61" s="1077"/>
      <c r="BA61" s="1077"/>
      <c r="BB61" s="1077"/>
      <c r="BC61" s="1077"/>
      <c r="BD61" s="1077"/>
      <c r="BE61" s="1085"/>
      <c r="BF61" s="1085"/>
      <c r="BG61" s="1085"/>
      <c r="BH61" s="1085"/>
      <c r="BI61" s="1086"/>
      <c r="BJ61" s="251"/>
      <c r="BK61" s="251"/>
      <c r="BL61" s="251"/>
      <c r="BM61" s="251"/>
      <c r="BN61" s="251"/>
      <c r="BO61" s="264"/>
      <c r="BP61" s="264"/>
      <c r="BQ61" s="261">
        <v>55</v>
      </c>
      <c r="BR61" s="262"/>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245"/>
    </row>
    <row r="62" spans="1:131" s="246" customFormat="1" ht="26.25" customHeight="1" x14ac:dyDescent="0.15">
      <c r="A62" s="260">
        <v>35</v>
      </c>
      <c r="B62" s="1090"/>
      <c r="C62" s="1091"/>
      <c r="D62" s="1091"/>
      <c r="E62" s="1091"/>
      <c r="F62" s="1091"/>
      <c r="G62" s="1091"/>
      <c r="H62" s="1091"/>
      <c r="I62" s="1091"/>
      <c r="J62" s="1091"/>
      <c r="K62" s="1091"/>
      <c r="L62" s="1091"/>
      <c r="M62" s="1091"/>
      <c r="N62" s="1091"/>
      <c r="O62" s="1091"/>
      <c r="P62" s="1092"/>
      <c r="Q62" s="1093"/>
      <c r="R62" s="1076"/>
      <c r="S62" s="1076"/>
      <c r="T62" s="1076"/>
      <c r="U62" s="1076"/>
      <c r="V62" s="1076"/>
      <c r="W62" s="1076"/>
      <c r="X62" s="1076"/>
      <c r="Y62" s="1076"/>
      <c r="Z62" s="1076"/>
      <c r="AA62" s="1076"/>
      <c r="AB62" s="1076"/>
      <c r="AC62" s="1076"/>
      <c r="AD62" s="1076"/>
      <c r="AE62" s="1094"/>
      <c r="AF62" s="1072"/>
      <c r="AG62" s="1073"/>
      <c r="AH62" s="1073"/>
      <c r="AI62" s="1073"/>
      <c r="AJ62" s="1074"/>
      <c r="AK62" s="1075"/>
      <c r="AL62" s="1076"/>
      <c r="AM62" s="1076"/>
      <c r="AN62" s="1076"/>
      <c r="AO62" s="1076"/>
      <c r="AP62" s="1076"/>
      <c r="AQ62" s="1076"/>
      <c r="AR62" s="1076"/>
      <c r="AS62" s="1076"/>
      <c r="AT62" s="1076"/>
      <c r="AU62" s="1076"/>
      <c r="AV62" s="1076"/>
      <c r="AW62" s="1076"/>
      <c r="AX62" s="1076"/>
      <c r="AY62" s="1076"/>
      <c r="AZ62" s="1077"/>
      <c r="BA62" s="1077"/>
      <c r="BB62" s="1077"/>
      <c r="BC62" s="1077"/>
      <c r="BD62" s="1077"/>
      <c r="BE62" s="1085"/>
      <c r="BF62" s="1085"/>
      <c r="BG62" s="1085"/>
      <c r="BH62" s="1085"/>
      <c r="BI62" s="1086"/>
      <c r="BJ62" s="1087" t="s">
        <v>409</v>
      </c>
      <c r="BK62" s="1088"/>
      <c r="BL62" s="1088"/>
      <c r="BM62" s="1088"/>
      <c r="BN62" s="1089"/>
      <c r="BO62" s="264"/>
      <c r="BP62" s="264"/>
      <c r="BQ62" s="261">
        <v>56</v>
      </c>
      <c r="BR62" s="262"/>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245"/>
    </row>
    <row r="63" spans="1:131" s="246" customFormat="1" ht="26.25" customHeight="1" thickBot="1" x14ac:dyDescent="0.2">
      <c r="A63" s="263" t="s">
        <v>389</v>
      </c>
      <c r="B63" s="997" t="s">
        <v>410</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81"/>
      <c r="AF63" s="1082">
        <v>3282</v>
      </c>
      <c r="AG63" s="1012"/>
      <c r="AH63" s="1012"/>
      <c r="AI63" s="1012"/>
      <c r="AJ63" s="1083"/>
      <c r="AK63" s="1084"/>
      <c r="AL63" s="1016"/>
      <c r="AM63" s="1016"/>
      <c r="AN63" s="1016"/>
      <c r="AO63" s="1016"/>
      <c r="AP63" s="1012">
        <v>14242</v>
      </c>
      <c r="AQ63" s="1012"/>
      <c r="AR63" s="1012"/>
      <c r="AS63" s="1012"/>
      <c r="AT63" s="1012"/>
      <c r="AU63" s="1012">
        <v>798</v>
      </c>
      <c r="AV63" s="1012"/>
      <c r="AW63" s="1012"/>
      <c r="AX63" s="1012"/>
      <c r="AY63" s="1012"/>
      <c r="AZ63" s="1078"/>
      <c r="BA63" s="1078"/>
      <c r="BB63" s="1078"/>
      <c r="BC63" s="1078"/>
      <c r="BD63" s="1078"/>
      <c r="BE63" s="1013"/>
      <c r="BF63" s="1013"/>
      <c r="BG63" s="1013"/>
      <c r="BH63" s="1013"/>
      <c r="BI63" s="1014"/>
      <c r="BJ63" s="1079" t="s">
        <v>411</v>
      </c>
      <c r="BK63" s="1004"/>
      <c r="BL63" s="1004"/>
      <c r="BM63" s="1004"/>
      <c r="BN63" s="1080"/>
      <c r="BO63" s="264"/>
      <c r="BP63" s="264"/>
      <c r="BQ63" s="261">
        <v>57</v>
      </c>
      <c r="BR63" s="262"/>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245"/>
    </row>
    <row r="65" spans="1:131" s="246" customFormat="1" ht="26.25" customHeight="1" thickBot="1" x14ac:dyDescent="0.2">
      <c r="A65" s="251" t="s">
        <v>412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245"/>
    </row>
    <row r="66" spans="1:131" s="246" customFormat="1" ht="26.25" customHeight="1" x14ac:dyDescent="0.15">
      <c r="A66" s="1048" t="s">
        <v>413</v>
      </c>
      <c r="B66" s="1049"/>
      <c r="C66" s="1049"/>
      <c r="D66" s="1049"/>
      <c r="E66" s="1049"/>
      <c r="F66" s="1049"/>
      <c r="G66" s="1049"/>
      <c r="H66" s="1049"/>
      <c r="I66" s="1049"/>
      <c r="J66" s="1049"/>
      <c r="K66" s="1049"/>
      <c r="L66" s="1049"/>
      <c r="M66" s="1049"/>
      <c r="N66" s="1049"/>
      <c r="O66" s="1049"/>
      <c r="P66" s="1050"/>
      <c r="Q66" s="1054" t="s">
        <v>394</v>
      </c>
      <c r="R66" s="1055"/>
      <c r="S66" s="1055"/>
      <c r="T66" s="1055"/>
      <c r="U66" s="1056"/>
      <c r="V66" s="1054" t="s">
        <v>395</v>
      </c>
      <c r="W66" s="1055"/>
      <c r="X66" s="1055"/>
      <c r="Y66" s="1055"/>
      <c r="Z66" s="1056"/>
      <c r="AA66" s="1054" t="s">
        <v>414</v>
      </c>
      <c r="AB66" s="1055"/>
      <c r="AC66" s="1055"/>
      <c r="AD66" s="1055"/>
      <c r="AE66" s="1056"/>
      <c r="AF66" s="1060" t="s">
        <v>397</v>
      </c>
      <c r="AG66" s="1061"/>
      <c r="AH66" s="1061"/>
      <c r="AI66" s="1061"/>
      <c r="AJ66" s="1062"/>
      <c r="AK66" s="1054" t="s">
        <v>415</v>
      </c>
      <c r="AL66" s="1049"/>
      <c r="AM66" s="1049"/>
      <c r="AN66" s="1049"/>
      <c r="AO66" s="1050"/>
      <c r="AP66" s="1054" t="s">
        <v>416</v>
      </c>
      <c r="AQ66" s="1055"/>
      <c r="AR66" s="1055"/>
      <c r="AS66" s="1055"/>
      <c r="AT66" s="1056"/>
      <c r="AU66" s="1054" t="s">
        <v>417</v>
      </c>
      <c r="AV66" s="1055"/>
      <c r="AW66" s="1055"/>
      <c r="AX66" s="1055"/>
      <c r="AY66" s="1056"/>
      <c r="AZ66" s="1054" t="s">
        <v>375</v>
      </c>
      <c r="BA66" s="1055"/>
      <c r="BB66" s="1055"/>
      <c r="BC66" s="1055"/>
      <c r="BD66" s="1070"/>
      <c r="BE66" s="264"/>
      <c r="BF66" s="264"/>
      <c r="BG66" s="264"/>
      <c r="BH66" s="264"/>
      <c r="BI66" s="264"/>
      <c r="BJ66" s="264"/>
      <c r="BK66" s="264"/>
      <c r="BL66" s="264"/>
      <c r="BM66" s="264"/>
      <c r="BN66" s="264"/>
      <c r="BO66" s="264"/>
      <c r="BP66" s="264"/>
      <c r="BQ66" s="261">
        <v>60</v>
      </c>
      <c r="BR66" s="266"/>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245"/>
    </row>
    <row r="67" spans="1:131" s="246" customFormat="1" ht="26.25" customHeight="1" thickBot="1" x14ac:dyDescent="0.2">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264"/>
      <c r="BF67" s="264"/>
      <c r="BG67" s="264"/>
      <c r="BH67" s="264"/>
      <c r="BI67" s="264"/>
      <c r="BJ67" s="264"/>
      <c r="BK67" s="264"/>
      <c r="BL67" s="264"/>
      <c r="BM67" s="264"/>
      <c r="BN67" s="264"/>
      <c r="BO67" s="264"/>
      <c r="BP67" s="264"/>
      <c r="BQ67" s="261">
        <v>61</v>
      </c>
      <c r="BR67" s="266"/>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245"/>
    </row>
    <row r="68" spans="1:131" s="246" customFormat="1" ht="26.25" customHeight="1" thickTop="1" x14ac:dyDescent="0.15">
      <c r="A68" s="257">
        <v>1</v>
      </c>
      <c r="B68" s="1038" t="s">
        <v>584</v>
      </c>
      <c r="C68" s="1039"/>
      <c r="D68" s="1039"/>
      <c r="E68" s="1039"/>
      <c r="F68" s="1039"/>
      <c r="G68" s="1039"/>
      <c r="H68" s="1039"/>
      <c r="I68" s="1039"/>
      <c r="J68" s="1039"/>
      <c r="K68" s="1039"/>
      <c r="L68" s="1039"/>
      <c r="M68" s="1039"/>
      <c r="N68" s="1039"/>
      <c r="O68" s="1039"/>
      <c r="P68" s="1040"/>
      <c r="Q68" s="1041">
        <v>1624</v>
      </c>
      <c r="R68" s="1035"/>
      <c r="S68" s="1035"/>
      <c r="T68" s="1035"/>
      <c r="U68" s="1035"/>
      <c r="V68" s="1035">
        <v>1592</v>
      </c>
      <c r="W68" s="1035"/>
      <c r="X68" s="1035"/>
      <c r="Y68" s="1035"/>
      <c r="Z68" s="1035"/>
      <c r="AA68" s="1035">
        <v>32</v>
      </c>
      <c r="AB68" s="1035"/>
      <c r="AC68" s="1035"/>
      <c r="AD68" s="1035"/>
      <c r="AE68" s="1035"/>
      <c r="AF68" s="1035">
        <v>26</v>
      </c>
      <c r="AG68" s="1035"/>
      <c r="AH68" s="1035"/>
      <c r="AI68" s="1035"/>
      <c r="AJ68" s="1035"/>
      <c r="AK68" s="1035" t="s">
        <v>590</v>
      </c>
      <c r="AL68" s="1035"/>
      <c r="AM68" s="1035"/>
      <c r="AN68" s="1035"/>
      <c r="AO68" s="1035"/>
      <c r="AP68" s="1035">
        <v>8339</v>
      </c>
      <c r="AQ68" s="1035"/>
      <c r="AR68" s="1035"/>
      <c r="AS68" s="1035"/>
      <c r="AT68" s="1035"/>
      <c r="AU68" s="1035">
        <v>4711</v>
      </c>
      <c r="AV68" s="1035"/>
      <c r="AW68" s="1035"/>
      <c r="AX68" s="1035"/>
      <c r="AY68" s="1035"/>
      <c r="AZ68" s="1036"/>
      <c r="BA68" s="1036"/>
      <c r="BB68" s="1036"/>
      <c r="BC68" s="1036"/>
      <c r="BD68" s="1037"/>
      <c r="BE68" s="264"/>
      <c r="BF68" s="264"/>
      <c r="BG68" s="264"/>
      <c r="BH68" s="264"/>
      <c r="BI68" s="264"/>
      <c r="BJ68" s="264"/>
      <c r="BK68" s="264"/>
      <c r="BL68" s="264"/>
      <c r="BM68" s="264"/>
      <c r="BN68" s="264"/>
      <c r="BO68" s="264"/>
      <c r="BP68" s="264"/>
      <c r="BQ68" s="261">
        <v>62</v>
      </c>
      <c r="BR68" s="266"/>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245"/>
    </row>
    <row r="69" spans="1:131" s="246" customFormat="1" ht="26.25" customHeight="1" x14ac:dyDescent="0.15">
      <c r="A69" s="260">
        <v>2</v>
      </c>
      <c r="B69" s="1027" t="s">
        <v>585</v>
      </c>
      <c r="C69" s="1028"/>
      <c r="D69" s="1028"/>
      <c r="E69" s="1028"/>
      <c r="F69" s="1028"/>
      <c r="G69" s="1028"/>
      <c r="H69" s="1028"/>
      <c r="I69" s="1028"/>
      <c r="J69" s="1028"/>
      <c r="K69" s="1028"/>
      <c r="L69" s="1028"/>
      <c r="M69" s="1028"/>
      <c r="N69" s="1028"/>
      <c r="O69" s="1028"/>
      <c r="P69" s="1029"/>
      <c r="Q69" s="1030">
        <v>414</v>
      </c>
      <c r="R69" s="1024"/>
      <c r="S69" s="1024"/>
      <c r="T69" s="1024"/>
      <c r="U69" s="1024"/>
      <c r="V69" s="1024">
        <v>407</v>
      </c>
      <c r="W69" s="1024"/>
      <c r="X69" s="1024"/>
      <c r="Y69" s="1024"/>
      <c r="Z69" s="1024"/>
      <c r="AA69" s="1024">
        <v>7</v>
      </c>
      <c r="AB69" s="1024"/>
      <c r="AC69" s="1024"/>
      <c r="AD69" s="1024"/>
      <c r="AE69" s="1024"/>
      <c r="AF69" s="1024">
        <v>7</v>
      </c>
      <c r="AG69" s="1024"/>
      <c r="AH69" s="1024"/>
      <c r="AI69" s="1024"/>
      <c r="AJ69" s="1024"/>
      <c r="AK69" s="1024" t="s">
        <v>590</v>
      </c>
      <c r="AL69" s="1024"/>
      <c r="AM69" s="1024"/>
      <c r="AN69" s="1024"/>
      <c r="AO69" s="1024"/>
      <c r="AP69" s="1024">
        <v>228</v>
      </c>
      <c r="AQ69" s="1024"/>
      <c r="AR69" s="1024"/>
      <c r="AS69" s="1024"/>
      <c r="AT69" s="1024"/>
      <c r="AU69" s="1024">
        <v>31</v>
      </c>
      <c r="AV69" s="1024"/>
      <c r="AW69" s="1024"/>
      <c r="AX69" s="1024"/>
      <c r="AY69" s="1024"/>
      <c r="AZ69" s="1025"/>
      <c r="BA69" s="1025"/>
      <c r="BB69" s="1025"/>
      <c r="BC69" s="1025"/>
      <c r="BD69" s="1026"/>
      <c r="BE69" s="264"/>
      <c r="BF69" s="264"/>
      <c r="BG69" s="264"/>
      <c r="BH69" s="264"/>
      <c r="BI69" s="264"/>
      <c r="BJ69" s="264"/>
      <c r="BK69" s="264"/>
      <c r="BL69" s="264"/>
      <c r="BM69" s="264"/>
      <c r="BN69" s="264"/>
      <c r="BO69" s="264"/>
      <c r="BP69" s="264"/>
      <c r="BQ69" s="261">
        <v>63</v>
      </c>
      <c r="BR69" s="266"/>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245"/>
    </row>
    <row r="70" spans="1:131" s="246" customFormat="1" ht="26.25" customHeight="1" x14ac:dyDescent="0.15">
      <c r="A70" s="260">
        <v>3</v>
      </c>
      <c r="B70" s="1027" t="s">
        <v>586</v>
      </c>
      <c r="C70" s="1028"/>
      <c r="D70" s="1028"/>
      <c r="E70" s="1028"/>
      <c r="F70" s="1028"/>
      <c r="G70" s="1028"/>
      <c r="H70" s="1028"/>
      <c r="I70" s="1028"/>
      <c r="J70" s="1028"/>
      <c r="K70" s="1028"/>
      <c r="L70" s="1028"/>
      <c r="M70" s="1028"/>
      <c r="N70" s="1028"/>
      <c r="O70" s="1028"/>
      <c r="P70" s="1029"/>
      <c r="Q70" s="1030">
        <v>203</v>
      </c>
      <c r="R70" s="1024"/>
      <c r="S70" s="1024"/>
      <c r="T70" s="1024"/>
      <c r="U70" s="1024"/>
      <c r="V70" s="1024">
        <v>189</v>
      </c>
      <c r="W70" s="1024"/>
      <c r="X70" s="1024"/>
      <c r="Y70" s="1024"/>
      <c r="Z70" s="1024"/>
      <c r="AA70" s="1024">
        <v>14</v>
      </c>
      <c r="AB70" s="1024"/>
      <c r="AC70" s="1024"/>
      <c r="AD70" s="1024"/>
      <c r="AE70" s="1024"/>
      <c r="AF70" s="1024">
        <v>14</v>
      </c>
      <c r="AG70" s="1024"/>
      <c r="AH70" s="1024"/>
      <c r="AI70" s="1024"/>
      <c r="AJ70" s="1024"/>
      <c r="AK70" s="1024" t="s">
        <v>590</v>
      </c>
      <c r="AL70" s="1024"/>
      <c r="AM70" s="1024"/>
      <c r="AN70" s="1024"/>
      <c r="AO70" s="1024"/>
      <c r="AP70" s="1024" t="s">
        <v>590</v>
      </c>
      <c r="AQ70" s="1024"/>
      <c r="AR70" s="1024"/>
      <c r="AS70" s="1024"/>
      <c r="AT70" s="1024"/>
      <c r="AU70" s="1024" t="s">
        <v>590</v>
      </c>
      <c r="AV70" s="1024"/>
      <c r="AW70" s="1024"/>
      <c r="AX70" s="1024"/>
      <c r="AY70" s="1024"/>
      <c r="AZ70" s="1025"/>
      <c r="BA70" s="1025"/>
      <c r="BB70" s="1025"/>
      <c r="BC70" s="1025"/>
      <c r="BD70" s="1026"/>
      <c r="BE70" s="264"/>
      <c r="BF70" s="264"/>
      <c r="BG70" s="264"/>
      <c r="BH70" s="264"/>
      <c r="BI70" s="264"/>
      <c r="BJ70" s="264"/>
      <c r="BK70" s="264"/>
      <c r="BL70" s="264"/>
      <c r="BM70" s="264"/>
      <c r="BN70" s="264"/>
      <c r="BO70" s="264"/>
      <c r="BP70" s="264"/>
      <c r="BQ70" s="261">
        <v>64</v>
      </c>
      <c r="BR70" s="266"/>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245"/>
    </row>
    <row r="71" spans="1:131" s="246" customFormat="1" ht="26.25" customHeight="1" x14ac:dyDescent="0.15">
      <c r="A71" s="260">
        <v>4</v>
      </c>
      <c r="B71" s="1027" t="s">
        <v>587</v>
      </c>
      <c r="C71" s="1028"/>
      <c r="D71" s="1028"/>
      <c r="E71" s="1028"/>
      <c r="F71" s="1028"/>
      <c r="G71" s="1028"/>
      <c r="H71" s="1028"/>
      <c r="I71" s="1028"/>
      <c r="J71" s="1028"/>
      <c r="K71" s="1028"/>
      <c r="L71" s="1028"/>
      <c r="M71" s="1028"/>
      <c r="N71" s="1028"/>
      <c r="O71" s="1028"/>
      <c r="P71" s="1029"/>
      <c r="Q71" s="1030">
        <v>1218363</v>
      </c>
      <c r="R71" s="1024"/>
      <c r="S71" s="1024"/>
      <c r="T71" s="1024"/>
      <c r="U71" s="1024"/>
      <c r="V71" s="1024">
        <v>1197433</v>
      </c>
      <c r="W71" s="1024"/>
      <c r="X71" s="1024"/>
      <c r="Y71" s="1024"/>
      <c r="Z71" s="1024"/>
      <c r="AA71" s="1024">
        <v>20930</v>
      </c>
      <c r="AB71" s="1024"/>
      <c r="AC71" s="1024"/>
      <c r="AD71" s="1024"/>
      <c r="AE71" s="1024"/>
      <c r="AF71" s="1024">
        <v>20930</v>
      </c>
      <c r="AG71" s="1024"/>
      <c r="AH71" s="1024"/>
      <c r="AI71" s="1024"/>
      <c r="AJ71" s="1024"/>
      <c r="AK71" s="1024">
        <v>7055</v>
      </c>
      <c r="AL71" s="1024"/>
      <c r="AM71" s="1024"/>
      <c r="AN71" s="1024"/>
      <c r="AO71" s="1024"/>
      <c r="AP71" s="1024" t="s">
        <v>591</v>
      </c>
      <c r="AQ71" s="1024"/>
      <c r="AR71" s="1024"/>
      <c r="AS71" s="1024"/>
      <c r="AT71" s="1024"/>
      <c r="AU71" s="1024" t="s">
        <v>591</v>
      </c>
      <c r="AV71" s="1024"/>
      <c r="AW71" s="1024"/>
      <c r="AX71" s="1024"/>
      <c r="AY71" s="1024"/>
      <c r="AZ71" s="1025"/>
      <c r="BA71" s="1025"/>
      <c r="BB71" s="1025"/>
      <c r="BC71" s="1025"/>
      <c r="BD71" s="1026"/>
      <c r="BE71" s="264"/>
      <c r="BF71" s="264"/>
      <c r="BG71" s="264"/>
      <c r="BH71" s="264"/>
      <c r="BI71" s="264"/>
      <c r="BJ71" s="264"/>
      <c r="BK71" s="264"/>
      <c r="BL71" s="264"/>
      <c r="BM71" s="264"/>
      <c r="BN71" s="264"/>
      <c r="BO71" s="264"/>
      <c r="BP71" s="264"/>
      <c r="BQ71" s="261">
        <v>65</v>
      </c>
      <c r="BR71" s="266"/>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245"/>
    </row>
    <row r="72" spans="1:131" s="246" customFormat="1" ht="26.25" customHeight="1" x14ac:dyDescent="0.15">
      <c r="A72" s="260">
        <v>5</v>
      </c>
      <c r="B72" s="1027" t="s">
        <v>588</v>
      </c>
      <c r="C72" s="1028"/>
      <c r="D72" s="1028"/>
      <c r="E72" s="1028"/>
      <c r="F72" s="1028"/>
      <c r="G72" s="1028"/>
      <c r="H72" s="1028"/>
      <c r="I72" s="1028"/>
      <c r="J72" s="1028"/>
      <c r="K72" s="1028"/>
      <c r="L72" s="1028"/>
      <c r="M72" s="1028"/>
      <c r="N72" s="1028"/>
      <c r="O72" s="1028"/>
      <c r="P72" s="1029"/>
      <c r="Q72" s="1030">
        <v>39402</v>
      </c>
      <c r="R72" s="1024"/>
      <c r="S72" s="1024"/>
      <c r="T72" s="1024"/>
      <c r="U72" s="1024"/>
      <c r="V72" s="1024">
        <v>34057</v>
      </c>
      <c r="W72" s="1024"/>
      <c r="X72" s="1024"/>
      <c r="Y72" s="1024"/>
      <c r="Z72" s="1024"/>
      <c r="AA72" s="1024">
        <v>5344</v>
      </c>
      <c r="AB72" s="1024"/>
      <c r="AC72" s="1024"/>
      <c r="AD72" s="1024"/>
      <c r="AE72" s="1024"/>
      <c r="AF72" s="1024">
        <v>19453</v>
      </c>
      <c r="AG72" s="1024"/>
      <c r="AH72" s="1024"/>
      <c r="AI72" s="1024"/>
      <c r="AJ72" s="1024"/>
      <c r="AK72" s="1024" t="s">
        <v>590</v>
      </c>
      <c r="AL72" s="1024"/>
      <c r="AM72" s="1024"/>
      <c r="AN72" s="1024"/>
      <c r="AO72" s="1024"/>
      <c r="AP72" s="1024">
        <v>119226</v>
      </c>
      <c r="AQ72" s="1024"/>
      <c r="AR72" s="1024"/>
      <c r="AS72" s="1024"/>
      <c r="AT72" s="1024"/>
      <c r="AU72" s="1024" t="s">
        <v>590</v>
      </c>
      <c r="AV72" s="1024"/>
      <c r="AW72" s="1024"/>
      <c r="AX72" s="1024"/>
      <c r="AY72" s="1024"/>
      <c r="AZ72" s="1025"/>
      <c r="BA72" s="1025"/>
      <c r="BB72" s="1025"/>
      <c r="BC72" s="1025"/>
      <c r="BD72" s="1026"/>
      <c r="BE72" s="264"/>
      <c r="BF72" s="264"/>
      <c r="BG72" s="264"/>
      <c r="BH72" s="264"/>
      <c r="BI72" s="264"/>
      <c r="BJ72" s="264"/>
      <c r="BK72" s="264"/>
      <c r="BL72" s="264"/>
      <c r="BM72" s="264"/>
      <c r="BN72" s="264"/>
      <c r="BO72" s="264"/>
      <c r="BP72" s="264"/>
      <c r="BQ72" s="261">
        <v>66</v>
      </c>
      <c r="BR72" s="266"/>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245"/>
    </row>
    <row r="73" spans="1:131" s="246" customFormat="1" ht="26.25" customHeight="1" x14ac:dyDescent="0.15">
      <c r="A73" s="260">
        <v>6</v>
      </c>
      <c r="B73" s="1027" t="s">
        <v>589</v>
      </c>
      <c r="C73" s="1028"/>
      <c r="D73" s="1028"/>
      <c r="E73" s="1028"/>
      <c r="F73" s="1028"/>
      <c r="G73" s="1028"/>
      <c r="H73" s="1028"/>
      <c r="I73" s="1028"/>
      <c r="J73" s="1028"/>
      <c r="K73" s="1028"/>
      <c r="L73" s="1028"/>
      <c r="M73" s="1028"/>
      <c r="N73" s="1028"/>
      <c r="O73" s="1028"/>
      <c r="P73" s="1029"/>
      <c r="Q73" s="1030">
        <v>7725</v>
      </c>
      <c r="R73" s="1024"/>
      <c r="S73" s="1024"/>
      <c r="T73" s="1024"/>
      <c r="U73" s="1024"/>
      <c r="V73" s="1024">
        <v>6053</v>
      </c>
      <c r="W73" s="1024"/>
      <c r="X73" s="1024"/>
      <c r="Y73" s="1024"/>
      <c r="Z73" s="1024"/>
      <c r="AA73" s="1024">
        <v>1672</v>
      </c>
      <c r="AB73" s="1024"/>
      <c r="AC73" s="1024"/>
      <c r="AD73" s="1024"/>
      <c r="AE73" s="1024"/>
      <c r="AF73" s="1024">
        <v>16867</v>
      </c>
      <c r="AG73" s="1024"/>
      <c r="AH73" s="1024"/>
      <c r="AI73" s="1024"/>
      <c r="AJ73" s="1024"/>
      <c r="AK73" s="1024" t="s">
        <v>592</v>
      </c>
      <c r="AL73" s="1024"/>
      <c r="AM73" s="1024"/>
      <c r="AN73" s="1024"/>
      <c r="AO73" s="1024"/>
      <c r="AP73" s="1024">
        <v>13994</v>
      </c>
      <c r="AQ73" s="1024"/>
      <c r="AR73" s="1024"/>
      <c r="AS73" s="1024"/>
      <c r="AT73" s="1024"/>
      <c r="AU73" s="1024" t="s">
        <v>590</v>
      </c>
      <c r="AV73" s="1024"/>
      <c r="AW73" s="1024"/>
      <c r="AX73" s="1024"/>
      <c r="AY73" s="1024"/>
      <c r="AZ73" s="1025"/>
      <c r="BA73" s="1025"/>
      <c r="BB73" s="1025"/>
      <c r="BC73" s="1025"/>
      <c r="BD73" s="1026"/>
      <c r="BE73" s="264"/>
      <c r="BF73" s="264"/>
      <c r="BG73" s="264"/>
      <c r="BH73" s="264"/>
      <c r="BI73" s="264"/>
      <c r="BJ73" s="264"/>
      <c r="BK73" s="264"/>
      <c r="BL73" s="264"/>
      <c r="BM73" s="264"/>
      <c r="BN73" s="264"/>
      <c r="BO73" s="264"/>
      <c r="BP73" s="264"/>
      <c r="BQ73" s="261">
        <v>67</v>
      </c>
      <c r="BR73" s="266"/>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245"/>
    </row>
    <row r="74" spans="1:131" s="246" customFormat="1" ht="26.25" customHeight="1" x14ac:dyDescent="0.15">
      <c r="A74" s="260">
        <v>7</v>
      </c>
      <c r="B74" s="1027"/>
      <c r="C74" s="1028"/>
      <c r="D74" s="1028"/>
      <c r="E74" s="1028"/>
      <c r="F74" s="1028"/>
      <c r="G74" s="1028"/>
      <c r="H74" s="1028"/>
      <c r="I74" s="1028"/>
      <c r="J74" s="1028"/>
      <c r="K74" s="1028"/>
      <c r="L74" s="1028"/>
      <c r="M74" s="1028"/>
      <c r="N74" s="1028"/>
      <c r="O74" s="1028"/>
      <c r="P74" s="1029"/>
      <c r="Q74" s="1030"/>
      <c r="R74" s="1024"/>
      <c r="S74" s="1024"/>
      <c r="T74" s="1024"/>
      <c r="U74" s="1024"/>
      <c r="V74" s="1024"/>
      <c r="W74" s="1024"/>
      <c r="X74" s="1024"/>
      <c r="Y74" s="1024"/>
      <c r="Z74" s="1024"/>
      <c r="AA74" s="1024"/>
      <c r="AB74" s="1024"/>
      <c r="AC74" s="1024"/>
      <c r="AD74" s="1024"/>
      <c r="AE74" s="1024"/>
      <c r="AF74" s="1024"/>
      <c r="AG74" s="1024"/>
      <c r="AH74" s="1024"/>
      <c r="AI74" s="1024"/>
      <c r="AJ74" s="1024"/>
      <c r="AK74" s="1024"/>
      <c r="AL74" s="1024"/>
      <c r="AM74" s="1024"/>
      <c r="AN74" s="1024"/>
      <c r="AO74" s="1024"/>
      <c r="AP74" s="1024"/>
      <c r="AQ74" s="1024"/>
      <c r="AR74" s="1024"/>
      <c r="AS74" s="1024"/>
      <c r="AT74" s="1024"/>
      <c r="AU74" s="1024"/>
      <c r="AV74" s="1024"/>
      <c r="AW74" s="1024"/>
      <c r="AX74" s="1024"/>
      <c r="AY74" s="1024"/>
      <c r="AZ74" s="1025"/>
      <c r="BA74" s="1025"/>
      <c r="BB74" s="1025"/>
      <c r="BC74" s="1025"/>
      <c r="BD74" s="1026"/>
      <c r="BE74" s="264"/>
      <c r="BF74" s="264"/>
      <c r="BG74" s="264"/>
      <c r="BH74" s="264"/>
      <c r="BI74" s="264"/>
      <c r="BJ74" s="264"/>
      <c r="BK74" s="264"/>
      <c r="BL74" s="264"/>
      <c r="BM74" s="264"/>
      <c r="BN74" s="264"/>
      <c r="BO74" s="264"/>
      <c r="BP74" s="264"/>
      <c r="BQ74" s="261">
        <v>68</v>
      </c>
      <c r="BR74" s="266"/>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245"/>
    </row>
    <row r="75" spans="1:131" s="246" customFormat="1" ht="26.25" customHeight="1" x14ac:dyDescent="0.15">
      <c r="A75" s="260">
        <v>8</v>
      </c>
      <c r="B75" s="1027"/>
      <c r="C75" s="1028"/>
      <c r="D75" s="1028"/>
      <c r="E75" s="1028"/>
      <c r="F75" s="1028"/>
      <c r="G75" s="1028"/>
      <c r="H75" s="1028"/>
      <c r="I75" s="1028"/>
      <c r="J75" s="1028"/>
      <c r="K75" s="1028"/>
      <c r="L75" s="1028"/>
      <c r="M75" s="1028"/>
      <c r="N75" s="1028"/>
      <c r="O75" s="1028"/>
      <c r="P75" s="1029"/>
      <c r="Q75" s="1031"/>
      <c r="R75" s="1032"/>
      <c r="S75" s="1032"/>
      <c r="T75" s="1032"/>
      <c r="U75" s="1033"/>
      <c r="V75" s="1034"/>
      <c r="W75" s="1032"/>
      <c r="X75" s="1032"/>
      <c r="Y75" s="1032"/>
      <c r="Z75" s="1033"/>
      <c r="AA75" s="1034"/>
      <c r="AB75" s="1032"/>
      <c r="AC75" s="1032"/>
      <c r="AD75" s="1032"/>
      <c r="AE75" s="1033"/>
      <c r="AF75" s="1034"/>
      <c r="AG75" s="1032"/>
      <c r="AH75" s="1032"/>
      <c r="AI75" s="1032"/>
      <c r="AJ75" s="1033"/>
      <c r="AK75" s="1034"/>
      <c r="AL75" s="1032"/>
      <c r="AM75" s="1032"/>
      <c r="AN75" s="1032"/>
      <c r="AO75" s="1033"/>
      <c r="AP75" s="1034"/>
      <c r="AQ75" s="1032"/>
      <c r="AR75" s="1032"/>
      <c r="AS75" s="1032"/>
      <c r="AT75" s="1033"/>
      <c r="AU75" s="1034"/>
      <c r="AV75" s="1032"/>
      <c r="AW75" s="1032"/>
      <c r="AX75" s="1032"/>
      <c r="AY75" s="1033"/>
      <c r="AZ75" s="1025"/>
      <c r="BA75" s="1025"/>
      <c r="BB75" s="1025"/>
      <c r="BC75" s="1025"/>
      <c r="BD75" s="1026"/>
      <c r="BE75" s="264"/>
      <c r="BF75" s="264"/>
      <c r="BG75" s="264"/>
      <c r="BH75" s="264"/>
      <c r="BI75" s="264"/>
      <c r="BJ75" s="264"/>
      <c r="BK75" s="264"/>
      <c r="BL75" s="264"/>
      <c r="BM75" s="264"/>
      <c r="BN75" s="264"/>
      <c r="BO75" s="264"/>
      <c r="BP75" s="264"/>
      <c r="BQ75" s="261">
        <v>69</v>
      </c>
      <c r="BR75" s="266"/>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245"/>
    </row>
    <row r="76" spans="1:131" s="246" customFormat="1" ht="26.25" customHeight="1" x14ac:dyDescent="0.15">
      <c r="A76" s="260">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264"/>
      <c r="BF76" s="264"/>
      <c r="BG76" s="264"/>
      <c r="BH76" s="264"/>
      <c r="BI76" s="264"/>
      <c r="BJ76" s="264"/>
      <c r="BK76" s="264"/>
      <c r="BL76" s="264"/>
      <c r="BM76" s="264"/>
      <c r="BN76" s="264"/>
      <c r="BO76" s="264"/>
      <c r="BP76" s="264"/>
      <c r="BQ76" s="261">
        <v>70</v>
      </c>
      <c r="BR76" s="266"/>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245"/>
    </row>
    <row r="77" spans="1:131" s="246" customFormat="1" ht="26.25" customHeight="1" x14ac:dyDescent="0.15">
      <c r="A77" s="260">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264"/>
      <c r="BF77" s="264"/>
      <c r="BG77" s="264"/>
      <c r="BH77" s="264"/>
      <c r="BI77" s="264"/>
      <c r="BJ77" s="264"/>
      <c r="BK77" s="264"/>
      <c r="BL77" s="264"/>
      <c r="BM77" s="264"/>
      <c r="BN77" s="264"/>
      <c r="BO77" s="264"/>
      <c r="BP77" s="264"/>
      <c r="BQ77" s="261">
        <v>71</v>
      </c>
      <c r="BR77" s="266"/>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245"/>
    </row>
    <row r="78" spans="1:131" s="246" customFormat="1" ht="26.25" customHeight="1" x14ac:dyDescent="0.15">
      <c r="A78" s="260">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264"/>
      <c r="BF78" s="264"/>
      <c r="BG78" s="264"/>
      <c r="BH78" s="264"/>
      <c r="BI78" s="264"/>
      <c r="BJ78" s="267"/>
      <c r="BK78" s="267"/>
      <c r="BL78" s="267"/>
      <c r="BM78" s="267"/>
      <c r="BN78" s="267"/>
      <c r="BO78" s="264"/>
      <c r="BP78" s="264"/>
      <c r="BQ78" s="261">
        <v>72</v>
      </c>
      <c r="BR78" s="266"/>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245"/>
    </row>
    <row r="79" spans="1:131" s="246" customFormat="1" ht="26.25" customHeight="1" x14ac:dyDescent="0.15">
      <c r="A79" s="260">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264"/>
      <c r="BF79" s="264"/>
      <c r="BG79" s="264"/>
      <c r="BH79" s="264"/>
      <c r="BI79" s="264"/>
      <c r="BJ79" s="267"/>
      <c r="BK79" s="267"/>
      <c r="BL79" s="267"/>
      <c r="BM79" s="267"/>
      <c r="BN79" s="267"/>
      <c r="BO79" s="264"/>
      <c r="BP79" s="264"/>
      <c r="BQ79" s="261">
        <v>73</v>
      </c>
      <c r="BR79" s="266"/>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245"/>
    </row>
    <row r="80" spans="1:131" s="246" customFormat="1" ht="26.25" customHeight="1" x14ac:dyDescent="0.15">
      <c r="A80" s="260">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264"/>
      <c r="BF80" s="264"/>
      <c r="BG80" s="264"/>
      <c r="BH80" s="264"/>
      <c r="BI80" s="264"/>
      <c r="BJ80" s="264"/>
      <c r="BK80" s="264"/>
      <c r="BL80" s="264"/>
      <c r="BM80" s="264"/>
      <c r="BN80" s="264"/>
      <c r="BO80" s="264"/>
      <c r="BP80" s="264"/>
      <c r="BQ80" s="261">
        <v>74</v>
      </c>
      <c r="BR80" s="266"/>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245"/>
    </row>
    <row r="81" spans="1:131" s="246" customFormat="1" ht="26.25" customHeight="1" x14ac:dyDescent="0.15">
      <c r="A81" s="260">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264"/>
      <c r="BF81" s="264"/>
      <c r="BG81" s="264"/>
      <c r="BH81" s="264"/>
      <c r="BI81" s="264"/>
      <c r="BJ81" s="264"/>
      <c r="BK81" s="264"/>
      <c r="BL81" s="264"/>
      <c r="BM81" s="264"/>
      <c r="BN81" s="264"/>
      <c r="BO81" s="264"/>
      <c r="BP81" s="264"/>
      <c r="BQ81" s="261">
        <v>75</v>
      </c>
      <c r="BR81" s="266"/>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245"/>
    </row>
    <row r="82" spans="1:131" s="246" customFormat="1" ht="26.25" customHeight="1" x14ac:dyDescent="0.15">
      <c r="A82" s="260">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264"/>
      <c r="BF82" s="264"/>
      <c r="BG82" s="264"/>
      <c r="BH82" s="264"/>
      <c r="BI82" s="264"/>
      <c r="BJ82" s="264"/>
      <c r="BK82" s="264"/>
      <c r="BL82" s="264"/>
      <c r="BM82" s="264"/>
      <c r="BN82" s="264"/>
      <c r="BO82" s="264"/>
      <c r="BP82" s="264"/>
      <c r="BQ82" s="261">
        <v>76</v>
      </c>
      <c r="BR82" s="266"/>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245"/>
    </row>
    <row r="83" spans="1:131" s="246" customFormat="1" ht="26.25" customHeight="1" x14ac:dyDescent="0.15">
      <c r="A83" s="260">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264"/>
      <c r="BF83" s="264"/>
      <c r="BG83" s="264"/>
      <c r="BH83" s="264"/>
      <c r="BI83" s="264"/>
      <c r="BJ83" s="264"/>
      <c r="BK83" s="264"/>
      <c r="BL83" s="264"/>
      <c r="BM83" s="264"/>
      <c r="BN83" s="264"/>
      <c r="BO83" s="264"/>
      <c r="BP83" s="264"/>
      <c r="BQ83" s="261">
        <v>77</v>
      </c>
      <c r="BR83" s="266"/>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245"/>
    </row>
    <row r="84" spans="1:131" s="246" customFormat="1" ht="26.25" customHeight="1" x14ac:dyDescent="0.15">
      <c r="A84" s="260">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264"/>
      <c r="BF84" s="264"/>
      <c r="BG84" s="264"/>
      <c r="BH84" s="264"/>
      <c r="BI84" s="264"/>
      <c r="BJ84" s="264"/>
      <c r="BK84" s="264"/>
      <c r="BL84" s="264"/>
      <c r="BM84" s="264"/>
      <c r="BN84" s="264"/>
      <c r="BO84" s="264"/>
      <c r="BP84" s="264"/>
      <c r="BQ84" s="261">
        <v>78</v>
      </c>
      <c r="BR84" s="266"/>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245"/>
    </row>
    <row r="85" spans="1:131" s="246" customFormat="1" ht="26.25" customHeight="1" x14ac:dyDescent="0.15">
      <c r="A85" s="260">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264"/>
      <c r="BF85" s="264"/>
      <c r="BG85" s="264"/>
      <c r="BH85" s="264"/>
      <c r="BI85" s="264"/>
      <c r="BJ85" s="264"/>
      <c r="BK85" s="264"/>
      <c r="BL85" s="264"/>
      <c r="BM85" s="264"/>
      <c r="BN85" s="264"/>
      <c r="BO85" s="264"/>
      <c r="BP85" s="264"/>
      <c r="BQ85" s="261">
        <v>79</v>
      </c>
      <c r="BR85" s="266"/>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245"/>
    </row>
    <row r="86" spans="1:131" s="246" customFormat="1" ht="26.25" customHeight="1" x14ac:dyDescent="0.15">
      <c r="A86" s="260">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264"/>
      <c r="BF86" s="264"/>
      <c r="BG86" s="264"/>
      <c r="BH86" s="264"/>
      <c r="BI86" s="264"/>
      <c r="BJ86" s="264"/>
      <c r="BK86" s="264"/>
      <c r="BL86" s="264"/>
      <c r="BM86" s="264"/>
      <c r="BN86" s="264"/>
      <c r="BO86" s="264"/>
      <c r="BP86" s="264"/>
      <c r="BQ86" s="261">
        <v>80</v>
      </c>
      <c r="BR86" s="266"/>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245"/>
    </row>
    <row r="87" spans="1:131" s="246" customFormat="1" ht="26.25" customHeight="1" x14ac:dyDescent="0.15">
      <c r="A87" s="268">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264"/>
      <c r="BF87" s="264"/>
      <c r="BG87" s="264"/>
      <c r="BH87" s="264"/>
      <c r="BI87" s="264"/>
      <c r="BJ87" s="264"/>
      <c r="BK87" s="264"/>
      <c r="BL87" s="264"/>
      <c r="BM87" s="264"/>
      <c r="BN87" s="264"/>
      <c r="BO87" s="264"/>
      <c r="BP87" s="264"/>
      <c r="BQ87" s="261">
        <v>81</v>
      </c>
      <c r="BR87" s="266"/>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245"/>
    </row>
    <row r="88" spans="1:131" s="246" customFormat="1" ht="26.25" customHeight="1" thickBot="1" x14ac:dyDescent="0.2">
      <c r="A88" s="263" t="s">
        <v>389</v>
      </c>
      <c r="B88" s="997" t="s">
        <v>418</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57297</v>
      </c>
      <c r="AG88" s="1012"/>
      <c r="AH88" s="1012"/>
      <c r="AI88" s="1012"/>
      <c r="AJ88" s="1012"/>
      <c r="AK88" s="1016"/>
      <c r="AL88" s="1016"/>
      <c r="AM88" s="1016"/>
      <c r="AN88" s="1016"/>
      <c r="AO88" s="1016"/>
      <c r="AP88" s="1012">
        <v>141787</v>
      </c>
      <c r="AQ88" s="1012"/>
      <c r="AR88" s="1012"/>
      <c r="AS88" s="1012"/>
      <c r="AT88" s="1012"/>
      <c r="AU88" s="1012">
        <v>4742</v>
      </c>
      <c r="AV88" s="1012"/>
      <c r="AW88" s="1012"/>
      <c r="AX88" s="1012"/>
      <c r="AY88" s="1012"/>
      <c r="AZ88" s="1013"/>
      <c r="BA88" s="1013"/>
      <c r="BB88" s="1013"/>
      <c r="BC88" s="1013"/>
      <c r="BD88" s="1014"/>
      <c r="BE88" s="264"/>
      <c r="BF88" s="264"/>
      <c r="BG88" s="264"/>
      <c r="BH88" s="264"/>
      <c r="BI88" s="264"/>
      <c r="BJ88" s="264"/>
      <c r="BK88" s="264"/>
      <c r="BL88" s="264"/>
      <c r="BM88" s="264"/>
      <c r="BN88" s="264"/>
      <c r="BO88" s="264"/>
      <c r="BP88" s="264"/>
      <c r="BQ88" s="261">
        <v>82</v>
      </c>
      <c r="BR88" s="266"/>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389</v>
      </c>
      <c r="BR102" s="997" t="s">
        <v>419</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5</v>
      </c>
      <c r="CS102" s="1004"/>
      <c r="CT102" s="1004"/>
      <c r="CU102" s="1004"/>
      <c r="CV102" s="1005"/>
      <c r="CW102" s="1003" t="s">
        <v>591</v>
      </c>
      <c r="CX102" s="1004"/>
      <c r="CY102" s="1004"/>
      <c r="CZ102" s="1004"/>
      <c r="DA102" s="1005"/>
      <c r="DB102" s="1003" t="s">
        <v>590</v>
      </c>
      <c r="DC102" s="1004"/>
      <c r="DD102" s="1004"/>
      <c r="DE102" s="1004"/>
      <c r="DF102" s="1005"/>
      <c r="DG102" s="1003">
        <v>7562</v>
      </c>
      <c r="DH102" s="1004"/>
      <c r="DI102" s="1004"/>
      <c r="DJ102" s="1004"/>
      <c r="DK102" s="1005"/>
      <c r="DL102" s="1003" t="s">
        <v>598</v>
      </c>
      <c r="DM102" s="1004"/>
      <c r="DN102" s="1004"/>
      <c r="DO102" s="1004"/>
      <c r="DP102" s="1005"/>
      <c r="DQ102" s="1003" t="s">
        <v>591</v>
      </c>
      <c r="DR102" s="1004"/>
      <c r="DS102" s="1004"/>
      <c r="DT102" s="1004"/>
      <c r="DU102" s="1005"/>
      <c r="DV102" s="986"/>
      <c r="DW102" s="987"/>
      <c r="DX102" s="987"/>
      <c r="DY102" s="987"/>
      <c r="DZ102" s="988"/>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989" t="s">
        <v>420</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990" t="s">
        <v>421</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422</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423</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991" t="s">
        <v>424</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425</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245" customFormat="1" ht="26.25" customHeight="1" x14ac:dyDescent="0.15">
      <c r="A109" s="946" t="s">
        <v>426</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427</v>
      </c>
      <c r="AB109" s="947"/>
      <c r="AC109" s="947"/>
      <c r="AD109" s="947"/>
      <c r="AE109" s="948"/>
      <c r="AF109" s="949" t="s">
        <v>305</v>
      </c>
      <c r="AG109" s="947"/>
      <c r="AH109" s="947"/>
      <c r="AI109" s="947"/>
      <c r="AJ109" s="948"/>
      <c r="AK109" s="949" t="s">
        <v>304</v>
      </c>
      <c r="AL109" s="947"/>
      <c r="AM109" s="947"/>
      <c r="AN109" s="947"/>
      <c r="AO109" s="948"/>
      <c r="AP109" s="949" t="s">
        <v>428</v>
      </c>
      <c r="AQ109" s="947"/>
      <c r="AR109" s="947"/>
      <c r="AS109" s="947"/>
      <c r="AT109" s="978"/>
      <c r="AU109" s="946" t="s">
        <v>426</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427</v>
      </c>
      <c r="BR109" s="947"/>
      <c r="BS109" s="947"/>
      <c r="BT109" s="947"/>
      <c r="BU109" s="948"/>
      <c r="BV109" s="949" t="s">
        <v>305</v>
      </c>
      <c r="BW109" s="947"/>
      <c r="BX109" s="947"/>
      <c r="BY109" s="947"/>
      <c r="BZ109" s="948"/>
      <c r="CA109" s="949" t="s">
        <v>304</v>
      </c>
      <c r="CB109" s="947"/>
      <c r="CC109" s="947"/>
      <c r="CD109" s="947"/>
      <c r="CE109" s="948"/>
      <c r="CF109" s="985" t="s">
        <v>428</v>
      </c>
      <c r="CG109" s="985"/>
      <c r="CH109" s="985"/>
      <c r="CI109" s="985"/>
      <c r="CJ109" s="985"/>
      <c r="CK109" s="949" t="s">
        <v>429</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427</v>
      </c>
      <c r="DH109" s="947"/>
      <c r="DI109" s="947"/>
      <c r="DJ109" s="947"/>
      <c r="DK109" s="948"/>
      <c r="DL109" s="949" t="s">
        <v>305</v>
      </c>
      <c r="DM109" s="947"/>
      <c r="DN109" s="947"/>
      <c r="DO109" s="947"/>
      <c r="DP109" s="948"/>
      <c r="DQ109" s="949" t="s">
        <v>304</v>
      </c>
      <c r="DR109" s="947"/>
      <c r="DS109" s="947"/>
      <c r="DT109" s="947"/>
      <c r="DU109" s="948"/>
      <c r="DV109" s="949" t="s">
        <v>428</v>
      </c>
      <c r="DW109" s="947"/>
      <c r="DX109" s="947"/>
      <c r="DY109" s="947"/>
      <c r="DZ109" s="978"/>
    </row>
    <row r="110" spans="1:131" s="245" customFormat="1" ht="26.25" customHeight="1" x14ac:dyDescent="0.15">
      <c r="A110" s="849" t="s">
        <v>430</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2954535</v>
      </c>
      <c r="AB110" s="940"/>
      <c r="AC110" s="940"/>
      <c r="AD110" s="940"/>
      <c r="AE110" s="941"/>
      <c r="AF110" s="942">
        <v>2822472</v>
      </c>
      <c r="AG110" s="940"/>
      <c r="AH110" s="940"/>
      <c r="AI110" s="940"/>
      <c r="AJ110" s="941"/>
      <c r="AK110" s="942">
        <v>2921165</v>
      </c>
      <c r="AL110" s="940"/>
      <c r="AM110" s="940"/>
      <c r="AN110" s="940"/>
      <c r="AO110" s="941"/>
      <c r="AP110" s="943">
        <v>22.4</v>
      </c>
      <c r="AQ110" s="944"/>
      <c r="AR110" s="944"/>
      <c r="AS110" s="944"/>
      <c r="AT110" s="945"/>
      <c r="AU110" s="979" t="s">
        <v>73</v>
      </c>
      <c r="AV110" s="980"/>
      <c r="AW110" s="980"/>
      <c r="AX110" s="980"/>
      <c r="AY110" s="980"/>
      <c r="AZ110" s="905" t="s">
        <v>431</v>
      </c>
      <c r="BA110" s="850"/>
      <c r="BB110" s="850"/>
      <c r="BC110" s="850"/>
      <c r="BD110" s="850"/>
      <c r="BE110" s="850"/>
      <c r="BF110" s="850"/>
      <c r="BG110" s="850"/>
      <c r="BH110" s="850"/>
      <c r="BI110" s="850"/>
      <c r="BJ110" s="850"/>
      <c r="BK110" s="850"/>
      <c r="BL110" s="850"/>
      <c r="BM110" s="850"/>
      <c r="BN110" s="850"/>
      <c r="BO110" s="850"/>
      <c r="BP110" s="851"/>
      <c r="BQ110" s="906">
        <v>28996823</v>
      </c>
      <c r="BR110" s="887"/>
      <c r="BS110" s="887"/>
      <c r="BT110" s="887"/>
      <c r="BU110" s="887"/>
      <c r="BV110" s="887">
        <v>28628750</v>
      </c>
      <c r="BW110" s="887"/>
      <c r="BX110" s="887"/>
      <c r="BY110" s="887"/>
      <c r="BZ110" s="887"/>
      <c r="CA110" s="887">
        <v>28302262</v>
      </c>
      <c r="CB110" s="887"/>
      <c r="CC110" s="887"/>
      <c r="CD110" s="887"/>
      <c r="CE110" s="887"/>
      <c r="CF110" s="911">
        <v>217.2</v>
      </c>
      <c r="CG110" s="912"/>
      <c r="CH110" s="912"/>
      <c r="CI110" s="912"/>
      <c r="CJ110" s="912"/>
      <c r="CK110" s="975" t="s">
        <v>432</v>
      </c>
      <c r="CL110" s="861"/>
      <c r="CM110" s="936" t="s">
        <v>433</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t="s">
        <v>387</v>
      </c>
      <c r="DH110" s="887"/>
      <c r="DI110" s="887"/>
      <c r="DJ110" s="887"/>
      <c r="DK110" s="887"/>
      <c r="DL110" s="887" t="s">
        <v>434</v>
      </c>
      <c r="DM110" s="887"/>
      <c r="DN110" s="887"/>
      <c r="DO110" s="887"/>
      <c r="DP110" s="887"/>
      <c r="DQ110" s="887" t="s">
        <v>434</v>
      </c>
      <c r="DR110" s="887"/>
      <c r="DS110" s="887"/>
      <c r="DT110" s="887"/>
      <c r="DU110" s="887"/>
      <c r="DV110" s="888" t="s">
        <v>387</v>
      </c>
      <c r="DW110" s="888"/>
      <c r="DX110" s="888"/>
      <c r="DY110" s="888"/>
      <c r="DZ110" s="889"/>
    </row>
    <row r="111" spans="1:131" s="245" customFormat="1" ht="26.25" customHeight="1" x14ac:dyDescent="0.15">
      <c r="A111" s="816" t="s">
        <v>435</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436</v>
      </c>
      <c r="AB111" s="968"/>
      <c r="AC111" s="968"/>
      <c r="AD111" s="968"/>
      <c r="AE111" s="969"/>
      <c r="AF111" s="970" t="s">
        <v>437</v>
      </c>
      <c r="AG111" s="968"/>
      <c r="AH111" s="968"/>
      <c r="AI111" s="968"/>
      <c r="AJ111" s="969"/>
      <c r="AK111" s="970" t="s">
        <v>437</v>
      </c>
      <c r="AL111" s="968"/>
      <c r="AM111" s="968"/>
      <c r="AN111" s="968"/>
      <c r="AO111" s="969"/>
      <c r="AP111" s="971" t="s">
        <v>437</v>
      </c>
      <c r="AQ111" s="972"/>
      <c r="AR111" s="972"/>
      <c r="AS111" s="972"/>
      <c r="AT111" s="973"/>
      <c r="AU111" s="981"/>
      <c r="AV111" s="982"/>
      <c r="AW111" s="982"/>
      <c r="AX111" s="982"/>
      <c r="AY111" s="982"/>
      <c r="AZ111" s="857" t="s">
        <v>438</v>
      </c>
      <c r="BA111" s="792"/>
      <c r="BB111" s="792"/>
      <c r="BC111" s="792"/>
      <c r="BD111" s="792"/>
      <c r="BE111" s="792"/>
      <c r="BF111" s="792"/>
      <c r="BG111" s="792"/>
      <c r="BH111" s="792"/>
      <c r="BI111" s="792"/>
      <c r="BJ111" s="792"/>
      <c r="BK111" s="792"/>
      <c r="BL111" s="792"/>
      <c r="BM111" s="792"/>
      <c r="BN111" s="792"/>
      <c r="BO111" s="792"/>
      <c r="BP111" s="793"/>
      <c r="BQ111" s="858">
        <v>9042253</v>
      </c>
      <c r="BR111" s="859"/>
      <c r="BS111" s="859"/>
      <c r="BT111" s="859"/>
      <c r="BU111" s="859"/>
      <c r="BV111" s="859">
        <v>8243256</v>
      </c>
      <c r="BW111" s="859"/>
      <c r="BX111" s="859"/>
      <c r="BY111" s="859"/>
      <c r="BZ111" s="859"/>
      <c r="CA111" s="859">
        <v>7599431</v>
      </c>
      <c r="CB111" s="859"/>
      <c r="CC111" s="859"/>
      <c r="CD111" s="859"/>
      <c r="CE111" s="859"/>
      <c r="CF111" s="920">
        <v>58.3</v>
      </c>
      <c r="CG111" s="921"/>
      <c r="CH111" s="921"/>
      <c r="CI111" s="921"/>
      <c r="CJ111" s="921"/>
      <c r="CK111" s="976"/>
      <c r="CL111" s="863"/>
      <c r="CM111" s="866" t="s">
        <v>439</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58" t="s">
        <v>387</v>
      </c>
      <c r="DH111" s="859"/>
      <c r="DI111" s="859"/>
      <c r="DJ111" s="859"/>
      <c r="DK111" s="859"/>
      <c r="DL111" s="859" t="s">
        <v>436</v>
      </c>
      <c r="DM111" s="859"/>
      <c r="DN111" s="859"/>
      <c r="DO111" s="859"/>
      <c r="DP111" s="859"/>
      <c r="DQ111" s="859" t="s">
        <v>440</v>
      </c>
      <c r="DR111" s="859"/>
      <c r="DS111" s="859"/>
      <c r="DT111" s="859"/>
      <c r="DU111" s="859"/>
      <c r="DV111" s="836" t="s">
        <v>387</v>
      </c>
      <c r="DW111" s="836"/>
      <c r="DX111" s="836"/>
      <c r="DY111" s="836"/>
      <c r="DZ111" s="837"/>
    </row>
    <row r="112" spans="1:131" s="245" customFormat="1" ht="26.25" customHeight="1" x14ac:dyDescent="0.15">
      <c r="A112" s="961" t="s">
        <v>441</v>
      </c>
      <c r="B112" s="962"/>
      <c r="C112" s="792" t="s">
        <v>442</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436</v>
      </c>
      <c r="AB112" s="822"/>
      <c r="AC112" s="822"/>
      <c r="AD112" s="822"/>
      <c r="AE112" s="823"/>
      <c r="AF112" s="824" t="s">
        <v>387</v>
      </c>
      <c r="AG112" s="822"/>
      <c r="AH112" s="822"/>
      <c r="AI112" s="822"/>
      <c r="AJ112" s="823"/>
      <c r="AK112" s="824" t="s">
        <v>436</v>
      </c>
      <c r="AL112" s="822"/>
      <c r="AM112" s="822"/>
      <c r="AN112" s="822"/>
      <c r="AO112" s="823"/>
      <c r="AP112" s="869" t="s">
        <v>436</v>
      </c>
      <c r="AQ112" s="870"/>
      <c r="AR112" s="870"/>
      <c r="AS112" s="870"/>
      <c r="AT112" s="871"/>
      <c r="AU112" s="981"/>
      <c r="AV112" s="982"/>
      <c r="AW112" s="982"/>
      <c r="AX112" s="982"/>
      <c r="AY112" s="982"/>
      <c r="AZ112" s="857" t="s">
        <v>443</v>
      </c>
      <c r="BA112" s="792"/>
      <c r="BB112" s="792"/>
      <c r="BC112" s="792"/>
      <c r="BD112" s="792"/>
      <c r="BE112" s="792"/>
      <c r="BF112" s="792"/>
      <c r="BG112" s="792"/>
      <c r="BH112" s="792"/>
      <c r="BI112" s="792"/>
      <c r="BJ112" s="792"/>
      <c r="BK112" s="792"/>
      <c r="BL112" s="792"/>
      <c r="BM112" s="792"/>
      <c r="BN112" s="792"/>
      <c r="BO112" s="792"/>
      <c r="BP112" s="793"/>
      <c r="BQ112" s="858">
        <v>1076391</v>
      </c>
      <c r="BR112" s="859"/>
      <c r="BS112" s="859"/>
      <c r="BT112" s="859"/>
      <c r="BU112" s="859"/>
      <c r="BV112" s="859">
        <v>1004338</v>
      </c>
      <c r="BW112" s="859"/>
      <c r="BX112" s="859"/>
      <c r="BY112" s="859"/>
      <c r="BZ112" s="859"/>
      <c r="CA112" s="859">
        <v>798093</v>
      </c>
      <c r="CB112" s="859"/>
      <c r="CC112" s="859"/>
      <c r="CD112" s="859"/>
      <c r="CE112" s="859"/>
      <c r="CF112" s="920">
        <v>6.1</v>
      </c>
      <c r="CG112" s="921"/>
      <c r="CH112" s="921"/>
      <c r="CI112" s="921"/>
      <c r="CJ112" s="921"/>
      <c r="CK112" s="976"/>
      <c r="CL112" s="863"/>
      <c r="CM112" s="866" t="s">
        <v>444</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58" t="s">
        <v>436</v>
      </c>
      <c r="DH112" s="859"/>
      <c r="DI112" s="859"/>
      <c r="DJ112" s="859"/>
      <c r="DK112" s="859"/>
      <c r="DL112" s="859" t="s">
        <v>436</v>
      </c>
      <c r="DM112" s="859"/>
      <c r="DN112" s="859"/>
      <c r="DO112" s="859"/>
      <c r="DP112" s="859"/>
      <c r="DQ112" s="859" t="s">
        <v>440</v>
      </c>
      <c r="DR112" s="859"/>
      <c r="DS112" s="859"/>
      <c r="DT112" s="859"/>
      <c r="DU112" s="859"/>
      <c r="DV112" s="836" t="s">
        <v>436</v>
      </c>
      <c r="DW112" s="836"/>
      <c r="DX112" s="836"/>
      <c r="DY112" s="836"/>
      <c r="DZ112" s="837"/>
    </row>
    <row r="113" spans="1:130" s="245" customFormat="1" ht="26.25" customHeight="1" x14ac:dyDescent="0.15">
      <c r="A113" s="963"/>
      <c r="B113" s="964"/>
      <c r="C113" s="792" t="s">
        <v>445</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v>116337</v>
      </c>
      <c r="AB113" s="968"/>
      <c r="AC113" s="968"/>
      <c r="AD113" s="968"/>
      <c r="AE113" s="969"/>
      <c r="AF113" s="970">
        <v>109136</v>
      </c>
      <c r="AG113" s="968"/>
      <c r="AH113" s="968"/>
      <c r="AI113" s="968"/>
      <c r="AJ113" s="969"/>
      <c r="AK113" s="970">
        <v>68978</v>
      </c>
      <c r="AL113" s="968"/>
      <c r="AM113" s="968"/>
      <c r="AN113" s="968"/>
      <c r="AO113" s="969"/>
      <c r="AP113" s="971">
        <v>0.5</v>
      </c>
      <c r="AQ113" s="972"/>
      <c r="AR113" s="972"/>
      <c r="AS113" s="972"/>
      <c r="AT113" s="973"/>
      <c r="AU113" s="981"/>
      <c r="AV113" s="982"/>
      <c r="AW113" s="982"/>
      <c r="AX113" s="982"/>
      <c r="AY113" s="982"/>
      <c r="AZ113" s="857" t="s">
        <v>446</v>
      </c>
      <c r="BA113" s="792"/>
      <c r="BB113" s="792"/>
      <c r="BC113" s="792"/>
      <c r="BD113" s="792"/>
      <c r="BE113" s="792"/>
      <c r="BF113" s="792"/>
      <c r="BG113" s="792"/>
      <c r="BH113" s="792"/>
      <c r="BI113" s="792"/>
      <c r="BJ113" s="792"/>
      <c r="BK113" s="792"/>
      <c r="BL113" s="792"/>
      <c r="BM113" s="792"/>
      <c r="BN113" s="792"/>
      <c r="BO113" s="792"/>
      <c r="BP113" s="793"/>
      <c r="BQ113" s="858">
        <v>5250817</v>
      </c>
      <c r="BR113" s="859"/>
      <c r="BS113" s="859"/>
      <c r="BT113" s="859"/>
      <c r="BU113" s="859"/>
      <c r="BV113" s="859">
        <v>5120540</v>
      </c>
      <c r="BW113" s="859"/>
      <c r="BX113" s="859"/>
      <c r="BY113" s="859"/>
      <c r="BZ113" s="859"/>
      <c r="CA113" s="859">
        <v>4742211</v>
      </c>
      <c r="CB113" s="859"/>
      <c r="CC113" s="859"/>
      <c r="CD113" s="859"/>
      <c r="CE113" s="859"/>
      <c r="CF113" s="920">
        <v>36.4</v>
      </c>
      <c r="CG113" s="921"/>
      <c r="CH113" s="921"/>
      <c r="CI113" s="921"/>
      <c r="CJ113" s="921"/>
      <c r="CK113" s="976"/>
      <c r="CL113" s="863"/>
      <c r="CM113" s="866" t="s">
        <v>447</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387</v>
      </c>
      <c r="DH113" s="822"/>
      <c r="DI113" s="822"/>
      <c r="DJ113" s="822"/>
      <c r="DK113" s="823"/>
      <c r="DL113" s="824" t="s">
        <v>436</v>
      </c>
      <c r="DM113" s="822"/>
      <c r="DN113" s="822"/>
      <c r="DO113" s="822"/>
      <c r="DP113" s="823"/>
      <c r="DQ113" s="824" t="s">
        <v>387</v>
      </c>
      <c r="DR113" s="822"/>
      <c r="DS113" s="822"/>
      <c r="DT113" s="822"/>
      <c r="DU113" s="823"/>
      <c r="DV113" s="869" t="s">
        <v>387</v>
      </c>
      <c r="DW113" s="870"/>
      <c r="DX113" s="870"/>
      <c r="DY113" s="870"/>
      <c r="DZ113" s="871"/>
    </row>
    <row r="114" spans="1:130" s="245" customFormat="1" ht="26.25" customHeight="1" x14ac:dyDescent="0.15">
      <c r="A114" s="963"/>
      <c r="B114" s="964"/>
      <c r="C114" s="792" t="s">
        <v>448</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24759</v>
      </c>
      <c r="AB114" s="822"/>
      <c r="AC114" s="822"/>
      <c r="AD114" s="822"/>
      <c r="AE114" s="823"/>
      <c r="AF114" s="824">
        <v>171797</v>
      </c>
      <c r="AG114" s="822"/>
      <c r="AH114" s="822"/>
      <c r="AI114" s="822"/>
      <c r="AJ114" s="823"/>
      <c r="AK114" s="824">
        <v>389410</v>
      </c>
      <c r="AL114" s="822"/>
      <c r="AM114" s="822"/>
      <c r="AN114" s="822"/>
      <c r="AO114" s="823"/>
      <c r="AP114" s="869">
        <v>3</v>
      </c>
      <c r="AQ114" s="870"/>
      <c r="AR114" s="870"/>
      <c r="AS114" s="870"/>
      <c r="AT114" s="871"/>
      <c r="AU114" s="981"/>
      <c r="AV114" s="982"/>
      <c r="AW114" s="982"/>
      <c r="AX114" s="982"/>
      <c r="AY114" s="982"/>
      <c r="AZ114" s="857" t="s">
        <v>449</v>
      </c>
      <c r="BA114" s="792"/>
      <c r="BB114" s="792"/>
      <c r="BC114" s="792"/>
      <c r="BD114" s="792"/>
      <c r="BE114" s="792"/>
      <c r="BF114" s="792"/>
      <c r="BG114" s="792"/>
      <c r="BH114" s="792"/>
      <c r="BI114" s="792"/>
      <c r="BJ114" s="792"/>
      <c r="BK114" s="792"/>
      <c r="BL114" s="792"/>
      <c r="BM114" s="792"/>
      <c r="BN114" s="792"/>
      <c r="BO114" s="792"/>
      <c r="BP114" s="793"/>
      <c r="BQ114" s="858">
        <v>3442984</v>
      </c>
      <c r="BR114" s="859"/>
      <c r="BS114" s="859"/>
      <c r="BT114" s="859"/>
      <c r="BU114" s="859"/>
      <c r="BV114" s="859">
        <v>3490955</v>
      </c>
      <c r="BW114" s="859"/>
      <c r="BX114" s="859"/>
      <c r="BY114" s="859"/>
      <c r="BZ114" s="859"/>
      <c r="CA114" s="859">
        <v>3563470</v>
      </c>
      <c r="CB114" s="859"/>
      <c r="CC114" s="859"/>
      <c r="CD114" s="859"/>
      <c r="CE114" s="859"/>
      <c r="CF114" s="920">
        <v>27.3</v>
      </c>
      <c r="CG114" s="921"/>
      <c r="CH114" s="921"/>
      <c r="CI114" s="921"/>
      <c r="CJ114" s="921"/>
      <c r="CK114" s="976"/>
      <c r="CL114" s="863"/>
      <c r="CM114" s="866" t="s">
        <v>450</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387</v>
      </c>
      <c r="DH114" s="822"/>
      <c r="DI114" s="822"/>
      <c r="DJ114" s="822"/>
      <c r="DK114" s="823"/>
      <c r="DL114" s="824" t="s">
        <v>387</v>
      </c>
      <c r="DM114" s="822"/>
      <c r="DN114" s="822"/>
      <c r="DO114" s="822"/>
      <c r="DP114" s="823"/>
      <c r="DQ114" s="824" t="s">
        <v>387</v>
      </c>
      <c r="DR114" s="822"/>
      <c r="DS114" s="822"/>
      <c r="DT114" s="822"/>
      <c r="DU114" s="823"/>
      <c r="DV114" s="869" t="s">
        <v>387</v>
      </c>
      <c r="DW114" s="870"/>
      <c r="DX114" s="870"/>
      <c r="DY114" s="870"/>
      <c r="DZ114" s="871"/>
    </row>
    <row r="115" spans="1:130" s="245" customFormat="1" ht="26.25" customHeight="1" x14ac:dyDescent="0.15">
      <c r="A115" s="963"/>
      <c r="B115" s="964"/>
      <c r="C115" s="792" t="s">
        <v>451</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t="s">
        <v>436</v>
      </c>
      <c r="AB115" s="968"/>
      <c r="AC115" s="968"/>
      <c r="AD115" s="968"/>
      <c r="AE115" s="969"/>
      <c r="AF115" s="970" t="s">
        <v>436</v>
      </c>
      <c r="AG115" s="968"/>
      <c r="AH115" s="968"/>
      <c r="AI115" s="968"/>
      <c r="AJ115" s="969"/>
      <c r="AK115" s="970" t="s">
        <v>387</v>
      </c>
      <c r="AL115" s="968"/>
      <c r="AM115" s="968"/>
      <c r="AN115" s="968"/>
      <c r="AO115" s="969"/>
      <c r="AP115" s="971" t="s">
        <v>387</v>
      </c>
      <c r="AQ115" s="972"/>
      <c r="AR115" s="972"/>
      <c r="AS115" s="972"/>
      <c r="AT115" s="973"/>
      <c r="AU115" s="981"/>
      <c r="AV115" s="982"/>
      <c r="AW115" s="982"/>
      <c r="AX115" s="982"/>
      <c r="AY115" s="982"/>
      <c r="AZ115" s="857" t="s">
        <v>452</v>
      </c>
      <c r="BA115" s="792"/>
      <c r="BB115" s="792"/>
      <c r="BC115" s="792"/>
      <c r="BD115" s="792"/>
      <c r="BE115" s="792"/>
      <c r="BF115" s="792"/>
      <c r="BG115" s="792"/>
      <c r="BH115" s="792"/>
      <c r="BI115" s="792"/>
      <c r="BJ115" s="792"/>
      <c r="BK115" s="792"/>
      <c r="BL115" s="792"/>
      <c r="BM115" s="792"/>
      <c r="BN115" s="792"/>
      <c r="BO115" s="792"/>
      <c r="BP115" s="793"/>
      <c r="BQ115" s="858" t="s">
        <v>440</v>
      </c>
      <c r="BR115" s="859"/>
      <c r="BS115" s="859"/>
      <c r="BT115" s="859"/>
      <c r="BU115" s="859"/>
      <c r="BV115" s="859" t="s">
        <v>387</v>
      </c>
      <c r="BW115" s="859"/>
      <c r="BX115" s="859"/>
      <c r="BY115" s="859"/>
      <c r="BZ115" s="859"/>
      <c r="CA115" s="859" t="s">
        <v>436</v>
      </c>
      <c r="CB115" s="859"/>
      <c r="CC115" s="859"/>
      <c r="CD115" s="859"/>
      <c r="CE115" s="859"/>
      <c r="CF115" s="920" t="s">
        <v>436</v>
      </c>
      <c r="CG115" s="921"/>
      <c r="CH115" s="921"/>
      <c r="CI115" s="921"/>
      <c r="CJ115" s="921"/>
      <c r="CK115" s="976"/>
      <c r="CL115" s="863"/>
      <c r="CM115" s="857" t="s">
        <v>453</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v>9042253</v>
      </c>
      <c r="DH115" s="822"/>
      <c r="DI115" s="822"/>
      <c r="DJ115" s="822"/>
      <c r="DK115" s="823"/>
      <c r="DL115" s="824">
        <v>8243256</v>
      </c>
      <c r="DM115" s="822"/>
      <c r="DN115" s="822"/>
      <c r="DO115" s="822"/>
      <c r="DP115" s="823"/>
      <c r="DQ115" s="824">
        <v>7599431</v>
      </c>
      <c r="DR115" s="822"/>
      <c r="DS115" s="822"/>
      <c r="DT115" s="822"/>
      <c r="DU115" s="823"/>
      <c r="DV115" s="869">
        <v>58.3</v>
      </c>
      <c r="DW115" s="870"/>
      <c r="DX115" s="870"/>
      <c r="DY115" s="870"/>
      <c r="DZ115" s="871"/>
    </row>
    <row r="116" spans="1:130" s="245" customFormat="1" ht="26.25" customHeight="1" x14ac:dyDescent="0.15">
      <c r="A116" s="965"/>
      <c r="B116" s="966"/>
      <c r="C116" s="925" t="s">
        <v>454</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436</v>
      </c>
      <c r="AB116" s="822"/>
      <c r="AC116" s="822"/>
      <c r="AD116" s="822"/>
      <c r="AE116" s="823"/>
      <c r="AF116" s="824" t="s">
        <v>436</v>
      </c>
      <c r="AG116" s="822"/>
      <c r="AH116" s="822"/>
      <c r="AI116" s="822"/>
      <c r="AJ116" s="823"/>
      <c r="AK116" s="824" t="s">
        <v>387</v>
      </c>
      <c r="AL116" s="822"/>
      <c r="AM116" s="822"/>
      <c r="AN116" s="822"/>
      <c r="AO116" s="823"/>
      <c r="AP116" s="869" t="s">
        <v>436</v>
      </c>
      <c r="AQ116" s="870"/>
      <c r="AR116" s="870"/>
      <c r="AS116" s="870"/>
      <c r="AT116" s="871"/>
      <c r="AU116" s="981"/>
      <c r="AV116" s="982"/>
      <c r="AW116" s="982"/>
      <c r="AX116" s="982"/>
      <c r="AY116" s="982"/>
      <c r="AZ116" s="908" t="s">
        <v>455</v>
      </c>
      <c r="BA116" s="909"/>
      <c r="BB116" s="909"/>
      <c r="BC116" s="909"/>
      <c r="BD116" s="909"/>
      <c r="BE116" s="909"/>
      <c r="BF116" s="909"/>
      <c r="BG116" s="909"/>
      <c r="BH116" s="909"/>
      <c r="BI116" s="909"/>
      <c r="BJ116" s="909"/>
      <c r="BK116" s="909"/>
      <c r="BL116" s="909"/>
      <c r="BM116" s="909"/>
      <c r="BN116" s="909"/>
      <c r="BO116" s="909"/>
      <c r="BP116" s="910"/>
      <c r="BQ116" s="858" t="s">
        <v>387</v>
      </c>
      <c r="BR116" s="859"/>
      <c r="BS116" s="859"/>
      <c r="BT116" s="859"/>
      <c r="BU116" s="859"/>
      <c r="BV116" s="859" t="s">
        <v>387</v>
      </c>
      <c r="BW116" s="859"/>
      <c r="BX116" s="859"/>
      <c r="BY116" s="859"/>
      <c r="BZ116" s="859"/>
      <c r="CA116" s="859" t="s">
        <v>387</v>
      </c>
      <c r="CB116" s="859"/>
      <c r="CC116" s="859"/>
      <c r="CD116" s="859"/>
      <c r="CE116" s="859"/>
      <c r="CF116" s="920" t="s">
        <v>387</v>
      </c>
      <c r="CG116" s="921"/>
      <c r="CH116" s="921"/>
      <c r="CI116" s="921"/>
      <c r="CJ116" s="921"/>
      <c r="CK116" s="976"/>
      <c r="CL116" s="863"/>
      <c r="CM116" s="866" t="s">
        <v>456</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t="s">
        <v>387</v>
      </c>
      <c r="DH116" s="822"/>
      <c r="DI116" s="822"/>
      <c r="DJ116" s="822"/>
      <c r="DK116" s="823"/>
      <c r="DL116" s="824" t="s">
        <v>436</v>
      </c>
      <c r="DM116" s="822"/>
      <c r="DN116" s="822"/>
      <c r="DO116" s="822"/>
      <c r="DP116" s="823"/>
      <c r="DQ116" s="824" t="s">
        <v>387</v>
      </c>
      <c r="DR116" s="822"/>
      <c r="DS116" s="822"/>
      <c r="DT116" s="822"/>
      <c r="DU116" s="823"/>
      <c r="DV116" s="869" t="s">
        <v>436</v>
      </c>
      <c r="DW116" s="870"/>
      <c r="DX116" s="870"/>
      <c r="DY116" s="870"/>
      <c r="DZ116" s="871"/>
    </row>
    <row r="117" spans="1:130" s="245" customFormat="1" ht="26.25" customHeight="1" x14ac:dyDescent="0.15">
      <c r="A117" s="946" t="s">
        <v>184</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457</v>
      </c>
      <c r="Z117" s="948"/>
      <c r="AA117" s="953">
        <v>3095631</v>
      </c>
      <c r="AB117" s="954"/>
      <c r="AC117" s="954"/>
      <c r="AD117" s="954"/>
      <c r="AE117" s="955"/>
      <c r="AF117" s="956">
        <v>3103405</v>
      </c>
      <c r="AG117" s="954"/>
      <c r="AH117" s="954"/>
      <c r="AI117" s="954"/>
      <c r="AJ117" s="955"/>
      <c r="AK117" s="956">
        <v>3379553</v>
      </c>
      <c r="AL117" s="954"/>
      <c r="AM117" s="954"/>
      <c r="AN117" s="954"/>
      <c r="AO117" s="955"/>
      <c r="AP117" s="957"/>
      <c r="AQ117" s="958"/>
      <c r="AR117" s="958"/>
      <c r="AS117" s="958"/>
      <c r="AT117" s="959"/>
      <c r="AU117" s="981"/>
      <c r="AV117" s="982"/>
      <c r="AW117" s="982"/>
      <c r="AX117" s="982"/>
      <c r="AY117" s="982"/>
      <c r="AZ117" s="908" t="s">
        <v>458</v>
      </c>
      <c r="BA117" s="909"/>
      <c r="BB117" s="909"/>
      <c r="BC117" s="909"/>
      <c r="BD117" s="909"/>
      <c r="BE117" s="909"/>
      <c r="BF117" s="909"/>
      <c r="BG117" s="909"/>
      <c r="BH117" s="909"/>
      <c r="BI117" s="909"/>
      <c r="BJ117" s="909"/>
      <c r="BK117" s="909"/>
      <c r="BL117" s="909"/>
      <c r="BM117" s="909"/>
      <c r="BN117" s="909"/>
      <c r="BO117" s="909"/>
      <c r="BP117" s="910"/>
      <c r="BQ117" s="858" t="s">
        <v>387</v>
      </c>
      <c r="BR117" s="859"/>
      <c r="BS117" s="859"/>
      <c r="BT117" s="859"/>
      <c r="BU117" s="859"/>
      <c r="BV117" s="859" t="s">
        <v>387</v>
      </c>
      <c r="BW117" s="859"/>
      <c r="BX117" s="859"/>
      <c r="BY117" s="859"/>
      <c r="BZ117" s="859"/>
      <c r="CA117" s="859" t="s">
        <v>387</v>
      </c>
      <c r="CB117" s="859"/>
      <c r="CC117" s="859"/>
      <c r="CD117" s="859"/>
      <c r="CE117" s="859"/>
      <c r="CF117" s="920" t="s">
        <v>387</v>
      </c>
      <c r="CG117" s="921"/>
      <c r="CH117" s="921"/>
      <c r="CI117" s="921"/>
      <c r="CJ117" s="921"/>
      <c r="CK117" s="976"/>
      <c r="CL117" s="863"/>
      <c r="CM117" s="866" t="s">
        <v>459</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387</v>
      </c>
      <c r="DH117" s="822"/>
      <c r="DI117" s="822"/>
      <c r="DJ117" s="822"/>
      <c r="DK117" s="823"/>
      <c r="DL117" s="824" t="s">
        <v>387</v>
      </c>
      <c r="DM117" s="822"/>
      <c r="DN117" s="822"/>
      <c r="DO117" s="822"/>
      <c r="DP117" s="823"/>
      <c r="DQ117" s="824" t="s">
        <v>387</v>
      </c>
      <c r="DR117" s="822"/>
      <c r="DS117" s="822"/>
      <c r="DT117" s="822"/>
      <c r="DU117" s="823"/>
      <c r="DV117" s="869" t="s">
        <v>387</v>
      </c>
      <c r="DW117" s="870"/>
      <c r="DX117" s="870"/>
      <c r="DY117" s="870"/>
      <c r="DZ117" s="871"/>
    </row>
    <row r="118" spans="1:130" s="245" customFormat="1" ht="26.25" customHeight="1" x14ac:dyDescent="0.15">
      <c r="A118" s="946" t="s">
        <v>429</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427</v>
      </c>
      <c r="AB118" s="947"/>
      <c r="AC118" s="947"/>
      <c r="AD118" s="947"/>
      <c r="AE118" s="948"/>
      <c r="AF118" s="949" t="s">
        <v>305</v>
      </c>
      <c r="AG118" s="947"/>
      <c r="AH118" s="947"/>
      <c r="AI118" s="947"/>
      <c r="AJ118" s="948"/>
      <c r="AK118" s="949" t="s">
        <v>304</v>
      </c>
      <c r="AL118" s="947"/>
      <c r="AM118" s="947"/>
      <c r="AN118" s="947"/>
      <c r="AO118" s="948"/>
      <c r="AP118" s="950" t="s">
        <v>428</v>
      </c>
      <c r="AQ118" s="951"/>
      <c r="AR118" s="951"/>
      <c r="AS118" s="951"/>
      <c r="AT118" s="952"/>
      <c r="AU118" s="981"/>
      <c r="AV118" s="982"/>
      <c r="AW118" s="982"/>
      <c r="AX118" s="982"/>
      <c r="AY118" s="982"/>
      <c r="AZ118" s="924" t="s">
        <v>460</v>
      </c>
      <c r="BA118" s="925"/>
      <c r="BB118" s="925"/>
      <c r="BC118" s="925"/>
      <c r="BD118" s="925"/>
      <c r="BE118" s="925"/>
      <c r="BF118" s="925"/>
      <c r="BG118" s="925"/>
      <c r="BH118" s="925"/>
      <c r="BI118" s="925"/>
      <c r="BJ118" s="925"/>
      <c r="BK118" s="925"/>
      <c r="BL118" s="925"/>
      <c r="BM118" s="925"/>
      <c r="BN118" s="925"/>
      <c r="BO118" s="925"/>
      <c r="BP118" s="926"/>
      <c r="BQ118" s="927" t="s">
        <v>461</v>
      </c>
      <c r="BR118" s="890"/>
      <c r="BS118" s="890"/>
      <c r="BT118" s="890"/>
      <c r="BU118" s="890"/>
      <c r="BV118" s="890" t="s">
        <v>462</v>
      </c>
      <c r="BW118" s="890"/>
      <c r="BX118" s="890"/>
      <c r="BY118" s="890"/>
      <c r="BZ118" s="890"/>
      <c r="CA118" s="890" t="s">
        <v>127</v>
      </c>
      <c r="CB118" s="890"/>
      <c r="CC118" s="890"/>
      <c r="CD118" s="890"/>
      <c r="CE118" s="890"/>
      <c r="CF118" s="920" t="s">
        <v>462</v>
      </c>
      <c r="CG118" s="921"/>
      <c r="CH118" s="921"/>
      <c r="CI118" s="921"/>
      <c r="CJ118" s="921"/>
      <c r="CK118" s="976"/>
      <c r="CL118" s="863"/>
      <c r="CM118" s="866" t="s">
        <v>463</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464</v>
      </c>
      <c r="DH118" s="822"/>
      <c r="DI118" s="822"/>
      <c r="DJ118" s="822"/>
      <c r="DK118" s="823"/>
      <c r="DL118" s="824" t="s">
        <v>461</v>
      </c>
      <c r="DM118" s="822"/>
      <c r="DN118" s="822"/>
      <c r="DO118" s="822"/>
      <c r="DP118" s="823"/>
      <c r="DQ118" s="824" t="s">
        <v>465</v>
      </c>
      <c r="DR118" s="822"/>
      <c r="DS118" s="822"/>
      <c r="DT118" s="822"/>
      <c r="DU118" s="823"/>
      <c r="DV118" s="869" t="s">
        <v>466</v>
      </c>
      <c r="DW118" s="870"/>
      <c r="DX118" s="870"/>
      <c r="DY118" s="870"/>
      <c r="DZ118" s="871"/>
    </row>
    <row r="119" spans="1:130" s="245" customFormat="1" ht="26.25" customHeight="1" x14ac:dyDescent="0.15">
      <c r="A119" s="860" t="s">
        <v>432</v>
      </c>
      <c r="B119" s="861"/>
      <c r="C119" s="936" t="s">
        <v>433</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387</v>
      </c>
      <c r="AB119" s="940"/>
      <c r="AC119" s="940"/>
      <c r="AD119" s="940"/>
      <c r="AE119" s="941"/>
      <c r="AF119" s="942" t="s">
        <v>467</v>
      </c>
      <c r="AG119" s="940"/>
      <c r="AH119" s="940"/>
      <c r="AI119" s="940"/>
      <c r="AJ119" s="941"/>
      <c r="AK119" s="942" t="s">
        <v>387</v>
      </c>
      <c r="AL119" s="940"/>
      <c r="AM119" s="940"/>
      <c r="AN119" s="940"/>
      <c r="AO119" s="941"/>
      <c r="AP119" s="943" t="s">
        <v>465</v>
      </c>
      <c r="AQ119" s="944"/>
      <c r="AR119" s="944"/>
      <c r="AS119" s="944"/>
      <c r="AT119" s="945"/>
      <c r="AU119" s="983"/>
      <c r="AV119" s="984"/>
      <c r="AW119" s="984"/>
      <c r="AX119" s="984"/>
      <c r="AY119" s="984"/>
      <c r="AZ119" s="276" t="s">
        <v>184</v>
      </c>
      <c r="BA119" s="276"/>
      <c r="BB119" s="276"/>
      <c r="BC119" s="276"/>
      <c r="BD119" s="276"/>
      <c r="BE119" s="276"/>
      <c r="BF119" s="276"/>
      <c r="BG119" s="276"/>
      <c r="BH119" s="276"/>
      <c r="BI119" s="276"/>
      <c r="BJ119" s="276"/>
      <c r="BK119" s="276"/>
      <c r="BL119" s="276"/>
      <c r="BM119" s="276"/>
      <c r="BN119" s="276"/>
      <c r="BO119" s="922" t="s">
        <v>468</v>
      </c>
      <c r="BP119" s="923"/>
      <c r="BQ119" s="927">
        <v>47809268</v>
      </c>
      <c r="BR119" s="890"/>
      <c r="BS119" s="890"/>
      <c r="BT119" s="890"/>
      <c r="BU119" s="890"/>
      <c r="BV119" s="890">
        <v>46487839</v>
      </c>
      <c r="BW119" s="890"/>
      <c r="BX119" s="890"/>
      <c r="BY119" s="890"/>
      <c r="BZ119" s="890"/>
      <c r="CA119" s="890">
        <v>45005467</v>
      </c>
      <c r="CB119" s="890"/>
      <c r="CC119" s="890"/>
      <c r="CD119" s="890"/>
      <c r="CE119" s="890"/>
      <c r="CF119" s="788"/>
      <c r="CG119" s="789"/>
      <c r="CH119" s="789"/>
      <c r="CI119" s="789"/>
      <c r="CJ119" s="879"/>
      <c r="CK119" s="977"/>
      <c r="CL119" s="865"/>
      <c r="CM119" s="883" t="s">
        <v>469</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t="s">
        <v>466</v>
      </c>
      <c r="DH119" s="805"/>
      <c r="DI119" s="805"/>
      <c r="DJ119" s="805"/>
      <c r="DK119" s="806"/>
      <c r="DL119" s="807" t="s">
        <v>466</v>
      </c>
      <c r="DM119" s="805"/>
      <c r="DN119" s="805"/>
      <c r="DO119" s="805"/>
      <c r="DP119" s="806"/>
      <c r="DQ119" s="807" t="s">
        <v>127</v>
      </c>
      <c r="DR119" s="805"/>
      <c r="DS119" s="805"/>
      <c r="DT119" s="805"/>
      <c r="DU119" s="806"/>
      <c r="DV119" s="893" t="s">
        <v>466</v>
      </c>
      <c r="DW119" s="894"/>
      <c r="DX119" s="894"/>
      <c r="DY119" s="894"/>
      <c r="DZ119" s="895"/>
    </row>
    <row r="120" spans="1:130" s="245" customFormat="1" ht="26.25" customHeight="1" x14ac:dyDescent="0.15">
      <c r="A120" s="862"/>
      <c r="B120" s="863"/>
      <c r="C120" s="866" t="s">
        <v>439</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466</v>
      </c>
      <c r="AB120" s="822"/>
      <c r="AC120" s="822"/>
      <c r="AD120" s="822"/>
      <c r="AE120" s="823"/>
      <c r="AF120" s="824" t="s">
        <v>470</v>
      </c>
      <c r="AG120" s="822"/>
      <c r="AH120" s="822"/>
      <c r="AI120" s="822"/>
      <c r="AJ120" s="823"/>
      <c r="AK120" s="824" t="s">
        <v>387</v>
      </c>
      <c r="AL120" s="822"/>
      <c r="AM120" s="822"/>
      <c r="AN120" s="822"/>
      <c r="AO120" s="823"/>
      <c r="AP120" s="869" t="s">
        <v>465</v>
      </c>
      <c r="AQ120" s="870"/>
      <c r="AR120" s="870"/>
      <c r="AS120" s="870"/>
      <c r="AT120" s="871"/>
      <c r="AU120" s="928" t="s">
        <v>471</v>
      </c>
      <c r="AV120" s="929"/>
      <c r="AW120" s="929"/>
      <c r="AX120" s="929"/>
      <c r="AY120" s="930"/>
      <c r="AZ120" s="905" t="s">
        <v>472</v>
      </c>
      <c r="BA120" s="850"/>
      <c r="BB120" s="850"/>
      <c r="BC120" s="850"/>
      <c r="BD120" s="850"/>
      <c r="BE120" s="850"/>
      <c r="BF120" s="850"/>
      <c r="BG120" s="850"/>
      <c r="BH120" s="850"/>
      <c r="BI120" s="850"/>
      <c r="BJ120" s="850"/>
      <c r="BK120" s="850"/>
      <c r="BL120" s="850"/>
      <c r="BM120" s="850"/>
      <c r="BN120" s="850"/>
      <c r="BO120" s="850"/>
      <c r="BP120" s="851"/>
      <c r="BQ120" s="906">
        <v>5977612</v>
      </c>
      <c r="BR120" s="887"/>
      <c r="BS120" s="887"/>
      <c r="BT120" s="887"/>
      <c r="BU120" s="887"/>
      <c r="BV120" s="887">
        <v>6646875</v>
      </c>
      <c r="BW120" s="887"/>
      <c r="BX120" s="887"/>
      <c r="BY120" s="887"/>
      <c r="BZ120" s="887"/>
      <c r="CA120" s="887">
        <v>7112026</v>
      </c>
      <c r="CB120" s="887"/>
      <c r="CC120" s="887"/>
      <c r="CD120" s="887"/>
      <c r="CE120" s="887"/>
      <c r="CF120" s="911">
        <v>54.6</v>
      </c>
      <c r="CG120" s="912"/>
      <c r="CH120" s="912"/>
      <c r="CI120" s="912"/>
      <c r="CJ120" s="912"/>
      <c r="CK120" s="913" t="s">
        <v>473</v>
      </c>
      <c r="CL120" s="897"/>
      <c r="CM120" s="897"/>
      <c r="CN120" s="897"/>
      <c r="CO120" s="898"/>
      <c r="CP120" s="917" t="s">
        <v>474</v>
      </c>
      <c r="CQ120" s="918"/>
      <c r="CR120" s="918"/>
      <c r="CS120" s="918"/>
      <c r="CT120" s="918"/>
      <c r="CU120" s="918"/>
      <c r="CV120" s="918"/>
      <c r="CW120" s="918"/>
      <c r="CX120" s="918"/>
      <c r="CY120" s="918"/>
      <c r="CZ120" s="918"/>
      <c r="DA120" s="918"/>
      <c r="DB120" s="918"/>
      <c r="DC120" s="918"/>
      <c r="DD120" s="918"/>
      <c r="DE120" s="918"/>
      <c r="DF120" s="919"/>
      <c r="DG120" s="906" t="s">
        <v>466</v>
      </c>
      <c r="DH120" s="887"/>
      <c r="DI120" s="887"/>
      <c r="DJ120" s="887"/>
      <c r="DK120" s="887"/>
      <c r="DL120" s="887" t="s">
        <v>127</v>
      </c>
      <c r="DM120" s="887"/>
      <c r="DN120" s="887"/>
      <c r="DO120" s="887"/>
      <c r="DP120" s="887"/>
      <c r="DQ120" s="887">
        <v>705342</v>
      </c>
      <c r="DR120" s="887"/>
      <c r="DS120" s="887"/>
      <c r="DT120" s="887"/>
      <c r="DU120" s="887"/>
      <c r="DV120" s="888">
        <v>5.4</v>
      </c>
      <c r="DW120" s="888"/>
      <c r="DX120" s="888"/>
      <c r="DY120" s="888"/>
      <c r="DZ120" s="889"/>
    </row>
    <row r="121" spans="1:130" s="245" customFormat="1" ht="26.25" customHeight="1" x14ac:dyDescent="0.15">
      <c r="A121" s="862"/>
      <c r="B121" s="863"/>
      <c r="C121" s="908" t="s">
        <v>475</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466</v>
      </c>
      <c r="AB121" s="822"/>
      <c r="AC121" s="822"/>
      <c r="AD121" s="822"/>
      <c r="AE121" s="823"/>
      <c r="AF121" s="824" t="s">
        <v>387</v>
      </c>
      <c r="AG121" s="822"/>
      <c r="AH121" s="822"/>
      <c r="AI121" s="822"/>
      <c r="AJ121" s="823"/>
      <c r="AK121" s="824" t="s">
        <v>127</v>
      </c>
      <c r="AL121" s="822"/>
      <c r="AM121" s="822"/>
      <c r="AN121" s="822"/>
      <c r="AO121" s="823"/>
      <c r="AP121" s="869" t="s">
        <v>461</v>
      </c>
      <c r="AQ121" s="870"/>
      <c r="AR121" s="870"/>
      <c r="AS121" s="870"/>
      <c r="AT121" s="871"/>
      <c r="AU121" s="931"/>
      <c r="AV121" s="932"/>
      <c r="AW121" s="932"/>
      <c r="AX121" s="932"/>
      <c r="AY121" s="933"/>
      <c r="AZ121" s="857" t="s">
        <v>476</v>
      </c>
      <c r="BA121" s="792"/>
      <c r="BB121" s="792"/>
      <c r="BC121" s="792"/>
      <c r="BD121" s="792"/>
      <c r="BE121" s="792"/>
      <c r="BF121" s="792"/>
      <c r="BG121" s="792"/>
      <c r="BH121" s="792"/>
      <c r="BI121" s="792"/>
      <c r="BJ121" s="792"/>
      <c r="BK121" s="792"/>
      <c r="BL121" s="792"/>
      <c r="BM121" s="792"/>
      <c r="BN121" s="792"/>
      <c r="BO121" s="792"/>
      <c r="BP121" s="793"/>
      <c r="BQ121" s="858">
        <v>6988094</v>
      </c>
      <c r="BR121" s="859"/>
      <c r="BS121" s="859"/>
      <c r="BT121" s="859"/>
      <c r="BU121" s="859"/>
      <c r="BV121" s="859">
        <v>7241142</v>
      </c>
      <c r="BW121" s="859"/>
      <c r="BX121" s="859"/>
      <c r="BY121" s="859"/>
      <c r="BZ121" s="859"/>
      <c r="CA121" s="859">
        <v>7441764</v>
      </c>
      <c r="CB121" s="859"/>
      <c r="CC121" s="859"/>
      <c r="CD121" s="859"/>
      <c r="CE121" s="859"/>
      <c r="CF121" s="920">
        <v>57.1</v>
      </c>
      <c r="CG121" s="921"/>
      <c r="CH121" s="921"/>
      <c r="CI121" s="921"/>
      <c r="CJ121" s="921"/>
      <c r="CK121" s="914"/>
      <c r="CL121" s="900"/>
      <c r="CM121" s="900"/>
      <c r="CN121" s="900"/>
      <c r="CO121" s="901"/>
      <c r="CP121" s="880" t="s">
        <v>405</v>
      </c>
      <c r="CQ121" s="881"/>
      <c r="CR121" s="881"/>
      <c r="CS121" s="881"/>
      <c r="CT121" s="881"/>
      <c r="CU121" s="881"/>
      <c r="CV121" s="881"/>
      <c r="CW121" s="881"/>
      <c r="CX121" s="881"/>
      <c r="CY121" s="881"/>
      <c r="CZ121" s="881"/>
      <c r="DA121" s="881"/>
      <c r="DB121" s="881"/>
      <c r="DC121" s="881"/>
      <c r="DD121" s="881"/>
      <c r="DE121" s="881"/>
      <c r="DF121" s="882"/>
      <c r="DG121" s="858">
        <v>89212</v>
      </c>
      <c r="DH121" s="859"/>
      <c r="DI121" s="859"/>
      <c r="DJ121" s="859"/>
      <c r="DK121" s="859"/>
      <c r="DL121" s="859">
        <v>115971</v>
      </c>
      <c r="DM121" s="859"/>
      <c r="DN121" s="859"/>
      <c r="DO121" s="859"/>
      <c r="DP121" s="859"/>
      <c r="DQ121" s="859">
        <v>92751</v>
      </c>
      <c r="DR121" s="859"/>
      <c r="DS121" s="859"/>
      <c r="DT121" s="859"/>
      <c r="DU121" s="859"/>
      <c r="DV121" s="836">
        <v>0.7</v>
      </c>
      <c r="DW121" s="836"/>
      <c r="DX121" s="836"/>
      <c r="DY121" s="836"/>
      <c r="DZ121" s="837"/>
    </row>
    <row r="122" spans="1:130" s="245" customFormat="1" ht="26.25" customHeight="1" x14ac:dyDescent="0.15">
      <c r="A122" s="862"/>
      <c r="B122" s="863"/>
      <c r="C122" s="866" t="s">
        <v>450</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127</v>
      </c>
      <c r="AB122" s="822"/>
      <c r="AC122" s="822"/>
      <c r="AD122" s="822"/>
      <c r="AE122" s="823"/>
      <c r="AF122" s="824" t="s">
        <v>127</v>
      </c>
      <c r="AG122" s="822"/>
      <c r="AH122" s="822"/>
      <c r="AI122" s="822"/>
      <c r="AJ122" s="823"/>
      <c r="AK122" s="824" t="s">
        <v>127</v>
      </c>
      <c r="AL122" s="822"/>
      <c r="AM122" s="822"/>
      <c r="AN122" s="822"/>
      <c r="AO122" s="823"/>
      <c r="AP122" s="869" t="s">
        <v>465</v>
      </c>
      <c r="AQ122" s="870"/>
      <c r="AR122" s="870"/>
      <c r="AS122" s="870"/>
      <c r="AT122" s="871"/>
      <c r="AU122" s="931"/>
      <c r="AV122" s="932"/>
      <c r="AW122" s="932"/>
      <c r="AX122" s="932"/>
      <c r="AY122" s="933"/>
      <c r="AZ122" s="924" t="s">
        <v>477</v>
      </c>
      <c r="BA122" s="925"/>
      <c r="BB122" s="925"/>
      <c r="BC122" s="925"/>
      <c r="BD122" s="925"/>
      <c r="BE122" s="925"/>
      <c r="BF122" s="925"/>
      <c r="BG122" s="925"/>
      <c r="BH122" s="925"/>
      <c r="BI122" s="925"/>
      <c r="BJ122" s="925"/>
      <c r="BK122" s="925"/>
      <c r="BL122" s="925"/>
      <c r="BM122" s="925"/>
      <c r="BN122" s="925"/>
      <c r="BO122" s="925"/>
      <c r="BP122" s="926"/>
      <c r="BQ122" s="927">
        <v>19124684</v>
      </c>
      <c r="BR122" s="890"/>
      <c r="BS122" s="890"/>
      <c r="BT122" s="890"/>
      <c r="BU122" s="890"/>
      <c r="BV122" s="890">
        <v>19093336</v>
      </c>
      <c r="BW122" s="890"/>
      <c r="BX122" s="890"/>
      <c r="BY122" s="890"/>
      <c r="BZ122" s="890"/>
      <c r="CA122" s="890">
        <v>19147370</v>
      </c>
      <c r="CB122" s="890"/>
      <c r="CC122" s="890"/>
      <c r="CD122" s="890"/>
      <c r="CE122" s="890"/>
      <c r="CF122" s="891">
        <v>146.9</v>
      </c>
      <c r="CG122" s="892"/>
      <c r="CH122" s="892"/>
      <c r="CI122" s="892"/>
      <c r="CJ122" s="892"/>
      <c r="CK122" s="914"/>
      <c r="CL122" s="900"/>
      <c r="CM122" s="900"/>
      <c r="CN122" s="900"/>
      <c r="CO122" s="901"/>
      <c r="CP122" s="880" t="s">
        <v>478</v>
      </c>
      <c r="CQ122" s="881"/>
      <c r="CR122" s="881"/>
      <c r="CS122" s="881"/>
      <c r="CT122" s="881"/>
      <c r="CU122" s="881"/>
      <c r="CV122" s="881"/>
      <c r="CW122" s="881"/>
      <c r="CX122" s="881"/>
      <c r="CY122" s="881"/>
      <c r="CZ122" s="881"/>
      <c r="DA122" s="881"/>
      <c r="DB122" s="881"/>
      <c r="DC122" s="881"/>
      <c r="DD122" s="881"/>
      <c r="DE122" s="881"/>
      <c r="DF122" s="882"/>
      <c r="DG122" s="858" t="s">
        <v>387</v>
      </c>
      <c r="DH122" s="859"/>
      <c r="DI122" s="859"/>
      <c r="DJ122" s="859"/>
      <c r="DK122" s="859"/>
      <c r="DL122" s="859" t="s">
        <v>127</v>
      </c>
      <c r="DM122" s="859"/>
      <c r="DN122" s="859"/>
      <c r="DO122" s="859"/>
      <c r="DP122" s="859"/>
      <c r="DQ122" s="859" t="s">
        <v>387</v>
      </c>
      <c r="DR122" s="859"/>
      <c r="DS122" s="859"/>
      <c r="DT122" s="859"/>
      <c r="DU122" s="859"/>
      <c r="DV122" s="836" t="s">
        <v>466</v>
      </c>
      <c r="DW122" s="836"/>
      <c r="DX122" s="836"/>
      <c r="DY122" s="836"/>
      <c r="DZ122" s="837"/>
    </row>
    <row r="123" spans="1:130" s="245" customFormat="1" ht="26.25" customHeight="1" x14ac:dyDescent="0.15">
      <c r="A123" s="862"/>
      <c r="B123" s="863"/>
      <c r="C123" s="866" t="s">
        <v>456</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t="s">
        <v>467</v>
      </c>
      <c r="AB123" s="822"/>
      <c r="AC123" s="822"/>
      <c r="AD123" s="822"/>
      <c r="AE123" s="823"/>
      <c r="AF123" s="824" t="s">
        <v>467</v>
      </c>
      <c r="AG123" s="822"/>
      <c r="AH123" s="822"/>
      <c r="AI123" s="822"/>
      <c r="AJ123" s="823"/>
      <c r="AK123" s="824" t="s">
        <v>127</v>
      </c>
      <c r="AL123" s="822"/>
      <c r="AM123" s="822"/>
      <c r="AN123" s="822"/>
      <c r="AO123" s="823"/>
      <c r="AP123" s="869" t="s">
        <v>461</v>
      </c>
      <c r="AQ123" s="870"/>
      <c r="AR123" s="870"/>
      <c r="AS123" s="870"/>
      <c r="AT123" s="871"/>
      <c r="AU123" s="934"/>
      <c r="AV123" s="935"/>
      <c r="AW123" s="935"/>
      <c r="AX123" s="935"/>
      <c r="AY123" s="935"/>
      <c r="AZ123" s="276" t="s">
        <v>184</v>
      </c>
      <c r="BA123" s="276"/>
      <c r="BB123" s="276"/>
      <c r="BC123" s="276"/>
      <c r="BD123" s="276"/>
      <c r="BE123" s="276"/>
      <c r="BF123" s="276"/>
      <c r="BG123" s="276"/>
      <c r="BH123" s="276"/>
      <c r="BI123" s="276"/>
      <c r="BJ123" s="276"/>
      <c r="BK123" s="276"/>
      <c r="BL123" s="276"/>
      <c r="BM123" s="276"/>
      <c r="BN123" s="276"/>
      <c r="BO123" s="922" t="s">
        <v>479</v>
      </c>
      <c r="BP123" s="923"/>
      <c r="BQ123" s="877">
        <v>32090390</v>
      </c>
      <c r="BR123" s="878"/>
      <c r="BS123" s="878"/>
      <c r="BT123" s="878"/>
      <c r="BU123" s="878"/>
      <c r="BV123" s="878">
        <v>32981353</v>
      </c>
      <c r="BW123" s="878"/>
      <c r="BX123" s="878"/>
      <c r="BY123" s="878"/>
      <c r="BZ123" s="878"/>
      <c r="CA123" s="878">
        <v>33701160</v>
      </c>
      <c r="CB123" s="878"/>
      <c r="CC123" s="878"/>
      <c r="CD123" s="878"/>
      <c r="CE123" s="878"/>
      <c r="CF123" s="788"/>
      <c r="CG123" s="789"/>
      <c r="CH123" s="789"/>
      <c r="CI123" s="789"/>
      <c r="CJ123" s="879"/>
      <c r="CK123" s="914"/>
      <c r="CL123" s="900"/>
      <c r="CM123" s="900"/>
      <c r="CN123" s="900"/>
      <c r="CO123" s="901"/>
      <c r="CP123" s="880" t="s">
        <v>480</v>
      </c>
      <c r="CQ123" s="881"/>
      <c r="CR123" s="881"/>
      <c r="CS123" s="881"/>
      <c r="CT123" s="881"/>
      <c r="CU123" s="881"/>
      <c r="CV123" s="881"/>
      <c r="CW123" s="881"/>
      <c r="CX123" s="881"/>
      <c r="CY123" s="881"/>
      <c r="CZ123" s="881"/>
      <c r="DA123" s="881"/>
      <c r="DB123" s="881"/>
      <c r="DC123" s="881"/>
      <c r="DD123" s="881"/>
      <c r="DE123" s="881"/>
      <c r="DF123" s="882"/>
      <c r="DG123" s="821" t="s">
        <v>466</v>
      </c>
      <c r="DH123" s="822"/>
      <c r="DI123" s="822"/>
      <c r="DJ123" s="822"/>
      <c r="DK123" s="823"/>
      <c r="DL123" s="824" t="s">
        <v>465</v>
      </c>
      <c r="DM123" s="822"/>
      <c r="DN123" s="822"/>
      <c r="DO123" s="822"/>
      <c r="DP123" s="823"/>
      <c r="DQ123" s="824" t="s">
        <v>461</v>
      </c>
      <c r="DR123" s="822"/>
      <c r="DS123" s="822"/>
      <c r="DT123" s="822"/>
      <c r="DU123" s="823"/>
      <c r="DV123" s="869" t="s">
        <v>465</v>
      </c>
      <c r="DW123" s="870"/>
      <c r="DX123" s="870"/>
      <c r="DY123" s="870"/>
      <c r="DZ123" s="871"/>
    </row>
    <row r="124" spans="1:130" s="245" customFormat="1" ht="26.25" customHeight="1" thickBot="1" x14ac:dyDescent="0.2">
      <c r="A124" s="862"/>
      <c r="B124" s="863"/>
      <c r="C124" s="866" t="s">
        <v>459</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387</v>
      </c>
      <c r="AB124" s="822"/>
      <c r="AC124" s="822"/>
      <c r="AD124" s="822"/>
      <c r="AE124" s="823"/>
      <c r="AF124" s="824" t="s">
        <v>481</v>
      </c>
      <c r="AG124" s="822"/>
      <c r="AH124" s="822"/>
      <c r="AI124" s="822"/>
      <c r="AJ124" s="823"/>
      <c r="AK124" s="824" t="s">
        <v>470</v>
      </c>
      <c r="AL124" s="822"/>
      <c r="AM124" s="822"/>
      <c r="AN124" s="822"/>
      <c r="AO124" s="823"/>
      <c r="AP124" s="869" t="s">
        <v>464</v>
      </c>
      <c r="AQ124" s="870"/>
      <c r="AR124" s="870"/>
      <c r="AS124" s="870"/>
      <c r="AT124" s="871"/>
      <c r="AU124" s="872" t="s">
        <v>482</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121.6</v>
      </c>
      <c r="BR124" s="876"/>
      <c r="BS124" s="876"/>
      <c r="BT124" s="876"/>
      <c r="BU124" s="876"/>
      <c r="BV124" s="876">
        <v>103.3</v>
      </c>
      <c r="BW124" s="876"/>
      <c r="BX124" s="876"/>
      <c r="BY124" s="876"/>
      <c r="BZ124" s="876"/>
      <c r="CA124" s="876">
        <v>86.7</v>
      </c>
      <c r="CB124" s="876"/>
      <c r="CC124" s="876"/>
      <c r="CD124" s="876"/>
      <c r="CE124" s="876"/>
      <c r="CF124" s="766"/>
      <c r="CG124" s="767"/>
      <c r="CH124" s="767"/>
      <c r="CI124" s="767"/>
      <c r="CJ124" s="907"/>
      <c r="CK124" s="915"/>
      <c r="CL124" s="915"/>
      <c r="CM124" s="915"/>
      <c r="CN124" s="915"/>
      <c r="CO124" s="916"/>
      <c r="CP124" s="880" t="s">
        <v>483</v>
      </c>
      <c r="CQ124" s="881"/>
      <c r="CR124" s="881"/>
      <c r="CS124" s="881"/>
      <c r="CT124" s="881"/>
      <c r="CU124" s="881"/>
      <c r="CV124" s="881"/>
      <c r="CW124" s="881"/>
      <c r="CX124" s="881"/>
      <c r="CY124" s="881"/>
      <c r="CZ124" s="881"/>
      <c r="DA124" s="881"/>
      <c r="DB124" s="881"/>
      <c r="DC124" s="881"/>
      <c r="DD124" s="881"/>
      <c r="DE124" s="881"/>
      <c r="DF124" s="882"/>
      <c r="DG124" s="804">
        <v>987179</v>
      </c>
      <c r="DH124" s="805"/>
      <c r="DI124" s="805"/>
      <c r="DJ124" s="805"/>
      <c r="DK124" s="806"/>
      <c r="DL124" s="807">
        <v>888367</v>
      </c>
      <c r="DM124" s="805"/>
      <c r="DN124" s="805"/>
      <c r="DO124" s="805"/>
      <c r="DP124" s="806"/>
      <c r="DQ124" s="807" t="s">
        <v>470</v>
      </c>
      <c r="DR124" s="805"/>
      <c r="DS124" s="805"/>
      <c r="DT124" s="805"/>
      <c r="DU124" s="806"/>
      <c r="DV124" s="893" t="s">
        <v>466</v>
      </c>
      <c r="DW124" s="894"/>
      <c r="DX124" s="894"/>
      <c r="DY124" s="894"/>
      <c r="DZ124" s="895"/>
    </row>
    <row r="125" spans="1:130" s="245" customFormat="1" ht="26.25" customHeight="1" x14ac:dyDescent="0.15">
      <c r="A125" s="862"/>
      <c r="B125" s="863"/>
      <c r="C125" s="866" t="s">
        <v>463</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466</v>
      </c>
      <c r="AB125" s="822"/>
      <c r="AC125" s="822"/>
      <c r="AD125" s="822"/>
      <c r="AE125" s="823"/>
      <c r="AF125" s="824" t="s">
        <v>127</v>
      </c>
      <c r="AG125" s="822"/>
      <c r="AH125" s="822"/>
      <c r="AI125" s="822"/>
      <c r="AJ125" s="823"/>
      <c r="AK125" s="824" t="s">
        <v>466</v>
      </c>
      <c r="AL125" s="822"/>
      <c r="AM125" s="822"/>
      <c r="AN125" s="822"/>
      <c r="AO125" s="823"/>
      <c r="AP125" s="869" t="s">
        <v>465</v>
      </c>
      <c r="AQ125" s="870"/>
      <c r="AR125" s="870"/>
      <c r="AS125" s="870"/>
      <c r="AT125" s="87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896" t="s">
        <v>484</v>
      </c>
      <c r="CL125" s="897"/>
      <c r="CM125" s="897"/>
      <c r="CN125" s="897"/>
      <c r="CO125" s="898"/>
      <c r="CP125" s="905" t="s">
        <v>485</v>
      </c>
      <c r="CQ125" s="850"/>
      <c r="CR125" s="850"/>
      <c r="CS125" s="850"/>
      <c r="CT125" s="850"/>
      <c r="CU125" s="850"/>
      <c r="CV125" s="850"/>
      <c r="CW125" s="850"/>
      <c r="CX125" s="850"/>
      <c r="CY125" s="850"/>
      <c r="CZ125" s="850"/>
      <c r="DA125" s="850"/>
      <c r="DB125" s="850"/>
      <c r="DC125" s="850"/>
      <c r="DD125" s="850"/>
      <c r="DE125" s="850"/>
      <c r="DF125" s="851"/>
      <c r="DG125" s="906" t="s">
        <v>470</v>
      </c>
      <c r="DH125" s="887"/>
      <c r="DI125" s="887"/>
      <c r="DJ125" s="887"/>
      <c r="DK125" s="887"/>
      <c r="DL125" s="887" t="s">
        <v>461</v>
      </c>
      <c r="DM125" s="887"/>
      <c r="DN125" s="887"/>
      <c r="DO125" s="887"/>
      <c r="DP125" s="887"/>
      <c r="DQ125" s="887" t="s">
        <v>387</v>
      </c>
      <c r="DR125" s="887"/>
      <c r="DS125" s="887"/>
      <c r="DT125" s="887"/>
      <c r="DU125" s="887"/>
      <c r="DV125" s="888" t="s">
        <v>127</v>
      </c>
      <c r="DW125" s="888"/>
      <c r="DX125" s="888"/>
      <c r="DY125" s="888"/>
      <c r="DZ125" s="889"/>
    </row>
    <row r="126" spans="1:130" s="245" customFormat="1" ht="26.25" customHeight="1" thickBot="1" x14ac:dyDescent="0.2">
      <c r="A126" s="862"/>
      <c r="B126" s="863"/>
      <c r="C126" s="866" t="s">
        <v>469</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t="s">
        <v>465</v>
      </c>
      <c r="AB126" s="822"/>
      <c r="AC126" s="822"/>
      <c r="AD126" s="822"/>
      <c r="AE126" s="823"/>
      <c r="AF126" s="824" t="s">
        <v>127</v>
      </c>
      <c r="AG126" s="822"/>
      <c r="AH126" s="822"/>
      <c r="AI126" s="822"/>
      <c r="AJ126" s="823"/>
      <c r="AK126" s="824" t="s">
        <v>467</v>
      </c>
      <c r="AL126" s="822"/>
      <c r="AM126" s="822"/>
      <c r="AN126" s="822"/>
      <c r="AO126" s="823"/>
      <c r="AP126" s="869" t="s">
        <v>387</v>
      </c>
      <c r="AQ126" s="870"/>
      <c r="AR126" s="870"/>
      <c r="AS126" s="870"/>
      <c r="AT126" s="87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899"/>
      <c r="CL126" s="900"/>
      <c r="CM126" s="900"/>
      <c r="CN126" s="900"/>
      <c r="CO126" s="901"/>
      <c r="CP126" s="857" t="s">
        <v>486</v>
      </c>
      <c r="CQ126" s="792"/>
      <c r="CR126" s="792"/>
      <c r="CS126" s="792"/>
      <c r="CT126" s="792"/>
      <c r="CU126" s="792"/>
      <c r="CV126" s="792"/>
      <c r="CW126" s="792"/>
      <c r="CX126" s="792"/>
      <c r="CY126" s="792"/>
      <c r="CZ126" s="792"/>
      <c r="DA126" s="792"/>
      <c r="DB126" s="792"/>
      <c r="DC126" s="792"/>
      <c r="DD126" s="792"/>
      <c r="DE126" s="792"/>
      <c r="DF126" s="793"/>
      <c r="DG126" s="858" t="s">
        <v>470</v>
      </c>
      <c r="DH126" s="859"/>
      <c r="DI126" s="859"/>
      <c r="DJ126" s="859"/>
      <c r="DK126" s="859"/>
      <c r="DL126" s="859" t="s">
        <v>487</v>
      </c>
      <c r="DM126" s="859"/>
      <c r="DN126" s="859"/>
      <c r="DO126" s="859"/>
      <c r="DP126" s="859"/>
      <c r="DQ126" s="859" t="s">
        <v>387</v>
      </c>
      <c r="DR126" s="859"/>
      <c r="DS126" s="859"/>
      <c r="DT126" s="859"/>
      <c r="DU126" s="859"/>
      <c r="DV126" s="836" t="s">
        <v>488</v>
      </c>
      <c r="DW126" s="836"/>
      <c r="DX126" s="836"/>
      <c r="DY126" s="836"/>
      <c r="DZ126" s="837"/>
    </row>
    <row r="127" spans="1:130" s="245" customFormat="1" ht="26.25" customHeight="1" x14ac:dyDescent="0.15">
      <c r="A127" s="864"/>
      <c r="B127" s="865"/>
      <c r="C127" s="883" t="s">
        <v>489</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t="s">
        <v>461</v>
      </c>
      <c r="AB127" s="822"/>
      <c r="AC127" s="822"/>
      <c r="AD127" s="822"/>
      <c r="AE127" s="823"/>
      <c r="AF127" s="824" t="s">
        <v>487</v>
      </c>
      <c r="AG127" s="822"/>
      <c r="AH127" s="822"/>
      <c r="AI127" s="822"/>
      <c r="AJ127" s="823"/>
      <c r="AK127" s="824" t="s">
        <v>487</v>
      </c>
      <c r="AL127" s="822"/>
      <c r="AM127" s="822"/>
      <c r="AN127" s="822"/>
      <c r="AO127" s="823"/>
      <c r="AP127" s="869" t="s">
        <v>127</v>
      </c>
      <c r="AQ127" s="870"/>
      <c r="AR127" s="870"/>
      <c r="AS127" s="870"/>
      <c r="AT127" s="871"/>
      <c r="AU127" s="281"/>
      <c r="AV127" s="281"/>
      <c r="AW127" s="281"/>
      <c r="AX127" s="886" t="s">
        <v>490</v>
      </c>
      <c r="AY127" s="854"/>
      <c r="AZ127" s="854"/>
      <c r="BA127" s="854"/>
      <c r="BB127" s="854"/>
      <c r="BC127" s="854"/>
      <c r="BD127" s="854"/>
      <c r="BE127" s="855"/>
      <c r="BF127" s="853" t="s">
        <v>491</v>
      </c>
      <c r="BG127" s="854"/>
      <c r="BH127" s="854"/>
      <c r="BI127" s="854"/>
      <c r="BJ127" s="854"/>
      <c r="BK127" s="854"/>
      <c r="BL127" s="855"/>
      <c r="BM127" s="853" t="s">
        <v>492</v>
      </c>
      <c r="BN127" s="854"/>
      <c r="BO127" s="854"/>
      <c r="BP127" s="854"/>
      <c r="BQ127" s="854"/>
      <c r="BR127" s="854"/>
      <c r="BS127" s="855"/>
      <c r="BT127" s="853" t="s">
        <v>493</v>
      </c>
      <c r="BU127" s="854"/>
      <c r="BV127" s="854"/>
      <c r="BW127" s="854"/>
      <c r="BX127" s="854"/>
      <c r="BY127" s="854"/>
      <c r="BZ127" s="856"/>
      <c r="CA127" s="281"/>
      <c r="CB127" s="281"/>
      <c r="CC127" s="281"/>
      <c r="CD127" s="282"/>
      <c r="CE127" s="282"/>
      <c r="CF127" s="282"/>
      <c r="CG127" s="279"/>
      <c r="CH127" s="279"/>
      <c r="CI127" s="279"/>
      <c r="CJ127" s="280"/>
      <c r="CK127" s="899"/>
      <c r="CL127" s="900"/>
      <c r="CM127" s="900"/>
      <c r="CN127" s="900"/>
      <c r="CO127" s="901"/>
      <c r="CP127" s="857" t="s">
        <v>494</v>
      </c>
      <c r="CQ127" s="792"/>
      <c r="CR127" s="792"/>
      <c r="CS127" s="792"/>
      <c r="CT127" s="792"/>
      <c r="CU127" s="792"/>
      <c r="CV127" s="792"/>
      <c r="CW127" s="792"/>
      <c r="CX127" s="792"/>
      <c r="CY127" s="792"/>
      <c r="CZ127" s="792"/>
      <c r="DA127" s="792"/>
      <c r="DB127" s="792"/>
      <c r="DC127" s="792"/>
      <c r="DD127" s="792"/>
      <c r="DE127" s="792"/>
      <c r="DF127" s="793"/>
      <c r="DG127" s="858" t="s">
        <v>467</v>
      </c>
      <c r="DH127" s="859"/>
      <c r="DI127" s="859"/>
      <c r="DJ127" s="859"/>
      <c r="DK127" s="859"/>
      <c r="DL127" s="859" t="s">
        <v>470</v>
      </c>
      <c r="DM127" s="859"/>
      <c r="DN127" s="859"/>
      <c r="DO127" s="859"/>
      <c r="DP127" s="859"/>
      <c r="DQ127" s="859" t="s">
        <v>127</v>
      </c>
      <c r="DR127" s="859"/>
      <c r="DS127" s="859"/>
      <c r="DT127" s="859"/>
      <c r="DU127" s="859"/>
      <c r="DV127" s="836" t="s">
        <v>461</v>
      </c>
      <c r="DW127" s="836"/>
      <c r="DX127" s="836"/>
      <c r="DY127" s="836"/>
      <c r="DZ127" s="837"/>
    </row>
    <row r="128" spans="1:130" s="245" customFormat="1" ht="26.25" customHeight="1" thickBot="1" x14ac:dyDescent="0.2">
      <c r="A128" s="838" t="s">
        <v>495</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496</v>
      </c>
      <c r="X128" s="840"/>
      <c r="Y128" s="840"/>
      <c r="Z128" s="841"/>
      <c r="AA128" s="842">
        <v>344417</v>
      </c>
      <c r="AB128" s="843"/>
      <c r="AC128" s="843"/>
      <c r="AD128" s="843"/>
      <c r="AE128" s="844"/>
      <c r="AF128" s="845">
        <v>405310</v>
      </c>
      <c r="AG128" s="843"/>
      <c r="AH128" s="843"/>
      <c r="AI128" s="843"/>
      <c r="AJ128" s="844"/>
      <c r="AK128" s="845">
        <v>578536</v>
      </c>
      <c r="AL128" s="843"/>
      <c r="AM128" s="843"/>
      <c r="AN128" s="843"/>
      <c r="AO128" s="844"/>
      <c r="AP128" s="846"/>
      <c r="AQ128" s="847"/>
      <c r="AR128" s="847"/>
      <c r="AS128" s="847"/>
      <c r="AT128" s="848"/>
      <c r="AU128" s="281"/>
      <c r="AV128" s="281"/>
      <c r="AW128" s="281"/>
      <c r="AX128" s="849" t="s">
        <v>497</v>
      </c>
      <c r="AY128" s="850"/>
      <c r="AZ128" s="850"/>
      <c r="BA128" s="850"/>
      <c r="BB128" s="850"/>
      <c r="BC128" s="850"/>
      <c r="BD128" s="850"/>
      <c r="BE128" s="851"/>
      <c r="BF128" s="828" t="s">
        <v>488</v>
      </c>
      <c r="BG128" s="829"/>
      <c r="BH128" s="829"/>
      <c r="BI128" s="829"/>
      <c r="BJ128" s="829"/>
      <c r="BK128" s="829"/>
      <c r="BL128" s="852"/>
      <c r="BM128" s="828">
        <v>12.81</v>
      </c>
      <c r="BN128" s="829"/>
      <c r="BO128" s="829"/>
      <c r="BP128" s="829"/>
      <c r="BQ128" s="829"/>
      <c r="BR128" s="829"/>
      <c r="BS128" s="852"/>
      <c r="BT128" s="828">
        <v>20</v>
      </c>
      <c r="BU128" s="829"/>
      <c r="BV128" s="829"/>
      <c r="BW128" s="829"/>
      <c r="BX128" s="829"/>
      <c r="BY128" s="829"/>
      <c r="BZ128" s="830"/>
      <c r="CA128" s="282"/>
      <c r="CB128" s="282"/>
      <c r="CC128" s="282"/>
      <c r="CD128" s="282"/>
      <c r="CE128" s="282"/>
      <c r="CF128" s="282"/>
      <c r="CG128" s="279"/>
      <c r="CH128" s="279"/>
      <c r="CI128" s="279"/>
      <c r="CJ128" s="280"/>
      <c r="CK128" s="902"/>
      <c r="CL128" s="903"/>
      <c r="CM128" s="903"/>
      <c r="CN128" s="903"/>
      <c r="CO128" s="904"/>
      <c r="CP128" s="831" t="s">
        <v>498</v>
      </c>
      <c r="CQ128" s="770"/>
      <c r="CR128" s="770"/>
      <c r="CS128" s="770"/>
      <c r="CT128" s="770"/>
      <c r="CU128" s="770"/>
      <c r="CV128" s="770"/>
      <c r="CW128" s="770"/>
      <c r="CX128" s="770"/>
      <c r="CY128" s="770"/>
      <c r="CZ128" s="770"/>
      <c r="DA128" s="770"/>
      <c r="DB128" s="770"/>
      <c r="DC128" s="770"/>
      <c r="DD128" s="770"/>
      <c r="DE128" s="770"/>
      <c r="DF128" s="771"/>
      <c r="DG128" s="832" t="s">
        <v>461</v>
      </c>
      <c r="DH128" s="833"/>
      <c r="DI128" s="833"/>
      <c r="DJ128" s="833"/>
      <c r="DK128" s="833"/>
      <c r="DL128" s="833" t="s">
        <v>487</v>
      </c>
      <c r="DM128" s="833"/>
      <c r="DN128" s="833"/>
      <c r="DO128" s="833"/>
      <c r="DP128" s="833"/>
      <c r="DQ128" s="833" t="s">
        <v>461</v>
      </c>
      <c r="DR128" s="833"/>
      <c r="DS128" s="833"/>
      <c r="DT128" s="833"/>
      <c r="DU128" s="833"/>
      <c r="DV128" s="834" t="s">
        <v>461</v>
      </c>
      <c r="DW128" s="834"/>
      <c r="DX128" s="834"/>
      <c r="DY128" s="834"/>
      <c r="DZ128" s="835"/>
    </row>
    <row r="129" spans="1:131" s="245" customFormat="1" ht="26.25" customHeight="1" x14ac:dyDescent="0.15">
      <c r="A129" s="816" t="s">
        <v>107</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499</v>
      </c>
      <c r="X129" s="819"/>
      <c r="Y129" s="819"/>
      <c r="Z129" s="820"/>
      <c r="AA129" s="821">
        <v>14418174</v>
      </c>
      <c r="AB129" s="822"/>
      <c r="AC129" s="822"/>
      <c r="AD129" s="822"/>
      <c r="AE129" s="823"/>
      <c r="AF129" s="824">
        <v>14607562</v>
      </c>
      <c r="AG129" s="822"/>
      <c r="AH129" s="822"/>
      <c r="AI129" s="822"/>
      <c r="AJ129" s="823"/>
      <c r="AK129" s="824">
        <v>14549262</v>
      </c>
      <c r="AL129" s="822"/>
      <c r="AM129" s="822"/>
      <c r="AN129" s="822"/>
      <c r="AO129" s="823"/>
      <c r="AP129" s="825"/>
      <c r="AQ129" s="826"/>
      <c r="AR129" s="826"/>
      <c r="AS129" s="826"/>
      <c r="AT129" s="827"/>
      <c r="AU129" s="283"/>
      <c r="AV129" s="283"/>
      <c r="AW129" s="283"/>
      <c r="AX129" s="791" t="s">
        <v>500</v>
      </c>
      <c r="AY129" s="792"/>
      <c r="AZ129" s="792"/>
      <c r="BA129" s="792"/>
      <c r="BB129" s="792"/>
      <c r="BC129" s="792"/>
      <c r="BD129" s="792"/>
      <c r="BE129" s="793"/>
      <c r="BF129" s="811" t="s">
        <v>467</v>
      </c>
      <c r="BG129" s="812"/>
      <c r="BH129" s="812"/>
      <c r="BI129" s="812"/>
      <c r="BJ129" s="812"/>
      <c r="BK129" s="812"/>
      <c r="BL129" s="813"/>
      <c r="BM129" s="811">
        <v>17.809999999999999</v>
      </c>
      <c r="BN129" s="812"/>
      <c r="BO129" s="812"/>
      <c r="BP129" s="812"/>
      <c r="BQ129" s="812"/>
      <c r="BR129" s="812"/>
      <c r="BS129" s="813"/>
      <c r="BT129" s="811">
        <v>30</v>
      </c>
      <c r="BU129" s="814"/>
      <c r="BV129" s="814"/>
      <c r="BW129" s="814"/>
      <c r="BX129" s="814"/>
      <c r="BY129" s="814"/>
      <c r="BZ129" s="815"/>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16" t="s">
        <v>501</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502</v>
      </c>
      <c r="X130" s="819"/>
      <c r="Y130" s="819"/>
      <c r="Z130" s="820"/>
      <c r="AA130" s="821">
        <v>1501234</v>
      </c>
      <c r="AB130" s="822"/>
      <c r="AC130" s="822"/>
      <c r="AD130" s="822"/>
      <c r="AE130" s="823"/>
      <c r="AF130" s="824">
        <v>1539188</v>
      </c>
      <c r="AG130" s="822"/>
      <c r="AH130" s="822"/>
      <c r="AI130" s="822"/>
      <c r="AJ130" s="823"/>
      <c r="AK130" s="824">
        <v>1517054</v>
      </c>
      <c r="AL130" s="822"/>
      <c r="AM130" s="822"/>
      <c r="AN130" s="822"/>
      <c r="AO130" s="823"/>
      <c r="AP130" s="825"/>
      <c r="AQ130" s="826"/>
      <c r="AR130" s="826"/>
      <c r="AS130" s="826"/>
      <c r="AT130" s="827"/>
      <c r="AU130" s="283"/>
      <c r="AV130" s="283"/>
      <c r="AW130" s="283"/>
      <c r="AX130" s="791" t="s">
        <v>503</v>
      </c>
      <c r="AY130" s="792"/>
      <c r="AZ130" s="792"/>
      <c r="BA130" s="792"/>
      <c r="BB130" s="792"/>
      <c r="BC130" s="792"/>
      <c r="BD130" s="792"/>
      <c r="BE130" s="793"/>
      <c r="BF130" s="794">
        <v>9.4</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504</v>
      </c>
      <c r="X131" s="802"/>
      <c r="Y131" s="802"/>
      <c r="Z131" s="803"/>
      <c r="AA131" s="804">
        <v>12916940</v>
      </c>
      <c r="AB131" s="805"/>
      <c r="AC131" s="805"/>
      <c r="AD131" s="805"/>
      <c r="AE131" s="806"/>
      <c r="AF131" s="807">
        <v>13068374</v>
      </c>
      <c r="AG131" s="805"/>
      <c r="AH131" s="805"/>
      <c r="AI131" s="805"/>
      <c r="AJ131" s="806"/>
      <c r="AK131" s="807">
        <v>13032208</v>
      </c>
      <c r="AL131" s="805"/>
      <c r="AM131" s="805"/>
      <c r="AN131" s="805"/>
      <c r="AO131" s="806"/>
      <c r="AP131" s="808"/>
      <c r="AQ131" s="809"/>
      <c r="AR131" s="809"/>
      <c r="AS131" s="809"/>
      <c r="AT131" s="810"/>
      <c r="AU131" s="283"/>
      <c r="AV131" s="283"/>
      <c r="AW131" s="283"/>
      <c r="AX131" s="769" t="s">
        <v>505</v>
      </c>
      <c r="AY131" s="770"/>
      <c r="AZ131" s="770"/>
      <c r="BA131" s="770"/>
      <c r="BB131" s="770"/>
      <c r="BC131" s="770"/>
      <c r="BD131" s="770"/>
      <c r="BE131" s="771"/>
      <c r="BF131" s="772">
        <v>86.7</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778" t="s">
        <v>506</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507</v>
      </c>
      <c r="W132" s="782"/>
      <c r="X132" s="782"/>
      <c r="Y132" s="782"/>
      <c r="Z132" s="783"/>
      <c r="AA132" s="784">
        <v>9.6770597370000004</v>
      </c>
      <c r="AB132" s="785"/>
      <c r="AC132" s="785"/>
      <c r="AD132" s="785"/>
      <c r="AE132" s="786"/>
      <c r="AF132" s="787">
        <v>8.8680274990000001</v>
      </c>
      <c r="AG132" s="785"/>
      <c r="AH132" s="785"/>
      <c r="AI132" s="785"/>
      <c r="AJ132" s="786"/>
      <c r="AK132" s="787">
        <v>9.8522291850000006</v>
      </c>
      <c r="AL132" s="785"/>
      <c r="AM132" s="785"/>
      <c r="AN132" s="785"/>
      <c r="AO132" s="786"/>
      <c r="AP132" s="788"/>
      <c r="AQ132" s="789"/>
      <c r="AR132" s="789"/>
      <c r="AS132" s="789"/>
      <c r="AT132" s="79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508</v>
      </c>
      <c r="W133" s="761"/>
      <c r="X133" s="761"/>
      <c r="Y133" s="761"/>
      <c r="Z133" s="762"/>
      <c r="AA133" s="763">
        <v>11.9</v>
      </c>
      <c r="AB133" s="764"/>
      <c r="AC133" s="764"/>
      <c r="AD133" s="764"/>
      <c r="AE133" s="765"/>
      <c r="AF133" s="763">
        <v>10.199999999999999</v>
      </c>
      <c r="AG133" s="764"/>
      <c r="AH133" s="764"/>
      <c r="AI133" s="764"/>
      <c r="AJ133" s="765"/>
      <c r="AK133" s="763">
        <v>9.4</v>
      </c>
      <c r="AL133" s="764"/>
      <c r="AM133" s="764"/>
      <c r="AN133" s="764"/>
      <c r="AO133" s="765"/>
      <c r="AP133" s="766"/>
      <c r="AQ133" s="767"/>
      <c r="AR133" s="767"/>
      <c r="AS133" s="767"/>
      <c r="AT133" s="768"/>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xBPhu67M2s+KiQC98WhXjzGij9JGKWFcL+4L/FLFBZ/EcXwovmKhWIIowY1Ku2TBiT1PdViGP0fehvFdAQo1Gg==" saltValue="wVhmY+M440aIdZc2s9+U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509</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3ozYIy4NlY8uYuhOZ4pmdf/q2dJWbCPUPC2RK9rrJ6SHgctFIWKLhCXCrTw+5IgGJ68hJMPUjq3INlFNof2Ibg==" saltValue="EmiXt6ClZiHLB6tKsa0Y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tLMDudt4uHj6jclLiALodwLgh5tJDyflB7LySpYgITbV+Xwayr+6u/85tY/fI/L5W2pv5F8TSXRHBOCgW0ueQ==" saltValue="uChYEj+Ot2xqp3GwDx/e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511</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176" t="s">
        <v>512</v>
      </c>
      <c r="AP7" s="302"/>
      <c r="AQ7" s="303" t="s">
        <v>513</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177"/>
      <c r="AP8" s="308" t="s">
        <v>514</v>
      </c>
      <c r="AQ8" s="309" t="s">
        <v>515</v>
      </c>
      <c r="AR8" s="310" t="s">
        <v>516</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190" t="s">
        <v>517</v>
      </c>
      <c r="AL9" s="1191"/>
      <c r="AM9" s="1191"/>
      <c r="AN9" s="1192"/>
      <c r="AO9" s="311">
        <v>4976249</v>
      </c>
      <c r="AP9" s="311">
        <v>64100</v>
      </c>
      <c r="AQ9" s="312">
        <v>57754</v>
      </c>
      <c r="AR9" s="313">
        <v>11</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190" t="s">
        <v>518</v>
      </c>
      <c r="AL10" s="1191"/>
      <c r="AM10" s="1191"/>
      <c r="AN10" s="1192"/>
      <c r="AO10" s="314">
        <v>205853</v>
      </c>
      <c r="AP10" s="314">
        <v>2652</v>
      </c>
      <c r="AQ10" s="315">
        <v>3830</v>
      </c>
      <c r="AR10" s="316">
        <v>-30.8</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190" t="s">
        <v>519</v>
      </c>
      <c r="AL11" s="1191"/>
      <c r="AM11" s="1191"/>
      <c r="AN11" s="1192"/>
      <c r="AO11" s="314">
        <v>150094</v>
      </c>
      <c r="AP11" s="314">
        <v>1933</v>
      </c>
      <c r="AQ11" s="315">
        <v>6814</v>
      </c>
      <c r="AR11" s="316">
        <v>-71.599999999999994</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190" t="s">
        <v>520</v>
      </c>
      <c r="AL12" s="1191"/>
      <c r="AM12" s="1191"/>
      <c r="AN12" s="1192"/>
      <c r="AO12" s="314">
        <v>8226</v>
      </c>
      <c r="AP12" s="314">
        <v>106</v>
      </c>
      <c r="AQ12" s="315">
        <v>1059</v>
      </c>
      <c r="AR12" s="316">
        <v>-90</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190" t="s">
        <v>521</v>
      </c>
      <c r="AL13" s="1191"/>
      <c r="AM13" s="1191"/>
      <c r="AN13" s="1192"/>
      <c r="AO13" s="314" t="s">
        <v>522</v>
      </c>
      <c r="AP13" s="314" t="s">
        <v>522</v>
      </c>
      <c r="AQ13" s="315">
        <v>4</v>
      </c>
      <c r="AR13" s="316" t="s">
        <v>522</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190" t="s">
        <v>523</v>
      </c>
      <c r="AL14" s="1191"/>
      <c r="AM14" s="1191"/>
      <c r="AN14" s="1192"/>
      <c r="AO14" s="314">
        <v>192154</v>
      </c>
      <c r="AP14" s="314">
        <v>2475</v>
      </c>
      <c r="AQ14" s="315">
        <v>2651</v>
      </c>
      <c r="AR14" s="316">
        <v>-6.6</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190" t="s">
        <v>524</v>
      </c>
      <c r="AL15" s="1191"/>
      <c r="AM15" s="1191"/>
      <c r="AN15" s="1192"/>
      <c r="AO15" s="314">
        <v>24956</v>
      </c>
      <c r="AP15" s="314">
        <v>321</v>
      </c>
      <c r="AQ15" s="315">
        <v>1352</v>
      </c>
      <c r="AR15" s="316">
        <v>-76.3</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193" t="s">
        <v>525</v>
      </c>
      <c r="AL16" s="1194"/>
      <c r="AM16" s="1194"/>
      <c r="AN16" s="1195"/>
      <c r="AO16" s="314">
        <v>-134557</v>
      </c>
      <c r="AP16" s="314">
        <v>-1733</v>
      </c>
      <c r="AQ16" s="315">
        <v>-4074</v>
      </c>
      <c r="AR16" s="316">
        <v>-57.5</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193" t="s">
        <v>184</v>
      </c>
      <c r="AL17" s="1194"/>
      <c r="AM17" s="1194"/>
      <c r="AN17" s="1195"/>
      <c r="AO17" s="314">
        <v>5422975</v>
      </c>
      <c r="AP17" s="314">
        <v>69855</v>
      </c>
      <c r="AQ17" s="315">
        <v>69392</v>
      </c>
      <c r="AR17" s="316">
        <v>0.7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526</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527</v>
      </c>
      <c r="AP20" s="322" t="s">
        <v>528</v>
      </c>
      <c r="AQ20" s="323" t="s">
        <v>529</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187" t="s">
        <v>530</v>
      </c>
      <c r="AL21" s="1188"/>
      <c r="AM21" s="1188"/>
      <c r="AN21" s="1189"/>
      <c r="AO21" s="326">
        <v>6.21</v>
      </c>
      <c r="AP21" s="327">
        <v>6.31</v>
      </c>
      <c r="AQ21" s="328">
        <v>-0.1</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187" t="s">
        <v>531</v>
      </c>
      <c r="AL22" s="1188"/>
      <c r="AM22" s="1188"/>
      <c r="AN22" s="1189"/>
      <c r="AO22" s="331">
        <v>95.7</v>
      </c>
      <c r="AP22" s="332">
        <v>98.4</v>
      </c>
      <c r="AQ22" s="333">
        <v>-2.7</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532</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533</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534</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176" t="s">
        <v>512</v>
      </c>
      <c r="AP30" s="302"/>
      <c r="AQ30" s="303" t="s">
        <v>513</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177"/>
      <c r="AP31" s="308" t="s">
        <v>514</v>
      </c>
      <c r="AQ31" s="309" t="s">
        <v>515</v>
      </c>
      <c r="AR31" s="310" t="s">
        <v>516</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178" t="s">
        <v>535</v>
      </c>
      <c r="AL32" s="1179"/>
      <c r="AM32" s="1179"/>
      <c r="AN32" s="1180"/>
      <c r="AO32" s="341">
        <v>2921165</v>
      </c>
      <c r="AP32" s="341">
        <v>37628</v>
      </c>
      <c r="AQ32" s="342">
        <v>34189</v>
      </c>
      <c r="AR32" s="343">
        <v>10.1</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178" t="s">
        <v>536</v>
      </c>
      <c r="AL33" s="1179"/>
      <c r="AM33" s="1179"/>
      <c r="AN33" s="1180"/>
      <c r="AO33" s="341" t="s">
        <v>522</v>
      </c>
      <c r="AP33" s="341" t="s">
        <v>522</v>
      </c>
      <c r="AQ33" s="342" t="s">
        <v>522</v>
      </c>
      <c r="AR33" s="343" t="s">
        <v>522</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178" t="s">
        <v>537</v>
      </c>
      <c r="AL34" s="1179"/>
      <c r="AM34" s="1179"/>
      <c r="AN34" s="1180"/>
      <c r="AO34" s="341" t="s">
        <v>522</v>
      </c>
      <c r="AP34" s="341" t="s">
        <v>522</v>
      </c>
      <c r="AQ34" s="342">
        <v>16</v>
      </c>
      <c r="AR34" s="343" t="s">
        <v>522</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178" t="s">
        <v>538</v>
      </c>
      <c r="AL35" s="1179"/>
      <c r="AM35" s="1179"/>
      <c r="AN35" s="1180"/>
      <c r="AO35" s="341">
        <v>68978</v>
      </c>
      <c r="AP35" s="341">
        <v>889</v>
      </c>
      <c r="AQ35" s="342">
        <v>9412</v>
      </c>
      <c r="AR35" s="343">
        <v>-90.6</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178" t="s">
        <v>539</v>
      </c>
      <c r="AL36" s="1179"/>
      <c r="AM36" s="1179"/>
      <c r="AN36" s="1180"/>
      <c r="AO36" s="341">
        <v>389410</v>
      </c>
      <c r="AP36" s="341">
        <v>5016</v>
      </c>
      <c r="AQ36" s="342">
        <v>2024</v>
      </c>
      <c r="AR36" s="343">
        <v>147.80000000000001</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178" t="s">
        <v>540</v>
      </c>
      <c r="AL37" s="1179"/>
      <c r="AM37" s="1179"/>
      <c r="AN37" s="1180"/>
      <c r="AO37" s="341" t="s">
        <v>522</v>
      </c>
      <c r="AP37" s="341" t="s">
        <v>522</v>
      </c>
      <c r="AQ37" s="342">
        <v>1165</v>
      </c>
      <c r="AR37" s="343" t="s">
        <v>522</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181" t="s">
        <v>541</v>
      </c>
      <c r="AL38" s="1182"/>
      <c r="AM38" s="1182"/>
      <c r="AN38" s="1183"/>
      <c r="AO38" s="344" t="s">
        <v>522</v>
      </c>
      <c r="AP38" s="344" t="s">
        <v>522</v>
      </c>
      <c r="AQ38" s="345">
        <v>2</v>
      </c>
      <c r="AR38" s="333" t="s">
        <v>522</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181" t="s">
        <v>542</v>
      </c>
      <c r="AL39" s="1182"/>
      <c r="AM39" s="1182"/>
      <c r="AN39" s="1183"/>
      <c r="AO39" s="341">
        <v>-578536</v>
      </c>
      <c r="AP39" s="341">
        <v>-7452</v>
      </c>
      <c r="AQ39" s="342">
        <v>-6367</v>
      </c>
      <c r="AR39" s="343">
        <v>17</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178" t="s">
        <v>543</v>
      </c>
      <c r="AL40" s="1179"/>
      <c r="AM40" s="1179"/>
      <c r="AN40" s="1180"/>
      <c r="AO40" s="341">
        <v>-1517054</v>
      </c>
      <c r="AP40" s="341">
        <v>-19542</v>
      </c>
      <c r="AQ40" s="342">
        <v>-28963</v>
      </c>
      <c r="AR40" s="343">
        <v>-32.5</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184" t="s">
        <v>296</v>
      </c>
      <c r="AL41" s="1185"/>
      <c r="AM41" s="1185"/>
      <c r="AN41" s="1186"/>
      <c r="AO41" s="341">
        <v>1283963</v>
      </c>
      <c r="AP41" s="341">
        <v>16539</v>
      </c>
      <c r="AQ41" s="342">
        <v>11478</v>
      </c>
      <c r="AR41" s="343">
        <v>44.1</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544</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545</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546</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171" t="s">
        <v>512</v>
      </c>
      <c r="AN49" s="1173" t="s">
        <v>547</v>
      </c>
      <c r="AO49" s="1174"/>
      <c r="AP49" s="1174"/>
      <c r="AQ49" s="1174"/>
      <c r="AR49" s="1175"/>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172"/>
      <c r="AN50" s="357" t="s">
        <v>548</v>
      </c>
      <c r="AO50" s="358" t="s">
        <v>549</v>
      </c>
      <c r="AP50" s="359" t="s">
        <v>550</v>
      </c>
      <c r="AQ50" s="360" t="s">
        <v>551</v>
      </c>
      <c r="AR50" s="361" t="s">
        <v>552</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553</v>
      </c>
      <c r="AL51" s="354"/>
      <c r="AM51" s="362">
        <v>3894680</v>
      </c>
      <c r="AN51" s="363">
        <v>49922</v>
      </c>
      <c r="AO51" s="364">
        <v>119.6</v>
      </c>
      <c r="AP51" s="365">
        <v>47278</v>
      </c>
      <c r="AQ51" s="366">
        <v>-12.3</v>
      </c>
      <c r="AR51" s="367">
        <v>131.9</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554</v>
      </c>
      <c r="AM52" s="370">
        <v>3002469</v>
      </c>
      <c r="AN52" s="371">
        <v>38486</v>
      </c>
      <c r="AO52" s="372">
        <v>93.9</v>
      </c>
      <c r="AP52" s="373">
        <v>24096</v>
      </c>
      <c r="AQ52" s="374">
        <v>16.899999999999999</v>
      </c>
      <c r="AR52" s="375">
        <v>77</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555</v>
      </c>
      <c r="AL53" s="354"/>
      <c r="AM53" s="362">
        <v>1881290</v>
      </c>
      <c r="AN53" s="363">
        <v>24158</v>
      </c>
      <c r="AO53" s="364">
        <v>-51.6</v>
      </c>
      <c r="AP53" s="365">
        <v>44504</v>
      </c>
      <c r="AQ53" s="366">
        <v>-5.9</v>
      </c>
      <c r="AR53" s="367">
        <v>-45.7</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554</v>
      </c>
      <c r="AM54" s="370">
        <v>1697343</v>
      </c>
      <c r="AN54" s="371">
        <v>21795</v>
      </c>
      <c r="AO54" s="372">
        <v>-43.4</v>
      </c>
      <c r="AP54" s="373">
        <v>25876</v>
      </c>
      <c r="AQ54" s="374">
        <v>7.4</v>
      </c>
      <c r="AR54" s="375">
        <v>-50.8</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556</v>
      </c>
      <c r="AL55" s="354"/>
      <c r="AM55" s="362">
        <v>1851857</v>
      </c>
      <c r="AN55" s="363">
        <v>23773</v>
      </c>
      <c r="AO55" s="364">
        <v>-1.6</v>
      </c>
      <c r="AP55" s="365">
        <v>47820</v>
      </c>
      <c r="AQ55" s="366">
        <v>7.5</v>
      </c>
      <c r="AR55" s="367">
        <v>-9.1</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554</v>
      </c>
      <c r="AM56" s="370">
        <v>1788205</v>
      </c>
      <c r="AN56" s="371">
        <v>22955</v>
      </c>
      <c r="AO56" s="372">
        <v>5.3</v>
      </c>
      <c r="AP56" s="373">
        <v>25855</v>
      </c>
      <c r="AQ56" s="374">
        <v>-0.1</v>
      </c>
      <c r="AR56" s="375">
        <v>5.4</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557</v>
      </c>
      <c r="AL57" s="354"/>
      <c r="AM57" s="362">
        <v>1667258</v>
      </c>
      <c r="AN57" s="363">
        <v>21402</v>
      </c>
      <c r="AO57" s="364">
        <v>-10</v>
      </c>
      <c r="AP57" s="365">
        <v>41934</v>
      </c>
      <c r="AQ57" s="366">
        <v>-12.3</v>
      </c>
      <c r="AR57" s="367">
        <v>2.2999999999999998</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554</v>
      </c>
      <c r="AM58" s="370">
        <v>1417557</v>
      </c>
      <c r="AN58" s="371">
        <v>18197</v>
      </c>
      <c r="AO58" s="372">
        <v>-20.7</v>
      </c>
      <c r="AP58" s="373">
        <v>23352</v>
      </c>
      <c r="AQ58" s="374">
        <v>-9.6999999999999993</v>
      </c>
      <c r="AR58" s="375">
        <v>-11</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558</v>
      </c>
      <c r="AL59" s="354"/>
      <c r="AM59" s="362">
        <v>2402576</v>
      </c>
      <c r="AN59" s="363">
        <v>30948</v>
      </c>
      <c r="AO59" s="364">
        <v>44.6</v>
      </c>
      <c r="AP59" s="365">
        <v>45588</v>
      </c>
      <c r="AQ59" s="366">
        <v>8.6999999999999993</v>
      </c>
      <c r="AR59" s="367">
        <v>35.9</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554</v>
      </c>
      <c r="AM60" s="370">
        <v>1251778</v>
      </c>
      <c r="AN60" s="371">
        <v>16125</v>
      </c>
      <c r="AO60" s="372">
        <v>-11.4</v>
      </c>
      <c r="AP60" s="373">
        <v>24150</v>
      </c>
      <c r="AQ60" s="374">
        <v>3.4</v>
      </c>
      <c r="AR60" s="375">
        <v>-14.8</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559</v>
      </c>
      <c r="AL61" s="376"/>
      <c r="AM61" s="377">
        <v>2339532</v>
      </c>
      <c r="AN61" s="378">
        <v>30041</v>
      </c>
      <c r="AO61" s="379">
        <v>20.2</v>
      </c>
      <c r="AP61" s="380">
        <v>45425</v>
      </c>
      <c r="AQ61" s="381">
        <v>-2.9</v>
      </c>
      <c r="AR61" s="367">
        <v>23.1</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554</v>
      </c>
      <c r="AM62" s="370">
        <v>1831470</v>
      </c>
      <c r="AN62" s="371">
        <v>23512</v>
      </c>
      <c r="AO62" s="372">
        <v>4.7</v>
      </c>
      <c r="AP62" s="373">
        <v>24666</v>
      </c>
      <c r="AQ62" s="374">
        <v>3.6</v>
      </c>
      <c r="AR62" s="375">
        <v>1.1000000000000001</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0OrOQcl8u0e9B+HU916gk+JO5qt9LTOGxfmQ6dZ6V/X7keBtmPL6R7/4ivVn7KkxzNoMejG9tC+WlMnm1p+JiQ==" saltValue="9DzTA1IRF879B6IKlhTey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561</v>
      </c>
    </row>
    <row r="120" spans="125:125" ht="13.5" hidden="1" customHeight="1" x14ac:dyDescent="0.15"/>
    <row r="121" spans="125:125" ht="13.5" hidden="1" customHeight="1" x14ac:dyDescent="0.15">
      <c r="DU121" s="289"/>
    </row>
  </sheetData>
  <sheetProtection algorithmName="SHA-512" hashValue="DUF+ImAo+VEpLk/IQV1I2BW6gZBnlz8Qrp7GPNpdF+xU0mhtOB/b6O27Xr9BsmI7uv+byvMhQUxEARpr607IVA==" saltValue="ZUzv2CZ2JWL9ghz3fg4z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562</v>
      </c>
    </row>
  </sheetData>
  <sheetProtection algorithmName="SHA-512" hashValue="5A4649mlErjCs0sJi5aaqAHqwO/tWr2R06GDbquO0uspV/5litKPKCyhtavHfHRbNhPfCyR0ZSHx0PhVz8vJmQ==" saltValue="lpqy5asFZDgSmHVpo4bkB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6" t="s">
        <v>3</v>
      </c>
      <c r="D47" s="1196"/>
      <c r="E47" s="1197"/>
      <c r="F47" s="11">
        <v>21.06</v>
      </c>
      <c r="G47" s="12">
        <v>22.11</v>
      </c>
      <c r="H47" s="12">
        <v>23.9</v>
      </c>
      <c r="I47" s="12">
        <v>24.76</v>
      </c>
      <c r="J47" s="13">
        <v>26.29</v>
      </c>
    </row>
    <row r="48" spans="2:10" ht="57.75" customHeight="1" x14ac:dyDescent="0.15">
      <c r="B48" s="14"/>
      <c r="C48" s="1198" t="s">
        <v>4</v>
      </c>
      <c r="D48" s="1198"/>
      <c r="E48" s="1199"/>
      <c r="F48" s="15">
        <v>2.5099999999999998</v>
      </c>
      <c r="G48" s="16">
        <v>2.96</v>
      </c>
      <c r="H48" s="16">
        <v>2.27</v>
      </c>
      <c r="I48" s="16">
        <v>2.83</v>
      </c>
      <c r="J48" s="17">
        <v>1.25</v>
      </c>
    </row>
    <row r="49" spans="2:10" ht="57.75" customHeight="1" thickBot="1" x14ac:dyDescent="0.2">
      <c r="B49" s="18"/>
      <c r="C49" s="1200" t="s">
        <v>5</v>
      </c>
      <c r="D49" s="1200"/>
      <c r="E49" s="1201"/>
      <c r="F49" s="19">
        <v>3.35</v>
      </c>
      <c r="G49" s="20">
        <v>1.94</v>
      </c>
      <c r="H49" s="20">
        <v>1.1299999999999999</v>
      </c>
      <c r="I49" s="20">
        <v>1.82</v>
      </c>
      <c r="J49" s="21" t="s">
        <v>568</v>
      </c>
    </row>
    <row r="50" spans="2:10" ht="13.5" customHeight="1" x14ac:dyDescent="0.15"/>
  </sheetData>
  <sheetProtection algorithmName="SHA-512" hashValue="7POTtRccpAmMhyX2dQriIzlhYCqQlv+TSZjVHpLCMVGukDgbHyY91wQt3fmvZ2z4UOYGXc36m5thxE72gdJS7w==" saltValue="PEhO47egXGZUfz/smmnH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2021-03-19T04:23:28Z</cp:lastPrinted>
  <dcterms:created xsi:type="dcterms:W3CDTF">2021-03-23T08:16:49Z</dcterms:created>
  <dcterms:modified xsi:type="dcterms:W3CDTF">2021-10-29T07:27:08Z</dcterms:modified>
</cp:coreProperties>
</file>