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C36" i="10"/>
  <c r="CO35" i="10"/>
  <c r="BW35" i="10"/>
  <c r="BE35" i="10"/>
  <c r="C35" i="10"/>
  <c r="CO34" i="10"/>
  <c r="BW34" i="10"/>
  <c r="BE34" i="10"/>
  <c r="C34" i="10"/>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<sst xmlns="http://schemas.openxmlformats.org/spreadsheetml/2006/main" count="1141" uniqueCount="619">
  <si>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</si>
  <si>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</si>
  <si>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</si>
  <si>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</si>
  <si>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</si>
  <si>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</si>
  <si>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</si>
  <si>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</si>
  <si>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</si>
  <si>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</si>
  <si>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</si>
  <si>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</si>
  <si>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</si>
  <si>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</si>
  <si>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</si>
  <si>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</si>
  <si>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</si>
  <si>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</si>
  <si>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</si>
  <si>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</si>
  <si>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</si>
  <si>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</si>
  <si>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</si>
  <si>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</si>
  <si>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</si>
  <si>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</si>
  <si>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</si>
  <si>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</si>
  <si>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</si>
  <si>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</si>
  <si>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</si>
  <si>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</si>
  <si>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</si>
  <si>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</si>
  <si>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</si>
  <si>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</si>
  <si>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</si>
  <si>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</si>
  <si>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</si>
  <si>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</si>
  <si>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</si>
  <si>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</si>
  <si>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</si>
  <si>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</si>
  <si>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</si>
  <si>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</si>
  <si>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</si>
  <si>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</si>
  <si>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</si>
  <si>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</si>
  <si>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</si>
  <si>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</si>
  <si>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</si>
  <si>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</si>
  <si>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</si>
  <si>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</si>
  <si>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</si>
  <si>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</si>
  <si>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</si>
  <si>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</si>
  <si>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</si>
  <si>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</si>
  <si>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</si>
  <si>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</si>
  <si>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</si>
  <si>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</si>
  <si>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</si>
  <si>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</si>
  <si>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</si>
  <si>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</si>
  <si>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</si>
  <si>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</si>
  <si>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</si>
  <si>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</si>
  <si>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</si>
  <si>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</si>
  <si>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</si>
  <si>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</si>
  <si>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</si>
  <si>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</si>
  <si>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</si>
  <si>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</si>
  <si>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</si>
  <si>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</si>
  <si>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</si>
  <si>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</si>
  <si>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</si>
  <si>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</si>
  <si>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</si>
  <si>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</si>
  <si>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</si>
  <si>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</si>
  <si>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</si>
  <si>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</si>
  <si>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</si>
  <si>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</si>
  <si>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</si>
  <si>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</si>
  <si>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柏原市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</si>
  <si>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</si>
  <si>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</si>
  <si>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</si>
  <si>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</si>
  <si>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</si>
  <si>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</si>
  <si>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</si>
  <si>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</si>
  <si>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</si>
  <si>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</si>
  <si>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</si>
  <si>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</si>
  <si>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</si>
  <si>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</si>
  <si>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</si>
  <si>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</si>
  <si>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</si>
  <si>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</si>
  <si>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</si>
  <si>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</si>
  <si>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</si>
  <si>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</si>
  <si>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</si>
  <si>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</si>
  <si>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</si>
  <si>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</si>
  <si>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</si>
  <si>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</si>
  <si>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</si>
  <si>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</si>
  <si>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</si>
  <si>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</si>
  <si>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</si>
  <si>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</si>
  <si>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</si>
  <si>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</si>
  <si>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</si>
  <si>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</si>
  <si>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</si>
  <si>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</si>
  <si>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</si>
  <si>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</si>
  <si>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</si>
  <si>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</si>
  <si>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</si>
  <si>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</si>
  <si>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</si>
  <si>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</si>
  <si>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</si>
  <si>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</si>
  <si>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</si>
  <si>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</si>
  <si>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市立柏原病院事業会計</t>
    <phoneticPr fontId="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</si>
  <si>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</si>
  <si>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</si>
  <si>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</si>
  <si>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</si>
  <si>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</si>
  <si>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</si>
  <si>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</si>
  <si>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</si>
  <si>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</si>
  <si>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</si>
  <si>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</si>
  <si>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</si>
  <si>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</si>
  <si>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</si>
  <si>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</si>
  <si>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</si>
  <si>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</si>
  <si>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</si>
  <si>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</si>
  <si>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</si>
  <si>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</si>
  <si>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</si>
  <si>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</si>
  <si>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</si>
  <si>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</si>
  <si>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</si>
  <si>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</si>
  <si>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</si>
  <si>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</si>
  <si>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</si>
  <si>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</si>
  <si>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</si>
  <si>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</si>
  <si>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</si>
  <si>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</si>
  <si>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</si>
  <si>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</si>
  <si>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</si>
  <si>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</si>
  <si>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</si>
  <si>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</si>
  <si>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</si>
  <si>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</si>
  <si>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</si>
  <si>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</si>
  <si>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</si>
  <si>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</si>
  <si>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</si>
  <si>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</si>
  <si>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</si>
  <si>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</si>
  <si>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</si>
  <si>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</si>
  <si>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</si>
  <si>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</si>
  <si>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</si>
  <si>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</si>
  <si>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</si>
  <si>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</si>
  <si>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</si>
  <si>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</si>
  <si>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</si>
  <si>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</si>
  <si>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</si>
  <si>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大阪府柏原市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</si>
  <si>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</si>
  <si>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</si>
  <si>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</si>
  <si>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</si>
  <si>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</si>
  <si>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</si>
  <si>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</si>
  <si>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</si>
  <si>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</si>
  <si>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</si>
  <si>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</si>
  <si>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</si>
  <si>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</si>
  <si>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</si>
  <si>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</si>
  <si>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</si>
  <si>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</si>
  <si>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</si>
  <si>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</si>
  <si>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</si>
  <si>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</si>
  <si>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</si>
  <si>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</si>
  <si>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</si>
  <si>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</si>
  <si>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</si>
  <si>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</si>
  <si>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</si>
  <si>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</si>
  <si>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</si>
  <si>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</si>
  <si>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</si>
  <si>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</si>
  <si>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</si>
  <si>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</si>
  <si>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</si>
  <si>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</si>
  <si>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</si>
  <si>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</si>
  <si>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</si>
  <si>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</si>
  <si>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</si>
  <si>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</si>
  <si>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</si>
  <si>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</si>
  <si>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</si>
  <si>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</si>
  <si>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</si>
  <si>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</si>
  <si>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</si>
  <si>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</si>
  <si>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</si>
  <si>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</si>
  <si>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</si>
  <si>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</si>
  <si>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</si>
  <si>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</si>
  <si>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</si>
  <si>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</si>
  <si>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</si>
  <si>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</si>
  <si>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</si>
  <si>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</si>
  <si>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</si>
  <si>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</si>
  <si>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</si>
  <si>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</si>
  <si>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</si>
  <si>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</si>
  <si>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</si>
  <si>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</si>
  <si>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</si>
  <si>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</si>
  <si>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</si>
  <si>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</si>
  <si>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</si>
  <si>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</si>
  <si>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</si>
  <si>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</si>
  <si>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</si>
  <si>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</si>
  <si>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</si>
  <si>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</si>
  <si>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</si>
  <si>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</si>
  <si>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</si>
  <si>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</si>
  <si>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</si>
  <si>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</si>
  <si>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</si>
  <si>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</si>
  <si>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</si>
  <si>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</si>
  <si>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</si>
  <si>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</si>
  <si>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</si>
  <si>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</si>
  <si>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</si>
  <si>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</si>
  <si>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</si>
  <si>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</si>
  <si>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</si>
  <si>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</si>
  <si>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</si>
  <si>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</si>
  <si>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</si>
  <si>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</si>
  <si>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</si>
  <si>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</si>
  <si>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</si>
  <si>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</si>
  <si>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</si>
  <si>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</si>
  <si>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</si>
  <si>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</si>
  <si>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</si>
  <si>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</si>
  <si>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</si>
  <si>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</si>
  <si>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</si>
  <si>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</si>
  <si>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</si>
  <si>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</si>
  <si>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</si>
  <si>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</si>
  <si>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</si>
  <si>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</si>
  <si>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</si>
  <si>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</si>
  <si>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</si>
  <si>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</si>
  <si>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</si>
  <si>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</si>
  <si>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</si>
  <si>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</si>
  <si>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</si>
  <si>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</si>
  <si>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</si>
  <si>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</si>
  <si>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</si>
  <si>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</si>
  <si>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</si>
  <si>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</si>
  <si>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</si>
  <si>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</si>
  <si>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</si>
  <si>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</si>
  <si>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</si>
  <si>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</si>
  <si>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</si>
  <si>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</si>
  <si>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</si>
  <si>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</si>
  <si>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</si>
  <si>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</si>
  <si>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大阪府柏原市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</si>
  <si>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</si>
  <si>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</si>
  <si>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</si>
  <si>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</si>
  <si>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</si>
  <si>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</si>
  <si>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</si>
  <si>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</si>
  <si>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</si>
  <si>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</si>
  <si>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</si>
  <si>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</si>
  <si>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</si>
  <si>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</si>
  <si>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</si>
  <si>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</si>
  <si>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</si>
  <si>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</si>
  <si>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</si>
  <si>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</si>
  <si>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</si>
  <si>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</si>
  <si>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</si>
  <si>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</si>
  <si>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</si>
  <si>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</si>
  <si>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</si>
  <si>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</si>
  <si>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</si>
  <si>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</si>
  <si>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</si>
  <si>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</si>
  <si>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</si>
  <si>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</si>
  <si>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</si>
  <si>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国民健康保険事業特別会計（施設勘定堅上診療所）</t>
    <phoneticPr fontId="5"/>
  </si>
  <si>
    <t>介護保険事業特別会計</t>
    <phoneticPr fontId="5"/>
  </si>
  <si>
    <t>後期高齢者医療事業特別会計</t>
    <phoneticPr fontId="5"/>
  </si>
  <si>
    <t>水道事業会計</t>
    <phoneticPr fontId="5"/>
  </si>
  <si>
    <t>法適用企業</t>
    <phoneticPr fontId="5"/>
  </si>
  <si>
    <t>市立柏原病院事業会計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</si>
  <si>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</si>
  <si>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</si>
  <si>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</si>
  <si>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</si>
  <si>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</si>
  <si>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</si>
  <si>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</si>
  <si>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</si>
  <si>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</si>
  <si>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</si>
  <si>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</si>
  <si>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</si>
  <si>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</si>
  <si>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</si>
  <si>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</si>
  <si>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</si>
  <si>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</si>
  <si>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</si>
  <si>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</si>
  <si>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</si>
  <si>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</si>
  <si>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</si>
  <si>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</si>
  <si>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</si>
  <si>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</si>
  <si>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</si>
  <si>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</si>
  <si>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</si>
  <si>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</si>
  <si>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</si>
  <si>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</si>
  <si>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</si>
  <si>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</si>
  <si>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</si>
  <si>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</si>
  <si>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</si>
  <si>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</si>
  <si>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</si>
  <si>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</si>
  <si>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</si>
  <si>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</si>
  <si>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</si>
  <si>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</si>
  <si>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</si>
  <si>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</si>
  <si>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</si>
  <si>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</si>
  <si>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</si>
  <si>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</si>
  <si>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</si>
  <si>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</si>
  <si>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</si>
  <si>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</si>
  <si>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</si>
  <si>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</si>
  <si>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</si>
  <si>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</si>
  <si>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</si>
  <si>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</si>
  <si>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</si>
  <si>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</si>
  <si>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</si>
  <si>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</si>
  <si>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市立柏原病院事業会計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</si>
  <si>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</si>
  <si>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</si>
  <si>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</si>
  <si>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</si>
  <si>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</si>
  <si>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</si>
  <si>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</si>
  <si>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</si>
  <si>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</si>
  <si>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</si>
  <si>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</si>
  <si>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</si>
  <si>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</si>
  <si>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</si>
  <si>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</si>
  <si>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</si>
  <si>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</si>
  <si>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</si>
  <si>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</si>
  <si>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</si>
  <si>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</si>
  <si>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</si>
  <si>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</si>
  <si>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</si>
  <si>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</si>
  <si>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</si>
  <si>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</si>
  <si>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</si>
  <si>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</si>
  <si>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</si>
  <si>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</si>
  <si>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</si>
  <si>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</si>
  <si>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</si>
  <si>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</si>
  <si>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</si>
  <si>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</si>
  <si>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</si>
  <si>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</si>
  <si>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</si>
  <si>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</si>
  <si>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</si>
  <si>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</si>
  <si>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</si>
  <si>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</si>
  <si>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</si>
  <si>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</si>
  <si>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</si>
  <si>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</si>
  <si>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</si>
  <si>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</si>
  <si>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</si>
  <si>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</si>
  <si>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</si>
  <si>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</si>
  <si>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</si>
  <si>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</si>
  <si>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</si>
  <si>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</si>
  <si>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</si>
  <si>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</si>
  <si>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</si>
  <si>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</si>
  <si>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</si>
  <si>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</si>
  <si>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</si>
  <si>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</si>
  <si>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</si>
  <si>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</si>
  <si>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</si>
  <si>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</si>
  <si>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</si>
  <si>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</si>
  <si>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</si>
  <si>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</si>
  <si>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</si>
  <si>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</si>
  <si>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</si>
  <si>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</si>
  <si>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</si>
  <si>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</si>
  <si>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</si>
  <si>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</si>
  <si>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</si>
  <si>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</si>
  <si>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</si>
  <si>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</si>
  <si>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1.49</t>
  </si>
  <si>
    <t>▲ 1.60</t>
  </si>
  <si>
    <t>市立柏原病院事業会計</t>
  </si>
  <si>
    <t>▲ 1.33</t>
  </si>
  <si>
    <t>▲ 4.70</t>
  </si>
  <si>
    <t>▲ 4.63</t>
  </si>
  <si>
    <t>▲ 4.29</t>
  </si>
  <si>
    <t>水道事業会計</t>
  </si>
  <si>
    <t>一般会計</t>
  </si>
  <si>
    <t>介護保険事業特別会計</t>
  </si>
  <si>
    <t>国民健康保険事業特別会計（事業勘定）</t>
  </si>
  <si>
    <t>▲ 5.95</t>
  </si>
  <si>
    <t>▲ 4.39</t>
  </si>
  <si>
    <t>▲ 1.53</t>
  </si>
  <si>
    <t>▲ 0.18</t>
  </si>
  <si>
    <t>下水道事業会計</t>
  </si>
  <si>
    <t>後期高齢者医療事業特別会計</t>
  </si>
  <si>
    <t>国民健康保険事業特別会計（施設勘定堅上診療所）</t>
  </si>
  <si>
    <t>その他会計（赤字）</t>
  </si>
  <si>
    <t>その他会計（黒字）</t>
  </si>
  <si>
    <t>（百万円）</t>
    <phoneticPr fontId="5"/>
  </si>
  <si>
    <t>H26末</t>
    <phoneticPr fontId="5"/>
  </si>
  <si>
    <t>H27末</t>
    <phoneticPr fontId="5"/>
  </si>
  <si>
    <t>H28末</t>
    <phoneticPr fontId="5"/>
  </si>
  <si>
    <t>H29末</t>
    <phoneticPr fontId="5"/>
  </si>
  <si>
    <t>H30末</t>
    <phoneticPr fontId="5"/>
  </si>
  <si>
    <t>柏原羽曳野藤井寺消防組合（一般会計）</t>
    <rPh sb="0" eb="2">
      <t>カシワラ</t>
    </rPh>
    <rPh sb="2" eb="5">
      <t>ハビキノ</t>
    </rPh>
    <rPh sb="5" eb="8">
      <t>フジイデラ</t>
    </rPh>
    <rPh sb="8" eb="10">
      <t>ショウボウ</t>
    </rPh>
    <rPh sb="10" eb="12">
      <t>クミアイ</t>
    </rPh>
    <rPh sb="13" eb="15">
      <t>イッパン</t>
    </rPh>
    <rPh sb="15" eb="17">
      <t>カイケイ</t>
    </rPh>
    <phoneticPr fontId="2"/>
  </si>
  <si>
    <t>柏羽藤環境事業組合（一般会計）</t>
    <rPh sb="0" eb="1">
      <t>カシワ</t>
    </rPh>
    <rPh sb="1" eb="2">
      <t>ハネ</t>
    </rPh>
    <rPh sb="2" eb="3">
      <t>フジ</t>
    </rPh>
    <rPh sb="3" eb="5">
      <t>カンキョウ</t>
    </rPh>
    <rPh sb="5" eb="7">
      <t>ジギョウ</t>
    </rPh>
    <rPh sb="7" eb="9">
      <t>クミアイ</t>
    </rPh>
    <rPh sb="10" eb="12">
      <t>イッパン</t>
    </rPh>
    <rPh sb="12" eb="14">
      <t>カイケイ</t>
    </rPh>
    <phoneticPr fontId="2"/>
  </si>
  <si>
    <t>藤井寺市柏原市学校給食組合（一般会計）</t>
    <rPh sb="0" eb="3">
      <t>フジイデラ</t>
    </rPh>
    <rPh sb="3" eb="4">
      <t>シ</t>
    </rPh>
    <rPh sb="4" eb="6">
      <t>カシワラ</t>
    </rPh>
    <rPh sb="6" eb="7">
      <t>シ</t>
    </rPh>
    <rPh sb="7" eb="9">
      <t>ガッコウ</t>
    </rPh>
    <rPh sb="9" eb="11">
      <t>キュウショク</t>
    </rPh>
    <rPh sb="11" eb="13">
      <t>クミアイ</t>
    </rPh>
    <rPh sb="14" eb="16">
      <t>イッパン</t>
    </rPh>
    <rPh sb="16" eb="18">
      <t>カイケイ</t>
    </rPh>
    <phoneticPr fontId="2"/>
  </si>
  <si>
    <t>大和川右岸水防事務組合（一般会計）</t>
    <rPh sb="0" eb="3">
      <t>ヤマトガワ</t>
    </rPh>
    <rPh sb="3" eb="5">
      <t>ウガン</t>
    </rPh>
    <rPh sb="5" eb="11">
      <t>スイボウジムクミアイ</t>
    </rPh>
    <rPh sb="12" eb="16">
      <t>イッパンカイケイ</t>
    </rPh>
    <phoneticPr fontId="2"/>
  </si>
  <si>
    <t>八尾市柏原市火葬場組合（一般会計）</t>
    <rPh sb="0" eb="2">
      <t>ヤオ</t>
    </rPh>
    <rPh sb="2" eb="3">
      <t>シ</t>
    </rPh>
    <rPh sb="3" eb="5">
      <t>カシワラ</t>
    </rPh>
    <rPh sb="5" eb="6">
      <t>シ</t>
    </rPh>
    <rPh sb="6" eb="9">
      <t>カソウバ</t>
    </rPh>
    <rPh sb="9" eb="11">
      <t>クミアイ</t>
    </rPh>
    <rPh sb="12" eb="14">
      <t>イッパン</t>
    </rPh>
    <rPh sb="14" eb="16">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</si>
  <si>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</si>
  <si>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</si>
  <si>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9">
      <t>キギョウダン</t>
    </rPh>
    <rPh sb="9" eb="11">
      <t>スイドウ</t>
    </rPh>
    <rPh sb="11" eb="13">
      <t>ジギョウ</t>
    </rPh>
    <rPh sb="13" eb="15">
      <t>カイケイ</t>
    </rPh>
    <rPh sb="16" eb="20">
      <t>スイドウヨウスイ</t>
    </rPh>
    <rPh sb="20" eb="22">
      <t>キョウキュウ</t>
    </rPh>
    <rPh sb="22" eb="24">
      <t>ジギョウ</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</si>
  <si>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</si>
  <si>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柏原市土地開発公社</t>
    <rPh sb="0" eb="3">
      <t>カシワラシ</t>
    </rPh>
    <rPh sb="3" eb="5">
      <t>トチ</t>
    </rPh>
    <rPh sb="5" eb="7">
      <t>カイハツ</t>
    </rPh>
    <rPh sb="7" eb="9">
      <t>コウシャ</t>
    </rPh>
    <phoneticPr fontId="2"/>
  </si>
  <si>
    <t>-</t>
    <phoneticPr fontId="2"/>
  </si>
  <si>
    <t>柏原市ふるさと基金</t>
  </si>
  <si>
    <t>柏原市老人福祉基金</t>
  </si>
  <si>
    <t>柏原市文化・スポーツ国際交流基金</t>
  </si>
  <si>
    <t>柏原市公園等整備事業基金</t>
  </si>
  <si>
    <t>柏原市ふるさと創生事業基金</t>
    <rPh sb="8" eb="9">
      <t>セイ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</si>
  <si>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</si>
  <si>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</si>
  <si>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</si>
  <si>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営企業会計の地方債の元利償還金に充てる一般会計からの繰入見込額が減となったことなどにより将来負担比率は減少し、平成２９年度以降▲４.０％、▲７.５％、▲８.０％と推移しているが、有形固定資産減価償却率は公共施設等の老朽化が著しく進んできていることから、類似団体内平均値より高くなっている。
　令和元年度から新庁舎および認定こども園の建設が本格的に始まったことや、今後、公共施設等総合管理計画を踏まえた施設の改修や長寿命化を進めていくことで、有形固定資産減価償却率は下がることが想定されるが、財源確保のために多額の地方債の発行が想定されることから、地方債償還元金の増による将来負担比率の増が懸念される。これに対しては、借入条件の精査や他の地方債の新規発行をなるべく抑制することで、公債費急増の抑制に努める。</t>
    <rPh sb="1" eb="5">
      <t>コウエイキギョウ</t>
    </rPh>
    <rPh sb="5" eb="7">
      <t>カイケイ</t>
    </rPh>
    <rPh sb="8" eb="11">
      <t>チホウサイ</t>
    </rPh>
    <rPh sb="12" eb="17">
      <t>ガンリショウカンキン</t>
    </rPh>
    <rPh sb="18" eb="19">
      <t>ア</t>
    </rPh>
    <rPh sb="21" eb="23">
      <t>イッパン</t>
    </rPh>
    <rPh sb="23" eb="25">
      <t>カイケイ</t>
    </rPh>
    <rPh sb="28" eb="29">
      <t>ク</t>
    </rPh>
    <rPh sb="29" eb="30">
      <t>イ</t>
    </rPh>
    <rPh sb="30" eb="32">
      <t>ミコ</t>
    </rPh>
    <rPh sb="32" eb="33">
      <t>ガク</t>
    </rPh>
    <rPh sb="34" eb="35">
      <t>ゲン</t>
    </rPh>
    <rPh sb="46" eb="48">
      <t>ショウライ</t>
    </rPh>
    <rPh sb="48" eb="50">
      <t>フタン</t>
    </rPh>
    <rPh sb="50" eb="52">
      <t>ヒリツ</t>
    </rPh>
    <rPh sb="53" eb="55">
      <t>ゲンショウ</t>
    </rPh>
    <rPh sb="57" eb="59">
      <t>ヘイセイ</t>
    </rPh>
    <rPh sb="61" eb="63">
      <t>ネンド</t>
    </rPh>
    <rPh sb="63" eb="65">
      <t>イコウ</t>
    </rPh>
    <rPh sb="83" eb="85">
      <t>スイイ</t>
    </rPh>
    <rPh sb="91" eb="93">
      <t>ユウケイ</t>
    </rPh>
    <rPh sb="93" eb="95">
      <t>コテイ</t>
    </rPh>
    <rPh sb="95" eb="97">
      <t>シサン</t>
    </rPh>
    <rPh sb="97" eb="101">
      <t>ゲンカショウキャク</t>
    </rPh>
    <rPh sb="101" eb="102">
      <t>リツ</t>
    </rPh>
    <rPh sb="103" eb="105">
      <t>コウキョウ</t>
    </rPh>
    <rPh sb="105" eb="107">
      <t>シセツ</t>
    </rPh>
    <rPh sb="107" eb="108">
      <t>トウ</t>
    </rPh>
    <rPh sb="109" eb="112">
      <t>ロウキュウカ</t>
    </rPh>
    <rPh sb="113" eb="114">
      <t>イチジル</t>
    </rPh>
    <rPh sb="116" eb="117">
      <t>スス</t>
    </rPh>
    <rPh sb="128" eb="133">
      <t>ルイジダンタイナイ</t>
    </rPh>
    <rPh sb="133" eb="135">
      <t>ヘイキン</t>
    </rPh>
    <rPh sb="135" eb="136">
      <t>アタイ</t>
    </rPh>
    <rPh sb="138" eb="139">
      <t>タカ</t>
    </rPh>
    <rPh sb="155" eb="158">
      <t>シンチョウシャ</t>
    </rPh>
    <rPh sb="161" eb="163">
      <t>ニンテイ</t>
    </rPh>
    <rPh sb="166" eb="167">
      <t>エン</t>
    </rPh>
    <rPh sb="168" eb="170">
      <t>ケンセツ</t>
    </rPh>
    <rPh sb="171" eb="174">
      <t>ホンカクテキ</t>
    </rPh>
    <rPh sb="175" eb="176">
      <t>ハジ</t>
    </rPh>
    <rPh sb="183" eb="185">
      <t>コンゴ</t>
    </rPh>
    <rPh sb="186" eb="188">
      <t>コウキョウ</t>
    </rPh>
    <rPh sb="188" eb="190">
      <t>シセツ</t>
    </rPh>
    <rPh sb="190" eb="191">
      <t>トウ</t>
    </rPh>
    <rPh sb="191" eb="197">
      <t>ソウゴウカンリケイカク</t>
    </rPh>
    <rPh sb="198" eb="199">
      <t>フ</t>
    </rPh>
    <rPh sb="202" eb="204">
      <t>シセツ</t>
    </rPh>
    <rPh sb="205" eb="207">
      <t>カイシュウ</t>
    </rPh>
    <rPh sb="208" eb="212">
      <t>チョウジュミョウカ</t>
    </rPh>
    <rPh sb="213" eb="214">
      <t>スス</t>
    </rPh>
    <rPh sb="222" eb="224">
      <t>ユウケイ</t>
    </rPh>
    <rPh sb="224" eb="226">
      <t>コテイ</t>
    </rPh>
    <rPh sb="226" eb="228">
      <t>シサン</t>
    </rPh>
    <rPh sb="228" eb="232">
      <t>ゲンカショウキャク</t>
    </rPh>
    <rPh sb="232" eb="233">
      <t>リツ</t>
    </rPh>
    <rPh sb="234" eb="235">
      <t>サ</t>
    </rPh>
    <rPh sb="240" eb="242">
      <t>ソウテイ</t>
    </rPh>
    <rPh sb="247" eb="249">
      <t>ザイゲン</t>
    </rPh>
    <rPh sb="249" eb="251">
      <t>カクホ</t>
    </rPh>
    <rPh sb="255" eb="257">
      <t>タガク</t>
    </rPh>
    <rPh sb="258" eb="261">
      <t>チホウサイ</t>
    </rPh>
    <rPh sb="262" eb="264">
      <t>ハッコウ</t>
    </rPh>
    <rPh sb="265" eb="267">
      <t>ソウテイ</t>
    </rPh>
    <rPh sb="275" eb="278">
      <t>チホウサイ</t>
    </rPh>
    <rPh sb="278" eb="280">
      <t>ショウカン</t>
    </rPh>
    <rPh sb="280" eb="282">
      <t>ガンキン</t>
    </rPh>
    <rPh sb="283" eb="284">
      <t>ゾウ</t>
    </rPh>
    <rPh sb="287" eb="289">
      <t>ショウライ</t>
    </rPh>
    <rPh sb="289" eb="291">
      <t>フタン</t>
    </rPh>
    <rPh sb="291" eb="293">
      <t>ヒリツ</t>
    </rPh>
    <rPh sb="294" eb="295">
      <t>ゾウ</t>
    </rPh>
    <rPh sb="296" eb="298">
      <t>ケネン</t>
    </rPh>
    <rPh sb="305" eb="306">
      <t>タイ</t>
    </rPh>
    <rPh sb="310" eb="312">
      <t>カリイレ</t>
    </rPh>
    <rPh sb="312" eb="314">
      <t>ジョウケン</t>
    </rPh>
    <rPh sb="315" eb="317">
      <t>セイサ</t>
    </rPh>
    <rPh sb="318" eb="319">
      <t>ホカ</t>
    </rPh>
    <rPh sb="320" eb="323">
      <t>チホウサイ</t>
    </rPh>
    <rPh sb="324" eb="328">
      <t>シンキハッコウ</t>
    </rPh>
    <rPh sb="333" eb="335">
      <t>ヨクセイ</t>
    </rPh>
    <rPh sb="341" eb="344">
      <t>コウサイヒ</t>
    </rPh>
    <rPh sb="344" eb="346">
      <t>キュウゾウ</t>
    </rPh>
    <rPh sb="347" eb="349">
      <t>ヨクセイ</t>
    </rPh>
    <rPh sb="350" eb="35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</si>
  <si>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</si>
  <si>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</si>
  <si>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</si>
  <si>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</si>
  <si>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</si>
  <si>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</si>
  <si>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及び将来負担比率それぞれについて、類似団体内平均値を下回る結果となっている。これは地方債の償還が順調に進んでいることなどが原因であるが、今後は新庁舎及び認定こども園の建設や、老朽化の進んでいる公共施設の改修などを行うことで、多額の地方債の発行が想定される。後年度への負担をなるべく平準化するために、計画的な事業実施及び地方債の発行を行うように努める。</t>
    <rPh sb="1" eb="3">
      <t>ジッシツ</t>
    </rPh>
    <rPh sb="3" eb="6">
      <t>コウサイヒ</t>
    </rPh>
    <rPh sb="6" eb="8">
      <t>ヒリツ</t>
    </rPh>
    <rPh sb="8" eb="9">
      <t>オヨ</t>
    </rPh>
    <rPh sb="10" eb="12">
      <t>ショウライ</t>
    </rPh>
    <rPh sb="12" eb="14">
      <t>フタン</t>
    </rPh>
    <rPh sb="14" eb="16">
      <t>ヒリツ</t>
    </rPh>
    <rPh sb="25" eb="30">
      <t>ルイジダンタイナイ</t>
    </rPh>
    <rPh sb="30" eb="32">
      <t>ヘイキン</t>
    </rPh>
    <rPh sb="32" eb="33">
      <t>アタイ</t>
    </rPh>
    <rPh sb="34" eb="36">
      <t>シタマワ</t>
    </rPh>
    <rPh sb="37" eb="39">
      <t>ケッカ</t>
    </rPh>
    <rPh sb="49" eb="52">
      <t>チホウサイ</t>
    </rPh>
    <rPh sb="53" eb="55">
      <t>ショウカン</t>
    </rPh>
    <rPh sb="56" eb="58">
      <t>ジュンチョウ</t>
    </rPh>
    <rPh sb="59" eb="60">
      <t>スス</t>
    </rPh>
    <rPh sb="69" eb="71">
      <t>ゲンイン</t>
    </rPh>
    <rPh sb="76" eb="78">
      <t>コンゴ</t>
    </rPh>
    <rPh sb="79" eb="82">
      <t>シンチョウシャ</t>
    </rPh>
    <rPh sb="82" eb="83">
      <t>オヨ</t>
    </rPh>
    <rPh sb="84" eb="86">
      <t>ニンテイ</t>
    </rPh>
    <rPh sb="89" eb="90">
      <t>エン</t>
    </rPh>
    <rPh sb="91" eb="93">
      <t>ケンセツ</t>
    </rPh>
    <rPh sb="95" eb="98">
      <t>ロウキュウカ</t>
    </rPh>
    <rPh sb="99" eb="100">
      <t>スス</t>
    </rPh>
    <rPh sb="104" eb="106">
      <t>コウキョウ</t>
    </rPh>
    <rPh sb="106" eb="108">
      <t>シセツ</t>
    </rPh>
    <rPh sb="109" eb="111">
      <t>カイシュウ</t>
    </rPh>
    <rPh sb="114" eb="115">
      <t>オコナ</t>
    </rPh>
    <rPh sb="120" eb="122">
      <t>タガク</t>
    </rPh>
    <rPh sb="123" eb="126">
      <t>チホウサイ</t>
    </rPh>
    <rPh sb="127" eb="129">
      <t>ハッコウ</t>
    </rPh>
    <rPh sb="130" eb="132">
      <t>ソウテイ</t>
    </rPh>
    <rPh sb="136" eb="139">
      <t>コウネンド</t>
    </rPh>
    <rPh sb="141" eb="143">
      <t>フタン</t>
    </rPh>
    <rPh sb="148" eb="151">
      <t>ヘイジュンカ</t>
    </rPh>
    <rPh sb="157" eb="160">
      <t>ケイカクテキ</t>
    </rPh>
    <rPh sb="161" eb="163">
      <t>ジギョウ</t>
    </rPh>
    <rPh sb="163" eb="165">
      <t>ジッシ</t>
    </rPh>
    <rPh sb="165" eb="166">
      <t>オヨ</t>
    </rPh>
    <rPh sb="167" eb="170">
      <t>チホウサイ</t>
    </rPh>
    <rPh sb="171" eb="173">
      <t>ハッコウ</t>
    </rPh>
    <rPh sb="174" eb="175">
      <t>オコナ</t>
    </rPh>
    <rPh sb="179" eb="180">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</si>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</sst>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11D6-4B1C-B1D9-F3431B7FDC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11180</c:v>
                </c:pt>
                <c:pt idx="1">
                  <c:v>13189</c:v>
                </c:pt>
                <c:pt idx="2">
                  <c:v>11295</c:v>
                </c:pt>
                <c:pt idx="3">
                  <c:v>25607</c:v>
                </c:pt>
                <c:pt idx="4">
                  <c:v>29797</c:v>
                </c:pt>
              </c:numCache>
            </c:numRef>
          </c:val>
          <c:smooth val="0"/>
          <c:extLst>
            <c:ext xmlns:c16="http://schemas.microsoft.com/office/drawing/2014/chart" uri="{C3380CC4-5D6E-409C-BE32-E72D297353CC}">
              <c16:uniqueId val="{00000001-11D6-4B1C-B1D9-F3431B7FDC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2.71</c:v>
                </c:pt>
                <c:pt idx="1">
                  <c:v>1.21</c:v>
                </c:pt>
                <c:pt idx="2">
                  <c:v>2.65</c:v>
                </c:pt>
                <c:pt idx="3">
                  <c:v>3.96</c:v>
                </c:pt>
                <c:pt idx="4">
                  <c:v>1.28</c:v>
                </c:pt>
              </c:numCache>
            </c:numRef>
          </c:val>
          <c:extLst>
            <c:ext xmlns:c16="http://schemas.microsoft.com/office/drawing/2014/chart" uri="{C3380CC4-5D6E-409C-BE32-E72D297353CC}">
              <c16:uniqueId val="{00000000-0E2A-439C-9FD2-B75022C908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9.83</c:v>
                </c:pt>
                <c:pt idx="1">
                  <c:v>11.37</c:v>
                </c:pt>
                <c:pt idx="2">
                  <c:v>12.03</c:v>
                </c:pt>
                <c:pt idx="3">
                  <c:v>13.76</c:v>
                </c:pt>
                <c:pt idx="4">
                  <c:v>15.11</c:v>
                </c:pt>
              </c:numCache>
            </c:numRef>
          </c:val>
          <c:extLst>
            <c:ext xmlns:c16="http://schemas.microsoft.com/office/drawing/2014/chart" uri="{C3380CC4-5D6E-409C-BE32-E72D297353CC}">
              <c16:uniqueId val="{00000001-0E2A-439C-9FD2-B75022C908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7.47</c:v>
                </c:pt>
                <c:pt idx="1">
                  <c:v>-1.49</c:v>
                </c:pt>
                <c:pt idx="2">
                  <c:v>1.5</c:v>
                </c:pt>
                <c:pt idx="3">
                  <c:v>1.38</c:v>
                </c:pt>
                <c:pt idx="4">
                  <c:v>-1.6</c:v>
                </c:pt>
              </c:numCache>
            </c:numRef>
          </c:val>
          <c:smooth val="0"/>
          <c:extLst>
            <c:ext xmlns:c16="http://schemas.microsoft.com/office/drawing/2014/chart" uri="{C3380CC4-5D6E-409C-BE32-E72D297353CC}">
              <c16:uniqueId val="{00000002-0E2A-439C-9FD2-B75022C908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19-4F7E-9191-AA1B2CE98D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19-4F7E-9191-AA1B2CE98DA0}"/>
            </c:ext>
          </c:extLst>
        </c:ser>
        <c:ser>
          <c:idx val="2"/>
          <c:order val="2"/>
          <c:tx>
            <c:strRef>
              <c:f>データシート!$A$29</c:f>
              <c:strCache>
                <c:ptCount val="1"/>
                <c:pt idx="0">
                  <c:v>国民健康保険事業特別会計（施設勘定堅上診療所）</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C19-4F7E-9191-AA1B2CE98DA0}"/>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0.16</c:v>
                </c:pt>
                <c:pt idx="2">
                  <c:v>#N/A</c:v>
                </c:pt>
                <c:pt idx="3">
                  <c:v>0.18</c:v>
                </c:pt>
                <c:pt idx="4">
                  <c:v>#N/A</c:v>
                </c:pt>
                <c:pt idx="5">
                  <c:v>0.19</c:v>
                </c:pt>
                <c:pt idx="6">
                  <c:v>#N/A</c:v>
                </c:pt>
                <c:pt idx="7">
                  <c:v>0.2</c:v>
                </c:pt>
                <c:pt idx="8">
                  <c:v>#N/A</c:v>
                </c:pt>
                <c:pt idx="9">
                  <c:v>0.21</c:v>
                </c:pt>
              </c:numCache>
            </c:numRef>
          </c:val>
          <c:extLst>
            <c:ext xmlns:c16="http://schemas.microsoft.com/office/drawing/2014/chart" uri="{C3380CC4-5D6E-409C-BE32-E72D297353CC}">
              <c16:uniqueId val="{00000003-0C19-4F7E-9191-AA1B2CE98DA0}"/>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0.39</c:v>
                </c:pt>
                <c:pt idx="2">
                  <c:v>#N/A</c:v>
                </c:pt>
                <c:pt idx="3">
                  <c:v>0.43</c:v>
                </c:pt>
                <c:pt idx="4">
                  <c:v>#N/A</c:v>
                </c:pt>
                <c:pt idx="5">
                  <c:v>0.35</c:v>
                </c:pt>
                <c:pt idx="6">
                  <c:v>#N/A</c:v>
                </c:pt>
                <c:pt idx="7">
                  <c:v>0.4</c:v>
                </c:pt>
                <c:pt idx="8">
                  <c:v>#N/A</c:v>
                </c:pt>
                <c:pt idx="9">
                  <c:v>0.45</c:v>
                </c:pt>
              </c:numCache>
            </c:numRef>
          </c:val>
          <c:extLst>
            <c:ext xmlns:c16="http://schemas.microsoft.com/office/drawing/2014/chart" uri="{C3380CC4-5D6E-409C-BE32-E72D297353CC}">
              <c16:uniqueId val="{00000004-0C19-4F7E-9191-AA1B2CE98DA0}"/>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5.95</c:v>
                </c:pt>
                <c:pt idx="1">
                  <c:v>#N/A</c:v>
                </c:pt>
                <c:pt idx="2">
                  <c:v>4.3899999999999997</c:v>
                </c:pt>
                <c:pt idx="3">
                  <c:v>#N/A</c:v>
                </c:pt>
                <c:pt idx="4">
                  <c:v>1.53</c:v>
                </c:pt>
                <c:pt idx="5">
                  <c:v>#N/A</c:v>
                </c:pt>
                <c:pt idx="6">
                  <c:v>0.18</c:v>
                </c:pt>
                <c:pt idx="7">
                  <c:v>#N/A</c:v>
                </c:pt>
                <c:pt idx="8">
                  <c:v>#N/A</c:v>
                </c:pt>
                <c:pt idx="9">
                  <c:v>0.99</c:v>
                </c:pt>
              </c:numCache>
            </c:numRef>
          </c:val>
          <c:extLst>
            <c:ext xmlns:c16="http://schemas.microsoft.com/office/drawing/2014/chart" uri="{C3380CC4-5D6E-409C-BE32-E72D297353CC}">
              <c16:uniqueId val="{00000005-0C19-4F7E-9191-AA1B2CE98DA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1.1499999999999999</c:v>
                </c:pt>
                <c:pt idx="2">
                  <c:v>#N/A</c:v>
                </c:pt>
                <c:pt idx="3">
                  <c:v>1.58</c:v>
                </c:pt>
                <c:pt idx="4">
                  <c:v>#N/A</c:v>
                </c:pt>
                <c:pt idx="5">
                  <c:v>2.04</c:v>
                </c:pt>
                <c:pt idx="6">
                  <c:v>#N/A</c:v>
                </c:pt>
                <c:pt idx="7">
                  <c:v>1.63</c:v>
                </c:pt>
                <c:pt idx="8">
                  <c:v>#N/A</c:v>
                </c:pt>
                <c:pt idx="9">
                  <c:v>1.1000000000000001</c:v>
                </c:pt>
              </c:numCache>
            </c:numRef>
          </c:val>
          <c:extLst>
            <c:ext xmlns:c16="http://schemas.microsoft.com/office/drawing/2014/chart" uri="{C3380CC4-5D6E-409C-BE32-E72D297353CC}">
              <c16:uniqueId val="{00000006-0C19-4F7E-9191-AA1B2CE98DA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c:v>
                </c:pt>
                <c:pt idx="2">
                  <c:v>#N/A</c:v>
                </c:pt>
                <c:pt idx="3">
                  <c:v>1.2</c:v>
                </c:pt>
                <c:pt idx="4">
                  <c:v>#N/A</c:v>
                </c:pt>
                <c:pt idx="5">
                  <c:v>2.64</c:v>
                </c:pt>
                <c:pt idx="6">
                  <c:v>#N/A</c:v>
                </c:pt>
                <c:pt idx="7">
                  <c:v>3.96</c:v>
                </c:pt>
                <c:pt idx="8">
                  <c:v>#N/A</c:v>
                </c:pt>
                <c:pt idx="9">
                  <c:v>1.28</c:v>
                </c:pt>
              </c:numCache>
            </c:numRef>
          </c:val>
          <c:extLst>
            <c:ext xmlns:c16="http://schemas.microsoft.com/office/drawing/2014/chart" uri="{C3380CC4-5D6E-409C-BE32-E72D297353CC}">
              <c16:uniqueId val="{00000007-0C19-4F7E-9191-AA1B2CE98DA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15.95</c:v>
                </c:pt>
                <c:pt idx="2">
                  <c:v>#N/A</c:v>
                </c:pt>
                <c:pt idx="3">
                  <c:v>17.11</c:v>
                </c:pt>
                <c:pt idx="4">
                  <c:v>#N/A</c:v>
                </c:pt>
                <c:pt idx="5">
                  <c:v>17.18</c:v>
                </c:pt>
                <c:pt idx="6">
                  <c:v>#N/A</c:v>
                </c:pt>
                <c:pt idx="7">
                  <c:v>16.89</c:v>
                </c:pt>
                <c:pt idx="8">
                  <c:v>#N/A</c:v>
                </c:pt>
                <c:pt idx="9">
                  <c:v>17.12</c:v>
                </c:pt>
              </c:numCache>
            </c:numRef>
          </c:val>
          <c:extLst>
            <c:ext xmlns:c16="http://schemas.microsoft.com/office/drawing/2014/chart" uri="{C3380CC4-5D6E-409C-BE32-E72D297353CC}">
              <c16:uniqueId val="{00000008-0C19-4F7E-9191-AA1B2CE98DA0}"/>
            </c:ext>
          </c:extLst>
        </c:ser>
        <c:ser>
          <c:idx val="9"/>
          <c:order val="9"/>
          <c:tx>
            <c:strRef>
              <c:f>データシート!$A$36</c:f>
              <c:strCache>
                <c:ptCount val="1"/>
                <c:pt idx="0">
                  <c:v>市立柏原病院事業会計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1.33</c:v>
                </c:pt>
                <c:pt idx="3">
                  <c:v>#N/A</c:v>
                </c:pt>
                <c:pt idx="4">
                  <c:v>4.7</c:v>
                </c:pt>
                <c:pt idx="5">
                  <c:v>#N/A</c:v>
                </c:pt>
                <c:pt idx="6">
                  <c:v>4.63</c:v>
                </c:pt>
                <c:pt idx="7">
                  <c:v>#N/A</c:v>
                </c:pt>
                <c:pt idx="8">
                  <c:v>4.29</c:v>
                </c:pt>
                <c:pt idx="9">
                  <c:v>#N/A</c:v>
                </c:pt>
              </c:numCache>
            </c:numRef>
          </c:val>
          <c:extLst>
            <c:ext xmlns:c16="http://schemas.microsoft.com/office/drawing/2014/chart" uri="{C3380CC4-5D6E-409C-BE32-E72D297353CC}">
              <c16:uniqueId val="{00000009-0C19-4F7E-9191-AA1B2CE98D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2388</c:v>
                </c:pt>
                <c:pt idx="5">
                  <c:v>2417</c:v>
                </c:pt>
                <c:pt idx="8">
                  <c:v>2485</c:v>
                </c:pt>
                <c:pt idx="11">
                  <c:v>2482</c:v>
                </c:pt>
                <c:pt idx="14">
                  <c:v>2504</c:v>
                </c:pt>
              </c:numCache>
            </c:numRef>
          </c:val>
          <c:extLst>
            <c:ext xmlns:c16="http://schemas.microsoft.com/office/drawing/2014/chart" uri="{C3380CC4-5D6E-409C-BE32-E72D297353CC}">
              <c16:uniqueId val="{00000000-8D1B-4B8A-89C2-3F9C494742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1B-4B8A-89C2-3F9C494742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1B-4B8A-89C2-3F9C494742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293</c:v>
                </c:pt>
                <c:pt idx="3">
                  <c:v>281</c:v>
                </c:pt>
                <c:pt idx="6">
                  <c:v>273</c:v>
                </c:pt>
                <c:pt idx="9">
                  <c:v>178</c:v>
                </c:pt>
                <c:pt idx="12">
                  <c:v>115</c:v>
                </c:pt>
              </c:numCache>
            </c:numRef>
          </c:val>
          <c:extLst>
            <c:ext xmlns:c16="http://schemas.microsoft.com/office/drawing/2014/chart" uri="{C3380CC4-5D6E-409C-BE32-E72D297353CC}">
              <c16:uniqueId val="{00000003-8D1B-4B8A-89C2-3F9C494742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1249</c:v>
                </c:pt>
                <c:pt idx="3">
                  <c:v>844</c:v>
                </c:pt>
                <c:pt idx="6">
                  <c:v>859</c:v>
                </c:pt>
                <c:pt idx="9">
                  <c:v>845</c:v>
                </c:pt>
                <c:pt idx="12">
                  <c:v>922</c:v>
                </c:pt>
              </c:numCache>
            </c:numRef>
          </c:val>
          <c:extLst>
            <c:ext xmlns:c16="http://schemas.microsoft.com/office/drawing/2014/chart" uri="{C3380CC4-5D6E-409C-BE32-E72D297353CC}">
              <c16:uniqueId val="{00000004-8D1B-4B8A-89C2-3F9C494742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1B-4B8A-89C2-3F9C494742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1B-4B8A-89C2-3F9C494742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2018</c:v>
                </c:pt>
                <c:pt idx="3">
                  <c:v>2071</c:v>
                </c:pt>
                <c:pt idx="6">
                  <c:v>2016</c:v>
                </c:pt>
                <c:pt idx="9">
                  <c:v>1921</c:v>
                </c:pt>
                <c:pt idx="12">
                  <c:v>1838</c:v>
                </c:pt>
              </c:numCache>
            </c:numRef>
          </c:val>
          <c:extLst>
            <c:ext xmlns:c16="http://schemas.microsoft.com/office/drawing/2014/chart" uri="{C3380CC4-5D6E-409C-BE32-E72D297353CC}">
              <c16:uniqueId val="{00000007-8D1B-4B8A-89C2-3F9C494742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1172</c:v>
                </c:pt>
                <c:pt idx="2">
                  <c:v>#N/A</c:v>
                </c:pt>
                <c:pt idx="3">
                  <c:v>#N/A</c:v>
                </c:pt>
                <c:pt idx="4">
                  <c:v>779</c:v>
                </c:pt>
                <c:pt idx="5">
                  <c:v>#N/A</c:v>
                </c:pt>
                <c:pt idx="6">
                  <c:v>#N/A</c:v>
                </c:pt>
                <c:pt idx="7">
                  <c:v>663</c:v>
                </c:pt>
                <c:pt idx="8">
                  <c:v>#N/A</c:v>
                </c:pt>
                <c:pt idx="9">
                  <c:v>#N/A</c:v>
                </c:pt>
                <c:pt idx="10">
                  <c:v>462</c:v>
                </c:pt>
                <c:pt idx="11">
                  <c:v>#N/A</c:v>
                </c:pt>
                <c:pt idx="12">
                  <c:v>#N/A</c:v>
                </c:pt>
                <c:pt idx="13">
                  <c:v>371</c:v>
                </c:pt>
                <c:pt idx="14">
                  <c:v>#N/A</c:v>
                </c:pt>
              </c:numCache>
            </c:numRef>
          </c:val>
          <c:smooth val="0"/>
          <c:extLst>
            <c:ext xmlns:c16="http://schemas.microsoft.com/office/drawing/2014/chart" uri="{C3380CC4-5D6E-409C-BE32-E72D297353CC}">
              <c16:uniqueId val="{00000008-8D1B-4B8A-89C2-3F9C494742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27612</c:v>
                </c:pt>
                <c:pt idx="5">
                  <c:v>27241</c:v>
                </c:pt>
                <c:pt idx="8">
                  <c:v>26767</c:v>
                </c:pt>
                <c:pt idx="11">
                  <c:v>26401</c:v>
                </c:pt>
                <c:pt idx="14">
                  <c:v>26307</c:v>
                </c:pt>
              </c:numCache>
            </c:numRef>
          </c:val>
          <c:extLst>
            <c:ext xmlns:c16="http://schemas.microsoft.com/office/drawing/2014/chart" uri="{C3380CC4-5D6E-409C-BE32-E72D297353CC}">
              <c16:uniqueId val="{00000000-8796-4120-98C8-CADC6289C9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6236</c:v>
                </c:pt>
                <c:pt idx="5">
                  <c:v>5866</c:v>
                </c:pt>
                <c:pt idx="8">
                  <c:v>5493</c:v>
                </c:pt>
                <c:pt idx="11">
                  <c:v>5122</c:v>
                </c:pt>
                <c:pt idx="14">
                  <c:v>4907</c:v>
                </c:pt>
              </c:numCache>
            </c:numRef>
          </c:val>
          <c:extLst>
            <c:ext xmlns:c16="http://schemas.microsoft.com/office/drawing/2014/chart" uri="{C3380CC4-5D6E-409C-BE32-E72D297353CC}">
              <c16:uniqueId val="{00000001-8796-4120-98C8-CADC6289C9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2843</c:v>
                </c:pt>
                <c:pt idx="5">
                  <c:v>3183</c:v>
                </c:pt>
                <c:pt idx="8">
                  <c:v>3456</c:v>
                </c:pt>
                <c:pt idx="11">
                  <c:v>3909</c:v>
                </c:pt>
                <c:pt idx="14">
                  <c:v>4309</c:v>
                </c:pt>
              </c:numCache>
            </c:numRef>
          </c:val>
          <c:extLst>
            <c:ext xmlns:c16="http://schemas.microsoft.com/office/drawing/2014/chart" uri="{C3380CC4-5D6E-409C-BE32-E72D297353CC}">
              <c16:uniqueId val="{00000002-8796-4120-98C8-CADC6289C9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96-4120-98C8-CADC6289C9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96-4120-98C8-CADC6289C9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102</c:v>
                </c:pt>
                <c:pt idx="3">
                  <c:v>102</c:v>
                </c:pt>
                <c:pt idx="6">
                  <c:v>101</c:v>
                </c:pt>
                <c:pt idx="9">
                  <c:v>22</c:v>
                </c:pt>
                <c:pt idx="12">
                  <c:v>0</c:v>
                </c:pt>
              </c:numCache>
            </c:numRef>
          </c:val>
          <c:extLst>
            <c:ext xmlns:c16="http://schemas.microsoft.com/office/drawing/2014/chart" uri="{C3380CC4-5D6E-409C-BE32-E72D297353CC}">
              <c16:uniqueId val="{00000005-8796-4120-98C8-CADC6289C9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3045</c:v>
                </c:pt>
                <c:pt idx="3">
                  <c:v>2846</c:v>
                </c:pt>
                <c:pt idx="6">
                  <c:v>2648</c:v>
                </c:pt>
                <c:pt idx="9">
                  <c:v>2723</c:v>
                </c:pt>
                <c:pt idx="12">
                  <c:v>2622</c:v>
                </c:pt>
              </c:numCache>
            </c:numRef>
          </c:val>
          <c:extLst>
            <c:ext xmlns:c16="http://schemas.microsoft.com/office/drawing/2014/chart" uri="{C3380CC4-5D6E-409C-BE32-E72D297353CC}">
              <c16:uniqueId val="{00000006-8796-4120-98C8-CADC6289C9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1059</c:v>
                </c:pt>
                <c:pt idx="3">
                  <c:v>836</c:v>
                </c:pt>
                <c:pt idx="6">
                  <c:v>643</c:v>
                </c:pt>
                <c:pt idx="9">
                  <c:v>706</c:v>
                </c:pt>
                <c:pt idx="12">
                  <c:v>758</c:v>
                </c:pt>
              </c:numCache>
            </c:numRef>
          </c:val>
          <c:extLst>
            <c:ext xmlns:c16="http://schemas.microsoft.com/office/drawing/2014/chart" uri="{C3380CC4-5D6E-409C-BE32-E72D297353CC}">
              <c16:uniqueId val="{00000007-8796-4120-98C8-CADC6289C9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14639</c:v>
                </c:pt>
                <c:pt idx="3">
                  <c:v>13267</c:v>
                </c:pt>
                <c:pt idx="6">
                  <c:v>12279</c:v>
                </c:pt>
                <c:pt idx="9">
                  <c:v>11509</c:v>
                </c:pt>
                <c:pt idx="12">
                  <c:v>11090</c:v>
                </c:pt>
              </c:numCache>
            </c:numRef>
          </c:val>
          <c:extLst>
            <c:ext xmlns:c16="http://schemas.microsoft.com/office/drawing/2014/chart" uri="{C3380CC4-5D6E-409C-BE32-E72D297353CC}">
              <c16:uniqueId val="{00000008-8796-4120-98C8-CADC6289C9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322</c:v>
                </c:pt>
                <c:pt idx="3">
                  <c:v>639</c:v>
                </c:pt>
                <c:pt idx="6">
                  <c:v>626</c:v>
                </c:pt>
                <c:pt idx="9">
                  <c:v>302</c:v>
                </c:pt>
                <c:pt idx="12">
                  <c:v>378</c:v>
                </c:pt>
              </c:numCache>
            </c:numRef>
          </c:val>
          <c:extLst>
            <c:ext xmlns:c16="http://schemas.microsoft.com/office/drawing/2014/chart" uri="{C3380CC4-5D6E-409C-BE32-E72D297353CC}">
              <c16:uniqueId val="{00000009-8796-4120-98C8-CADC6289C9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20043</c:v>
                </c:pt>
                <c:pt idx="3">
                  <c:v>19437</c:v>
                </c:pt>
                <c:pt idx="6">
                  <c:v>18899</c:v>
                </c:pt>
                <c:pt idx="9">
                  <c:v>19183</c:v>
                </c:pt>
                <c:pt idx="12">
                  <c:v>19639</c:v>
                </c:pt>
              </c:numCache>
            </c:numRef>
          </c:val>
          <c:extLst>
            <c:ext xmlns:c16="http://schemas.microsoft.com/office/drawing/2014/chart" uri="{C3380CC4-5D6E-409C-BE32-E72D297353CC}">
              <c16:uniqueId val="{0000000A-8796-4120-98C8-CADC6289C9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2519</c:v>
                </c:pt>
                <c:pt idx="2">
                  <c:v>#N/A</c:v>
                </c:pt>
                <c:pt idx="3">
                  <c:v>#N/A</c:v>
                </c:pt>
                <c:pt idx="4">
                  <c:v>838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796-4120-98C8-CADC6289C9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1786</c:v>
                </c:pt>
                <c:pt idx="1">
                  <c:v>2086</c:v>
                </c:pt>
                <c:pt idx="2">
                  <c:v>2253</c:v>
                </c:pt>
              </c:numCache>
            </c:numRef>
          </c:val>
          <c:extLst>
            <c:ext xmlns:c16="http://schemas.microsoft.com/office/drawing/2014/chart" uri="{C3380CC4-5D6E-409C-BE32-E72D297353CC}">
              <c16:uniqueId val="{00000000-B540-4EE8-9B51-39CAC69C32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540-4EE8-9B51-39CAC69C32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1333</c:v>
                </c:pt>
                <c:pt idx="1">
                  <c:v>1273</c:v>
                </c:pt>
                <c:pt idx="2">
                  <c:v>1337</c:v>
                </c:pt>
              </c:numCache>
            </c:numRef>
          </c:val>
          <c:extLst>
            <c:ext xmlns:c16="http://schemas.microsoft.com/office/drawing/2014/chart" uri="{C3380CC4-5D6E-409C-BE32-E72D297353CC}">
              <c16:uniqueId val="{00000002-B540-4EE8-9B51-39CAC69C32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{FE4CCA34-1D18-45A1-8D07-1C1B4FD67753}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862-4C64-8A34-5B9A1706D7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{7EF4C705-783B-4C19-8633-3E5143998FEB}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62-4C64-8A34-5B9A1706D7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{5BA2FAF0-FC44-4318-8C80-BDFB12596148}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62-4C64-8A34-5B9A1706D7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{5667AD05-32EE-420D-88D9-FFC5193ECBA3}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62-4C64-8A34-5B9A1706D7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{EA0DE2C8-F11E-44B8-A443-80DAED447114}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62-4C64-8A34-5B9A1706D7A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{28AE6927-22E3-4B62-8E65-4E78418B4E0E}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862-4C64-8A34-5B9A1706D7A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{43DA3F6E-9A5F-4FE3-B908-5872A09F99BF}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862-4C64-8A34-5B9A1706D7A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{D838C8B3-FC1E-4D21-BD79-BA6398D4156C}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862-4C64-8A34-5B9A1706D7A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{B84326D6-B6B5-4596-8E6A-71F9CB36C9A4}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862-4C64-8A34-5B9A1706D7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33.200000000000003</c:v>
                </c:pt>
                <c:pt idx="8">
                  <c:v>63.8</c:v>
                </c:pt>
                <c:pt idx="16">
                  <c:v>65.2</c:v>
                </c:pt>
                <c:pt idx="24">
                  <c:v>66.400000000000006</c:v>
                </c:pt>
                <c:pt idx="32">
                  <c:v>66.8</c:v>
                </c:pt>
              </c:numCache>
            </c:numRef>
          </c:xVal>
          <c:yVal>
            <c:numRef>
              <c:f>公会計指標分析・財政指標組合せ分析表!$BP$51:$DC$51</c:f>
              <c:numCache>
                <c:formatCode>#,##0.0;"▲ "#,##0.0</c:formatCode>
                <c:ptCount val="40"/>
                <c:pt idx="0">
                  <c:v>19.399999999999999</c:v>
                </c:pt>
                <c:pt idx="8">
                  <c:v>6.5</c:v>
                </c:pt>
              </c:numCache>
            </c:numRef>
          </c:yVal>
          <c:smooth val="0"/>
          <c:extLst>
            <c:ext xmlns:c16="http://schemas.microsoft.com/office/drawing/2014/chart" uri="{C3380CC4-5D6E-409C-BE32-E72D297353CC}">
              <c16:uniqueId val="{00000009-0862-4C64-8A34-5B9A1706D7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{2A66728D-FB6A-4537-BD21-299B0AF3E581}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862-4C64-8A34-5B9A1706D7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{C93EA36B-0D41-41BC-8AB0-C3D79E47AC0E}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62-4C64-8A34-5B9A1706D7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{94900567-342D-4E3D-B68A-5D86A6790AD0}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62-4C64-8A34-5B9A1706D7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{C23735F9-4F72-4341-A431-92BD534888A9}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62-4C64-8A34-5B9A1706D7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{DFCCE50A-4D1E-4022-A7F4-ABF606386114}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62-4C64-8A34-5B9A1706D7A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{1B1280A7-730B-466A-BC18-61765E7AE25A}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862-4C64-8A34-5B9A1706D7A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{31CE159B-0AD1-476F-B80F-ECABE5031CE5}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862-4C64-8A34-5B9A1706D7A1}"/>
                </c:ext>
              </c:extLst>
            </c:dLbl>
            <c:dLbl>
              <c:idx val="24"/>
              <c:layout>
                <c:manualLayout>
                  <c:x val="-3.620219275471267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{4DAE6623-3723-41A2-BACB-C991761BBC07}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862-4C64-8A34-5B9A1706D7A1}"/>
                </c:ext>
              </c:extLst>
            </c:dLbl>
            <c:dLbl>
              <c:idx val="32"/>
              <c:layout>
                <c:manualLayout>
                  <c:x val="-2.7958758365094056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{905C493E-7EC3-4832-A0EF-FE6831055D46}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862-4C64-8A34-5B9A1706D7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0862-4C64-8A34-5B9A1706D7A1}"/>
            </c:ext>
          </c:extLst>
        </c:ser>
        <c:dLbls>
          <c:showLegendKey val="0"/>
          <c:showVal val="1"/>
          <c:showCatName val="0"/>
          <c:showSerName val="0"/>
          <c:showPercent val="0"/>
          <c:showBubbleSize val="0"/>
        </c:dLbls>
        <c:axId val="46179840"/>
        <c:axId val="46181760"/>
      </c:scatterChart>
      <c:valAx>
        <c:axId val="46179840"/>
        <c:scaling>
          <c:orientation val="minMax"/>
          <c:max val="67"/>
          <c:min val="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{E6DC334C-A61A-4C0E-A540-50B347947D52}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D6F-4081-A1F6-BFA1638008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{7FF82B94-44CF-451C-B3EC-3FC796C14560}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6F-4081-A1F6-BFA1638008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{2035D049-BC9C-4BE7-85F0-F4B11D05DBCE}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6F-4081-A1F6-BFA1638008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{1C41B80B-5A10-4B7F-A76F-0290A8393B3E}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6F-4081-A1F6-BFA1638008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{D68447D3-3FCB-4204-83C6-5618A352AF61}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6F-4081-A1F6-BFA1638008A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{B8EFEADB-6B01-41CD-93F2-0B47CB18B35E}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D6F-4081-A1F6-BFA1638008A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{A36F8DC2-060F-425F-BEFC-A59714807BFD}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D6F-4081-A1F6-BFA1638008A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{F2AEBF4E-F585-483A-A0F4-2E633FA7E9BB}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D6F-4081-A1F6-BFA1638008A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{B799723D-872D-4418-BC26-184E30C7FD19}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D6F-4081-A1F6-BFA1638008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8.1</c:v>
                </c:pt>
                <c:pt idx="16">
                  <c:v>6.7</c:v>
                </c:pt>
                <c:pt idx="24">
                  <c:v>4.9000000000000004</c:v>
                </c:pt>
                <c:pt idx="32">
                  <c:v>3.8</c:v>
                </c:pt>
              </c:numCache>
            </c:numRef>
          </c:xVal>
          <c:yVal>
            <c:numRef>
              <c:f>公会計指標分析・財政指標組合せ分析表!$BP$73:$DC$73</c:f>
              <c:numCache>
                <c:formatCode>#,##0.0;"▲ "#,##0.0</c:formatCode>
                <c:ptCount val="40"/>
                <c:pt idx="0">
                  <c:v>19.399999999999999</c:v>
                </c:pt>
                <c:pt idx="8">
                  <c:v>6.5</c:v>
                </c:pt>
              </c:numCache>
            </c:numRef>
          </c:yVal>
          <c:smooth val="0"/>
          <c:extLst>
            <c:ext xmlns:c16="http://schemas.microsoft.com/office/drawing/2014/chart" uri="{C3380CC4-5D6E-409C-BE32-E72D297353CC}">
              <c16:uniqueId val="{00000009-5D6F-4081-A1F6-BFA1638008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{09CED618-4966-4DE1-9D0B-3ECAA5903144}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D6F-4081-A1F6-BFA1638008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{277CA7A3-A706-4774-A912-CE27496A0696}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6F-4081-A1F6-BFA1638008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{918A2481-9BB5-42C6-90DD-9C1F1DA65A98}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6F-4081-A1F6-BFA1638008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{411CB707-167F-49B8-87B5-44140C741D2E}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6F-4081-A1F6-BFA1638008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{82A9F4E6-63B6-4996-89B9-EC1E690B854C}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6F-4081-A1F6-BFA1638008A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{C4D3AEFE-6192-42F3-BF49-C47D52F47DE3}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D6F-4081-A1F6-BFA1638008A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{9B7BC78B-8A57-40C8-9FFB-F59CDDBC23A0}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D6F-4081-A1F6-BFA1638008A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{13AEFE9A-B95A-4C0B-8AC2-F3096C664651}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D6F-4081-A1F6-BFA1638008A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{D4A4C487-7F4E-4E86-9A80-3E00A8715846}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D6F-4081-A1F6-BFA1638008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5D6F-4081-A1F6-BFA1638008A3}"/>
            </c:ext>
          </c:extLst>
        </c:ser>
        <c:dLbls>
          <c:showLegendKey val="0"/>
          <c:showVal val="1"/>
          <c:showCatName val="0"/>
          <c:showSerName val="0"/>
          <c:showPercent val="0"/>
          <c:showBubbleSize val="0"/>
        </c:dLbls>
        <c:axId val="84219776"/>
        <c:axId val="84234240"/>
      </c:scatterChart>
      <c:valAx>
        <c:axId val="84219776"/>
        <c:scaling>
          <c:orientation val="minMax"/>
          <c:max val="10"/>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実質公債費比率については、令和元年度の数値（３ヶ年平均）で３．８％となり、前年度比で１．１ポイント改善した。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これは、臨時財政対策債発行可能額が前年度より大幅な減となったこと、一般会計の地方債元利償還金が償還終了により減となったことなどで、単年度比率が０．６ポイント改善したことによるものである。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しかし、庁舎及び公立認定こども園の建設に多額の起債を発行する予定であるため、今後も引き続き新規事業に伴う起債発行の抑制などにより、公債費負担の増加を抑制していく。</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endParaRPr kumimoji="1" lang="en-US" altLang="ja-JP" sz="1000">
            <a:solidFill>
              <a:srgbClr val="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公営企業の地方債の償還が順調に進んでいること、前年度に引き続き連結実質収支の黒字を維持できたことなどにより、算定上は地方債等を含めた将来負担額を基金等の財源で賄うことが可能な見込みとなった。</a:t>
          </a:r>
        </a:p>
        <a:p>
          <a:r>
            <a:rPr kumimoji="1" lang="ja-JP" altLang="en-US" sz="1400">
              <a:solidFill>
                <a:srgbClr val="000000"/>
              </a:solidFill>
              <a:latin typeface="ＭＳ ゴシック" pitchFamily="49" charset="-128"/>
              <a:ea typeface="ＭＳ ゴシック" pitchFamily="49" charset="-128"/>
            </a:rPr>
            <a:t>　庁舎及び公立認定こども園の建設に多額の起債を発行する予定ではあるが、後年度の負担を少しでも軽減できるよう、今後も引き続き新規事業の実施について精査をし、財政の健全化に努める。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大阪府柏原市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において庁舎整備事業に充当するため１３５百万円を取り崩したものの、平成３０年度決算で生じた剰余金のうち３０１百万円及び基金運用収入１百万円を積み立てたことで、前年度比１６７百万円（８．０％）の増となっ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その他特定目的基金については、ふるさと基金で１１３百万円を取り崩したものの、指定寄附金で１７５百万円、基金運用収入等で２百万円を積み立てたことにより、６４百万円（５．０％）の増となった。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今後、財政調整基金は庁舎建設事業への充当等により減少する見込みであるが、その他の基金は計画的に積み立てていく。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柏原市ふるさと基金：寄附を通じて、様々な人々が参加できる、夢のある地域社会の実現を目指す。</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柏原市老人福祉基金：老人福祉の向上を図る。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柏原市文化・スポーツ国際交流基金：国際化時代にふさわしい文化及びスポーツの振興に寄与し、国際理解を深める。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柏原市公園等整備事業基金：公園、広場及び緑地の整備事業を推進する。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柏原市ふるさと創生事業基金：ふるさと創生事業を推進する。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柏原市ふるさと基金：条例に基づく運用利子及び指定寄付金の積立による。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柏原市ふるさと基金：寄附者の意向に沿った事業に活用していく。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条例に基づく歳計剰余金処分及び運用利子の積立による。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庁舎建設事業、病院事業会計繰出金等の財源として多額の取崩しが見込まれるため減少していく。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増減なし</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地方債の償還計画を踏まえ、検討する。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68,874
67,436
25.33
25,921,934
25,491,793
191,087
14,913,810
19,639,087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a:t>
          </a:r>
          <a:r>
            <a:rPr kumimoji="1" lang="ja-JP" altLang="en-US" sz="1050">
              <a:solidFill>
                <a:srgbClr val="000000"/>
              </a:solidFill>
              <a:latin typeface="ＭＳ Ｐゴシック" panose="020B0600070205080204" pitchFamily="50" charset="-128"/>
              <a:ea typeface="ＭＳ Ｐゴシック" panose="020B0600070205080204" pitchFamily="50" charset="-128"/>
            </a:rPr>
            <a:t>施設の老朽化が進んでおり、類似団体内平均値より高くなっている。</a:t>
          </a:r>
          <a:endParaRPr kumimoji="1" lang="en-US" altLang="ja-JP" sz="105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平成２９年３月に策定した公共施設等総合管理計画や、柏原市立小・中学校適正規模・適正配置基本方針、公立幼稚園及び公立保育所の再編整備に関する基本計画などを踏まえ、公共施設等の維持管理や再編整備を適切に進めていく。</a:t>
          </a:r>
          <a:endParaRPr kumimoji="1" lang="en-US" altLang="ja-JP" sz="105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また、平成３０年１１月に策定した公有財産活用基本方針を踏まえ、余裕のある公共施設等について、庁内活用や民間への貸付、売却等の検討を進め、公共施設の量、コスト、サービスの最適化に取り組んで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87721</xdr:rowOff>
    </xdr:from>
    <xdr:to>
      <xdr:col>23</xdr:col>
      <xdr:colOff>136525</xdr:colOff>
      <xdr:row>33</xdr:row>
      <xdr:rowOff>17871</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6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66148</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632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75383</xdr:rowOff>
    </xdr:from>
    <xdr:to>
      <xdr:col>19</xdr:col>
      <xdr:colOff>187325</xdr:colOff>
      <xdr:row>33</xdr:row>
      <xdr:rowOff>5533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126183</xdr:rowOff>
    </xdr:from>
    <xdr:to>
      <xdr:col>23</xdr:col>
      <xdr:colOff>85725</xdr:colOff>
      <xdr:row>32</xdr:row>
      <xdr:rowOff>138521</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6384108"/>
          <a:ext cx="7112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38372</xdr:rowOff>
    </xdr:from>
    <xdr:to>
      <xdr:col>15</xdr:col>
      <xdr:colOff>187325</xdr:colOff>
      <xdr:row>32</xdr:row>
      <xdr:rowOff>139972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89172</xdr:rowOff>
    </xdr:from>
    <xdr:to>
      <xdr:col>19</xdr:col>
      <xdr:colOff>136525</xdr:colOff>
      <xdr:row>32</xdr:row>
      <xdr:rowOff>126183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634709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166642</xdr:rowOff>
    </xdr:from>
    <xdr:to>
      <xdr:col>11</xdr:col>
      <xdr:colOff>187325</xdr:colOff>
      <xdr:row>32</xdr:row>
      <xdr:rowOff>96792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45992</xdr:rowOff>
    </xdr:from>
    <xdr:to>
      <xdr:col>15</xdr:col>
      <xdr:colOff>136525</xdr:colOff>
      <xdr:row>32</xdr:row>
      <xdr:rowOff>89172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630391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80101</xdr:rowOff>
    </xdr:from>
    <xdr:to>
      <xdr:col>7</xdr:col>
      <xdr:colOff>187325</xdr:colOff>
      <xdr:row>27</xdr:row>
      <xdr:rowOff>10251</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30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130901</xdr:rowOff>
    </xdr:from>
    <xdr:to>
      <xdr:col>11</xdr:col>
      <xdr:colOff>136525</xdr:colOff>
      <xdr:row>32</xdr:row>
      <xdr:rowOff>45992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360126"/>
          <a:ext cx="762000" cy="9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168110</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6426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131099</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87919</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26778</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08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将来負担額は減少傾向にあるものの、経常経費が依然として類似団体を上回る状況が続いており、債務償還比率も類似団体内平均値と比べると高くなっている。また、令和２年度からは新庁舎及び認定こども園の建設にかかる地方債の償還が本格的に始まり、公債費の増が確実となるため、他の経常経費の精査を行いつつ、借入条件の見直しや地方債の新規発行を抑制することで公債費の急激な増加の抑制に努め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51048</xdr:rowOff>
    </xdr:from>
    <xdr:to>
      <xdr:col>76</xdr:col>
      <xdr:colOff>73025</xdr:colOff>
      <xdr:row>30</xdr:row>
      <xdr:rowOff>152648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9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29475</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94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153410</xdr:rowOff>
    </xdr:from>
    <xdr:to>
      <xdr:col>72</xdr:col>
      <xdr:colOff>123825</xdr:colOff>
      <xdr:row>30</xdr:row>
      <xdr:rowOff>83560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89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32760</xdr:rowOff>
    </xdr:from>
    <xdr:to>
      <xdr:col>76</xdr:col>
      <xdr:colOff>22225</xdr:colOff>
      <xdr:row>30</xdr:row>
      <xdr:rowOff>101848</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4084300" y="5947785"/>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57936</xdr:rowOff>
    </xdr:from>
    <xdr:to>
      <xdr:col>68</xdr:col>
      <xdr:colOff>123825</xdr:colOff>
      <xdr:row>30</xdr:row>
      <xdr:rowOff>159536</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9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32760</xdr:rowOff>
    </xdr:from>
    <xdr:to>
      <xdr:col>72</xdr:col>
      <xdr:colOff>73025</xdr:colOff>
      <xdr:row>30</xdr:row>
      <xdr:rowOff>108736</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3322300" y="5947785"/>
          <a:ext cx="762000" cy="7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51598</xdr:rowOff>
    </xdr:from>
    <xdr:to>
      <xdr:col>64</xdr:col>
      <xdr:colOff>123825</xdr:colOff>
      <xdr:row>31</xdr:row>
      <xdr:rowOff>153198</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61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108736</xdr:rowOff>
    </xdr:from>
    <xdr:to>
      <xdr:col>68</xdr:col>
      <xdr:colOff>73025</xdr:colOff>
      <xdr:row>31</xdr:row>
      <xdr:rowOff>102398</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2560300" y="6023761"/>
          <a:ext cx="762000" cy="16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96901</xdr:rowOff>
    </xdr:from>
    <xdr:to>
      <xdr:col>60</xdr:col>
      <xdr:colOff>123825</xdr:colOff>
      <xdr:row>31</xdr:row>
      <xdr:rowOff>27051</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147701</xdr:rowOff>
    </xdr:from>
    <xdr:to>
      <xdr:col>64</xdr:col>
      <xdr:colOff>73025</xdr:colOff>
      <xdr:row>31</xdr:row>
      <xdr:rowOff>102398</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798300" y="6062726"/>
          <a:ext cx="762000" cy="1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74687</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98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150663</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606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144325</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623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18178</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61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68,874
67,436
25.33
25,921,934
25,491,793
191,087
14,913,810
19,639,087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76979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24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66548</xdr:rowOff>
    </xdr:from>
    <xdr:to>
      <xdr:col>20</xdr:col>
      <xdr:colOff>38100</xdr:colOff>
      <xdr:row>36</xdr:row>
      <xdr:rowOff>168148</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117348</xdr:rowOff>
    </xdr:from>
    <xdr:to>
      <xdr:col>24</xdr:col>
      <xdr:colOff>63500</xdr:colOff>
      <xdr:row>36</xdr:row>
      <xdr:rowOff>149352</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2895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xdr:rowOff>
    </xdr:from>
    <xdr:to>
      <xdr:col>15</xdr:col>
      <xdr:colOff>101600</xdr:colOff>
      <xdr:row>36</xdr:row>
      <xdr:rowOff>104140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117348</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2255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153416</xdr:rowOff>
    </xdr:from>
    <xdr:to>
      <xdr:col>10</xdr:col>
      <xdr:colOff>165100</xdr:colOff>
      <xdr:row>36</xdr:row>
      <xdr:rowOff>83566</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32766</xdr:rowOff>
    </xdr:from>
    <xdr:to>
      <xdr:col>15</xdr:col>
      <xdr:colOff>50800</xdr:colOff>
      <xdr:row>36</xdr:row>
      <xdr:rowOff>53340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20496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84836</xdr:rowOff>
    </xdr:from>
    <xdr:to>
      <xdr:col>6</xdr:col>
      <xdr:colOff>38100</xdr:colOff>
      <xdr:row>37</xdr:row>
      <xdr:rowOff>14986</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32766</xdr:rowOff>
    </xdr:from>
    <xdr:to>
      <xdr:col>10</xdr:col>
      <xdr:colOff>114300</xdr:colOff>
      <xdr:row>36</xdr:row>
      <xdr:rowOff>135636</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1130300" y="620496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159275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95267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74693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246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6113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34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103962</xdr:rowOff>
    </xdr:from>
    <xdr:to>
      <xdr:col>55</xdr:col>
      <xdr:colOff>50800</xdr:colOff>
      <xdr:row>42</xdr:row>
      <xdr:rowOff>34112</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1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18889</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104667</xdr:rowOff>
    </xdr:from>
    <xdr:to>
      <xdr:col>50</xdr:col>
      <xdr:colOff>165100</xdr:colOff>
      <xdr:row>42</xdr:row>
      <xdr:rowOff>34817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1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154762</xdr:rowOff>
    </xdr:from>
    <xdr:to>
      <xdr:col>55</xdr:col>
      <xdr:colOff>0</xdr:colOff>
      <xdr:row>41</xdr:row>
      <xdr:rowOff>155467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84212"/>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105163</xdr:rowOff>
    </xdr:from>
    <xdr:to>
      <xdr:col>46</xdr:col>
      <xdr:colOff>38100</xdr:colOff>
      <xdr:row>42</xdr:row>
      <xdr:rowOff>35313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1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155467</xdr:rowOff>
    </xdr:from>
    <xdr:to>
      <xdr:col>50</xdr:col>
      <xdr:colOff>114300</xdr:colOff>
      <xdr:row>41</xdr:row>
      <xdr:rowOff>155963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84917"/>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105734</xdr:rowOff>
    </xdr:from>
    <xdr:to>
      <xdr:col>41</xdr:col>
      <xdr:colOff>101600</xdr:colOff>
      <xdr:row>42</xdr:row>
      <xdr:rowOff>35884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1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155963</xdr:rowOff>
    </xdr:from>
    <xdr:to>
      <xdr:col>45</xdr:col>
      <xdr:colOff>177800</xdr:colOff>
      <xdr:row>41</xdr:row>
      <xdr:rowOff>156534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8541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106325</xdr:rowOff>
    </xdr:from>
    <xdr:to>
      <xdr:col>36</xdr:col>
      <xdr:colOff>165100</xdr:colOff>
      <xdr:row>42</xdr:row>
      <xdr:rowOff>36475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1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156534</xdr:rowOff>
    </xdr:from>
    <xdr:to>
      <xdr:col>41</xdr:col>
      <xdr:colOff>50800</xdr:colOff>
      <xdr:row>41</xdr:row>
      <xdr:rowOff>157125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85984"/>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25944</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22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26440</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22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27011</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22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27602</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2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135890</xdr:rowOff>
    </xdr:from>
    <xdr:to>
      <xdr:col>24</xdr:col>
      <xdr:colOff>114300</xdr:colOff>
      <xdr:row>63</xdr:row>
      <xdr:rowOff>66040</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114317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151130</xdr:rowOff>
    </xdr:from>
    <xdr:to>
      <xdr:col>20</xdr:col>
      <xdr:colOff>38100</xdr:colOff>
      <xdr:row>63</xdr:row>
      <xdr:rowOff>81280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15240</xdr:rowOff>
    </xdr:from>
    <xdr:to>
      <xdr:col>24</xdr:col>
      <xdr:colOff>63500</xdr:colOff>
      <xdr:row>63</xdr:row>
      <xdr:rowOff>30480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flipV="1">
          <a:off x="3797300" y="108165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40640</xdr:rowOff>
    </xdr:from>
    <xdr:to>
      <xdr:col>15</xdr:col>
      <xdr:colOff>101600</xdr:colOff>
      <xdr:row>63</xdr:row>
      <xdr:rowOff>142240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30480</xdr:rowOff>
    </xdr:from>
    <xdr:to>
      <xdr:col>19</xdr:col>
      <xdr:colOff>177800</xdr:colOff>
      <xdr:row>63</xdr:row>
      <xdr:rowOff>91440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2908300" y="108318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93980</xdr:rowOff>
    </xdr:from>
    <xdr:to>
      <xdr:col>10</xdr:col>
      <xdr:colOff>165100</xdr:colOff>
      <xdr:row>64</xdr:row>
      <xdr:rowOff>24130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91440</xdr:rowOff>
    </xdr:from>
    <xdr:to>
      <xdr:col>15</xdr:col>
      <xdr:colOff>50800</xdr:colOff>
      <xdr:row>63</xdr:row>
      <xdr:rowOff>144780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2019300" y="108927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84455</xdr:rowOff>
    </xdr:from>
    <xdr:to>
      <xdr:col>6</xdr:col>
      <xdr:colOff>38100</xdr:colOff>
      <xdr:row>64</xdr:row>
      <xdr:rowOff>14605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135255</xdr:rowOff>
    </xdr:from>
    <xdr:to>
      <xdr:col>10</xdr:col>
      <xdr:colOff>114300</xdr:colOff>
      <xdr:row>63</xdr:row>
      <xdr:rowOff>144780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130300" y="109366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72407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133367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15257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5732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23120</xdr:rowOff>
    </xdr:from>
    <xdr:to>
      <xdr:col>55</xdr:col>
      <xdr:colOff>50800</xdr:colOff>
      <xdr:row>63</xdr:row>
      <xdr:rowOff>124720</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1082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109497</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1073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25594</xdr:rowOff>
    </xdr:from>
    <xdr:to>
      <xdr:col>50</xdr:col>
      <xdr:colOff>165100</xdr:colOff>
      <xdr:row>63</xdr:row>
      <xdr:rowOff>127194</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1082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73920</xdr:rowOff>
    </xdr:from>
    <xdr:to>
      <xdr:col>55</xdr:col>
      <xdr:colOff>0</xdr:colOff>
      <xdr:row>63</xdr:row>
      <xdr:rowOff>76394</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9639300" y="10875270"/>
          <a:ext cx="838200" cy="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65875</xdr:rowOff>
    </xdr:from>
    <xdr:to>
      <xdr:col>46</xdr:col>
      <xdr:colOff>38100</xdr:colOff>
      <xdr:row>63</xdr:row>
      <xdr:rowOff>167475</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1086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76394</xdr:rowOff>
    </xdr:from>
    <xdr:to>
      <xdr:col>50</xdr:col>
      <xdr:colOff>114300</xdr:colOff>
      <xdr:row>63</xdr:row>
      <xdr:rowOff>116675</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8750300" y="10877744"/>
          <a:ext cx="889000" cy="4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68173</xdr:rowOff>
    </xdr:from>
    <xdr:to>
      <xdr:col>41</xdr:col>
      <xdr:colOff>101600</xdr:colOff>
      <xdr:row>63</xdr:row>
      <xdr:rowOff>169773</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7810500" y="1086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116675</xdr:rowOff>
    </xdr:from>
    <xdr:to>
      <xdr:col>45</xdr:col>
      <xdr:colOff>177800</xdr:colOff>
      <xdr:row>63</xdr:row>
      <xdr:rowOff>118973</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7861300" y="1091802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68648</xdr:rowOff>
    </xdr:from>
    <xdr:to>
      <xdr:col>36</xdr:col>
      <xdr:colOff>165100</xdr:colOff>
      <xdr:row>63</xdr:row>
      <xdr:rowOff>170248</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6921500" y="108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118973</xdr:rowOff>
    </xdr:from>
    <xdr:to>
      <xdr:col>41</xdr:col>
      <xdr:colOff>50800</xdr:colOff>
      <xdr:row>63</xdr:row>
      <xdr:rowOff>119448</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6972300" y="10920323"/>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118321</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59411" y="1091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158602</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83111" y="1095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160900</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94111" y="1096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161375</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705111" y="1096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a:extLst>
            <a:ext uri="{FF2B5EF4-FFF2-40B4-BE49-F238E27FC236}">
              <a16:creationId xmlns:a16="http://schemas.microsoft.com/office/drawing/2014/main" id="{00000000-0008-0000-0100-00003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16" name="【認定こども園・幼稚園・保育所】&#10;有形固定資産減価償却率最小値テキスト">
          <a:extLst>
            <a:ext uri="{FF2B5EF4-FFF2-40B4-BE49-F238E27FC236}">
              <a16:creationId xmlns:a16="http://schemas.microsoft.com/office/drawing/2014/main" id="{00000000-0008-0000-0100-00003C010000}"/>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318" name="【認定こども園・幼稚園・保育所】&#10;有形固定資産減価償却率最大値テキスト">
          <a:extLst>
            <a:ext uri="{FF2B5EF4-FFF2-40B4-BE49-F238E27FC236}">
              <a16:creationId xmlns:a16="http://schemas.microsoft.com/office/drawing/2014/main" id="{00000000-0008-0000-0100-00003E010000}"/>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320" name="【認定こども園・幼稚園・保育所】&#10;有形固定資産減価償却率平均値テキスト">
          <a:extLst>
            <a:ext uri="{FF2B5EF4-FFF2-40B4-BE49-F238E27FC236}">
              <a16:creationId xmlns:a16="http://schemas.microsoft.com/office/drawing/2014/main" id="{00000000-0008-0000-0100-000040010000}"/>
            </a:ext>
          </a:extLst>
        </xdr:cNvPr>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88265</xdr:rowOff>
    </xdr:from>
    <xdr:to>
      <xdr:col>85</xdr:col>
      <xdr:colOff>177800</xdr:colOff>
      <xdr:row>42</xdr:row>
      <xdr:rowOff>18415</xdr:rowOff>
    </xdr:to>
    <xdr:sp macro="" textlink="">
      <xdr:nvSpPr>
        <xdr:cNvPr id="331" name="楕円 330">
          <a:extLst>
            <a:ext uri="{FF2B5EF4-FFF2-40B4-BE49-F238E27FC236}">
              <a16:creationId xmlns:a16="http://schemas.microsoft.com/office/drawing/2014/main" id="{00000000-0008-0000-0100-00004B010000}"/>
            </a:ext>
          </a:extLst>
        </xdr:cNvPr>
        <xdr:cNvSpPr/>
      </xdr:nvSpPr>
      <xdr:spPr>
        <a:xfrm>
          <a:off x="162687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3192</xdr:rowOff>
    </xdr:from>
    <xdr:ext cx="405111" cy="259045"/>
    <xdr:sp macro="" textlink="">
      <xdr:nvSpPr>
        <xdr:cNvPr id="332" name="【認定こども園・幼稚園・保育所】&#10;有形固定資産減価償却率該当値テキスト">
          <a:extLst>
            <a:ext uri="{FF2B5EF4-FFF2-40B4-BE49-F238E27FC236}">
              <a16:creationId xmlns:a16="http://schemas.microsoft.com/office/drawing/2014/main" id="{00000000-0008-0000-0100-00004C010000}"/>
            </a:ext>
          </a:extLst>
        </xdr:cNvPr>
        <xdr:cNvSpPr txBox="1"/>
      </xdr:nvSpPr>
      <xdr:spPr>
        <a:xfrm>
          <a:off x="16357600" y="703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97790</xdr:rowOff>
    </xdr:from>
    <xdr:to>
      <xdr:col>81</xdr:col>
      <xdr:colOff>101600</xdr:colOff>
      <xdr:row>42</xdr:row>
      <xdr:rowOff>27940</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15430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139065</xdr:rowOff>
    </xdr:from>
    <xdr:to>
      <xdr:col>85</xdr:col>
      <xdr:colOff>127000</xdr:colOff>
      <xdr:row>41</xdr:row>
      <xdr:rowOff>148590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flipV="1">
          <a:off x="15481300" y="71685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88265</xdr:rowOff>
    </xdr:from>
    <xdr:to>
      <xdr:col>76</xdr:col>
      <xdr:colOff>165100</xdr:colOff>
      <xdr:row>42</xdr:row>
      <xdr:rowOff>18415</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14541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139065</xdr:rowOff>
    </xdr:from>
    <xdr:to>
      <xdr:col>81</xdr:col>
      <xdr:colOff>50800</xdr:colOff>
      <xdr:row>41</xdr:row>
      <xdr:rowOff>148590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4592300" y="71685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76835</xdr:rowOff>
    </xdr:from>
    <xdr:to>
      <xdr:col>72</xdr:col>
      <xdr:colOff>38100</xdr:colOff>
      <xdr:row>42</xdr:row>
      <xdr:rowOff>6985</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13652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127635</xdr:rowOff>
    </xdr:from>
    <xdr:to>
      <xdr:col>76</xdr:col>
      <xdr:colOff>114300</xdr:colOff>
      <xdr:row>41</xdr:row>
      <xdr:rowOff>139065</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3703300" y="71570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170180</xdr:rowOff>
    </xdr:from>
    <xdr:to>
      <xdr:col>67</xdr:col>
      <xdr:colOff>101600</xdr:colOff>
      <xdr:row>37</xdr:row>
      <xdr:rowOff>100330</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12763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49530</xdr:rowOff>
    </xdr:from>
    <xdr:to>
      <xdr:col>71</xdr:col>
      <xdr:colOff>177800</xdr:colOff>
      <xdr:row>41</xdr:row>
      <xdr:rowOff>127635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2814300" y="6393180"/>
          <a:ext cx="889000" cy="76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341" name="n_1aveValue【認定こども園・幼稚園・保育所】&#10;有形固定資産減価償却率">
          <a:extLst>
            <a:ext uri="{FF2B5EF4-FFF2-40B4-BE49-F238E27FC236}">
              <a16:creationId xmlns:a16="http://schemas.microsoft.com/office/drawing/2014/main" id="{00000000-0008-0000-0100-000055010000}"/>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342" name="n_2aveValue【認定こども園・幼稚園・保育所】&#10;有形固定資産減価償却率">
          <a:extLst>
            <a:ext uri="{FF2B5EF4-FFF2-40B4-BE49-F238E27FC236}">
              <a16:creationId xmlns:a16="http://schemas.microsoft.com/office/drawing/2014/main" id="{00000000-0008-0000-0100-000056010000}"/>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343" name="n_3aveValue【認定こども園・幼稚園・保育所】&#10;有形固定資産減価償却率">
          <a:extLst>
            <a:ext uri="{FF2B5EF4-FFF2-40B4-BE49-F238E27FC236}">
              <a16:creationId xmlns:a16="http://schemas.microsoft.com/office/drawing/2014/main" id="{00000000-0008-0000-0100-000057010000}"/>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344" name="n_4aveValue【認定こども園・幼稚園・保育所】&#10;有形固定資産減価償却率">
          <a:extLst>
            <a:ext uri="{FF2B5EF4-FFF2-40B4-BE49-F238E27FC236}">
              <a16:creationId xmlns:a16="http://schemas.microsoft.com/office/drawing/2014/main" id="{00000000-0008-0000-0100-000058010000}"/>
            </a:ext>
          </a:extLst>
        </xdr:cNvPr>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19067</xdr:rowOff>
    </xdr:from>
    <xdr:ext cx="405111" cy="259045"/>
    <xdr:sp macro="" textlink="">
      <xdr:nvSpPr>
        <xdr:cNvPr id="345" name="n_1mainValue【認定こども園・幼稚園・保育所】&#10;有形固定資産減価償却率">
          <a:extLst>
            <a:ext uri="{FF2B5EF4-FFF2-40B4-BE49-F238E27FC236}">
              <a16:creationId xmlns:a16="http://schemas.microsoft.com/office/drawing/2014/main" id="{00000000-0008-0000-0100-000059010000}"/>
            </a:ext>
          </a:extLst>
        </xdr:cNvPr>
        <xdr:cNvSpPr txBox="1"/>
      </xdr:nvSpPr>
      <xdr:spPr>
        <a:xfrm>
          <a:off x="152660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9542</xdr:rowOff>
    </xdr:from>
    <xdr:ext cx="405111" cy="259045"/>
    <xdr:sp macro="" textlink="">
      <xdr:nvSpPr>
        <xdr:cNvPr id="346" name="n_2mainValue【認定こども園・幼稚園・保育所】&#10;有形固定資産減価償却率">
          <a:extLst>
            <a:ext uri="{FF2B5EF4-FFF2-40B4-BE49-F238E27FC236}">
              <a16:creationId xmlns:a16="http://schemas.microsoft.com/office/drawing/2014/main" id="{00000000-0008-0000-0100-00005A010000}"/>
            </a:ext>
          </a:extLst>
        </xdr:cNvPr>
        <xdr:cNvSpPr txBox="1"/>
      </xdr:nvSpPr>
      <xdr:spPr>
        <a:xfrm>
          <a:off x="143897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169562</xdr:rowOff>
    </xdr:from>
    <xdr:ext cx="405111" cy="259045"/>
    <xdr:sp macro="" textlink="">
      <xdr:nvSpPr>
        <xdr:cNvPr id="347" name="n_3main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35007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348" name="n_4main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a:extLst>
            <a:ext uri="{FF2B5EF4-FFF2-40B4-BE49-F238E27FC236}">
              <a16:creationId xmlns:a16="http://schemas.microsoft.com/office/drawing/2014/main" id="{00000000-0008-0000-0100-00007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373" name="【認定こども園・幼稚園・保育所】&#10;一人当たり面積最小値テキスト">
          <a:extLst>
            <a:ext uri="{FF2B5EF4-FFF2-40B4-BE49-F238E27FC236}">
              <a16:creationId xmlns:a16="http://schemas.microsoft.com/office/drawing/2014/main" id="{00000000-0008-0000-0100-000075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375" name="【認定こども園・幼稚園・保育所】&#10;一人当たり面積最大値テキスト">
          <a:extLst>
            <a:ext uri="{FF2B5EF4-FFF2-40B4-BE49-F238E27FC236}">
              <a16:creationId xmlns:a16="http://schemas.microsoft.com/office/drawing/2014/main" id="{00000000-0008-0000-0100-000077010000}"/>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377" name="【認定こども園・幼稚園・保育所】&#10;一人当たり面積平均値テキスト">
          <a:extLst>
            <a:ext uri="{FF2B5EF4-FFF2-40B4-BE49-F238E27FC236}">
              <a16:creationId xmlns:a16="http://schemas.microsoft.com/office/drawing/2014/main" id="{00000000-0008-0000-0100-000079010000}"/>
            </a:ext>
          </a:extLst>
        </xdr:cNvPr>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382" name="フローチャート: 判断 381">
          <a:extLst>
            <a:ext uri="{FF2B5EF4-FFF2-40B4-BE49-F238E27FC236}">
              <a16:creationId xmlns:a16="http://schemas.microsoft.com/office/drawing/2014/main" id="{00000000-0008-0000-0100-00007E010000}"/>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154940</xdr:rowOff>
    </xdr:from>
    <xdr:to>
      <xdr:col>116</xdr:col>
      <xdr:colOff>114300</xdr:colOff>
      <xdr:row>40</xdr:row>
      <xdr:rowOff>85090</xdr:rowOff>
    </xdr:to>
    <xdr:sp macro="" textlink="">
      <xdr:nvSpPr>
        <xdr:cNvPr id="388" name="楕円 387">
          <a:extLst>
            <a:ext uri="{FF2B5EF4-FFF2-40B4-BE49-F238E27FC236}">
              <a16:creationId xmlns:a16="http://schemas.microsoft.com/office/drawing/2014/main" id="{00000000-0008-0000-0100-000084010000}"/>
            </a:ext>
          </a:extLst>
        </xdr:cNvPr>
        <xdr:cNvSpPr/>
      </xdr:nvSpPr>
      <xdr:spPr>
        <a:xfrm>
          <a:off x="22110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133367</xdr:rowOff>
    </xdr:from>
    <xdr:ext cx="469744" cy="259045"/>
    <xdr:sp macro="" textlink="">
      <xdr:nvSpPr>
        <xdr:cNvPr id="389" name="【認定こども園・幼稚園・保育所】&#10;一人当たり面積該当値テキスト">
          <a:extLst>
            <a:ext uri="{FF2B5EF4-FFF2-40B4-BE49-F238E27FC236}">
              <a16:creationId xmlns:a16="http://schemas.microsoft.com/office/drawing/2014/main" id="{00000000-0008-0000-0100-000085010000}"/>
            </a:ext>
          </a:extLst>
        </xdr:cNvPr>
        <xdr:cNvSpPr txBox="1"/>
      </xdr:nvSpPr>
      <xdr:spPr>
        <a:xfrm>
          <a:off x="22199600"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390" name="楕円 389">
          <a:extLst>
            <a:ext uri="{FF2B5EF4-FFF2-40B4-BE49-F238E27FC236}">
              <a16:creationId xmlns:a16="http://schemas.microsoft.com/office/drawing/2014/main" id="{00000000-0008-0000-0100-000086010000}"/>
            </a:ext>
          </a:extLst>
        </xdr:cNvPr>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34290</xdr:rowOff>
    </xdr:from>
    <xdr:to>
      <xdr:col>116</xdr:col>
      <xdr:colOff>63500</xdr:colOff>
      <xdr:row>40</xdr:row>
      <xdr:rowOff>38100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flipV="1">
          <a:off x="21323300" y="6892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158750</xdr:rowOff>
    </xdr:from>
    <xdr:to>
      <xdr:col>107</xdr:col>
      <xdr:colOff>101600</xdr:colOff>
      <xdr:row>40</xdr:row>
      <xdr:rowOff>88900</xdr:rowOff>
    </xdr:to>
    <xdr:sp macro="" textlink="">
      <xdr:nvSpPr>
        <xdr:cNvPr id="392" name="楕円 391">
          <a:extLst>
            <a:ext uri="{FF2B5EF4-FFF2-40B4-BE49-F238E27FC236}">
              <a16:creationId xmlns:a16="http://schemas.microsoft.com/office/drawing/2014/main" id="{00000000-0008-0000-0100-000088010000}"/>
            </a:ext>
          </a:extLst>
        </xdr:cNvPr>
        <xdr:cNvSpPr/>
      </xdr:nvSpPr>
      <xdr:spPr>
        <a:xfrm>
          <a:off x="2038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38100</xdr:rowOff>
    </xdr:from>
    <xdr:to>
      <xdr:col>111</xdr:col>
      <xdr:colOff>177800</xdr:colOff>
      <xdr:row>40</xdr:row>
      <xdr:rowOff>38100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20434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162560</xdr:rowOff>
    </xdr:from>
    <xdr:to>
      <xdr:col>102</xdr:col>
      <xdr:colOff>165100</xdr:colOff>
      <xdr:row>40</xdr:row>
      <xdr:rowOff>92710</xdr:rowOff>
    </xdr:to>
    <xdr:sp macro="" textlink="">
      <xdr:nvSpPr>
        <xdr:cNvPr id="394" name="楕円 393">
          <a:extLst>
            <a:ext uri="{FF2B5EF4-FFF2-40B4-BE49-F238E27FC236}">
              <a16:creationId xmlns:a16="http://schemas.microsoft.com/office/drawing/2014/main" id="{00000000-0008-0000-0100-00008A010000}"/>
            </a:ext>
          </a:extLst>
        </xdr:cNvPr>
        <xdr:cNvSpPr/>
      </xdr:nvSpPr>
      <xdr:spPr>
        <a:xfrm>
          <a:off x="19494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38100</xdr:rowOff>
    </xdr:from>
    <xdr:to>
      <xdr:col>107</xdr:col>
      <xdr:colOff>50800</xdr:colOff>
      <xdr:row>40</xdr:row>
      <xdr:rowOff>41910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flipV="1">
          <a:off x="19545300" y="6896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166370</xdr:rowOff>
    </xdr:from>
    <xdr:to>
      <xdr:col>98</xdr:col>
      <xdr:colOff>38100</xdr:colOff>
      <xdr:row>40</xdr:row>
      <xdr:rowOff>96520</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18605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41910</xdr:rowOff>
    </xdr:from>
    <xdr:to>
      <xdr:col>102</xdr:col>
      <xdr:colOff>114300</xdr:colOff>
      <xdr:row>40</xdr:row>
      <xdr:rowOff>45720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18656300" y="689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398" name="n_1aveValue【認定こども園・幼稚園・保育所】&#10;一人当たり面積">
          <a:extLst>
            <a:ext uri="{FF2B5EF4-FFF2-40B4-BE49-F238E27FC236}">
              <a16:creationId xmlns:a16="http://schemas.microsoft.com/office/drawing/2014/main" id="{00000000-0008-0000-0100-00008E010000}"/>
            </a:ext>
          </a:extLst>
        </xdr:cNvPr>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399" name="n_2aveValue【認定こども園・幼稚園・保育所】&#10;一人当たり面積">
          <a:extLst>
            <a:ext uri="{FF2B5EF4-FFF2-40B4-BE49-F238E27FC236}">
              <a16:creationId xmlns:a16="http://schemas.microsoft.com/office/drawing/2014/main" id="{00000000-0008-0000-0100-00008F010000}"/>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00" name="n_3aveValue【認定こども園・幼稚園・保育所】&#10;一人当たり面積">
          <a:extLst>
            <a:ext uri="{FF2B5EF4-FFF2-40B4-BE49-F238E27FC236}">
              <a16:creationId xmlns:a16="http://schemas.microsoft.com/office/drawing/2014/main" id="{00000000-0008-0000-0100-000090010000}"/>
            </a:ext>
          </a:extLst>
        </xdr:cNvPr>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01" name="n_4aveValue【認定こども園・幼稚園・保育所】&#10;一人当たり面積">
          <a:extLst>
            <a:ext uri="{FF2B5EF4-FFF2-40B4-BE49-F238E27FC236}">
              <a16:creationId xmlns:a16="http://schemas.microsoft.com/office/drawing/2014/main" id="{00000000-0008-0000-0100-000091010000}"/>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402" name="n_1mainValue【認定こども園・幼稚園・保育所】&#10;一人当たり面積">
          <a:extLst>
            <a:ext uri="{FF2B5EF4-FFF2-40B4-BE49-F238E27FC236}">
              <a16:creationId xmlns:a16="http://schemas.microsoft.com/office/drawing/2014/main" id="{00000000-0008-0000-0100-000092010000}"/>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80027</xdr:rowOff>
    </xdr:from>
    <xdr:ext cx="469744" cy="259045"/>
    <xdr:sp macro="" textlink="">
      <xdr:nvSpPr>
        <xdr:cNvPr id="403" name="n_2main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20199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83837</xdr:rowOff>
    </xdr:from>
    <xdr:ext cx="469744" cy="259045"/>
    <xdr:sp macro="" textlink="">
      <xdr:nvSpPr>
        <xdr:cNvPr id="404" name="n_3main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19310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87647</xdr:rowOff>
    </xdr:from>
    <xdr:ext cx="469744" cy="259045"/>
    <xdr:sp macro="" textlink="">
      <xdr:nvSpPr>
        <xdr:cNvPr id="405" name="n_4main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18421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a:extLst>
            <a:ext uri="{FF2B5EF4-FFF2-40B4-BE49-F238E27FC236}">
              <a16:creationId xmlns:a16="http://schemas.microsoft.com/office/drawing/2014/main" id="{00000000-0008-0000-0100-0000A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41148</xdr:rowOff>
    </xdr:from>
    <xdr:to>
      <xdr:col>85</xdr:col>
      <xdr:colOff>126364</xdr:colOff>
      <xdr:row>62</xdr:row>
      <xdr:rowOff>66294</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flipV="1">
          <a:off x="16318864" y="9642348"/>
          <a:ext cx="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429" name="【学校施設】&#10;有形固定資産減価償却率最小値テキスト">
          <a:extLst>
            <a:ext uri="{FF2B5EF4-FFF2-40B4-BE49-F238E27FC236}">
              <a16:creationId xmlns:a16="http://schemas.microsoft.com/office/drawing/2014/main" id="{00000000-0008-0000-0100-0000AD010000}"/>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159275</xdr:rowOff>
    </xdr:from>
    <xdr:ext cx="405111" cy="259045"/>
    <xdr:sp macro="" textlink="">
      <xdr:nvSpPr>
        <xdr:cNvPr id="431" name="【学校施設】&#10;有形固定資産減価償却率最大値テキスト">
          <a:extLst>
            <a:ext uri="{FF2B5EF4-FFF2-40B4-BE49-F238E27FC236}">
              <a16:creationId xmlns:a16="http://schemas.microsoft.com/office/drawing/2014/main" id="{00000000-0008-0000-0100-0000AF010000}"/>
            </a:ext>
          </a:extLst>
        </xdr:cNvPr>
        <xdr:cNvSpPr txBox="1"/>
      </xdr:nvSpPr>
      <xdr:spPr>
        <a:xfrm>
          <a:off x="163576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41148</xdr:rowOff>
    </xdr:from>
    <xdr:to>
      <xdr:col>86</xdr:col>
      <xdr:colOff>25400</xdr:colOff>
      <xdr:row>56</xdr:row>
      <xdr:rowOff>41148</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6230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10939</xdr:rowOff>
    </xdr:from>
    <xdr:ext cx="405111" cy="259045"/>
    <xdr:sp macro="" textlink="">
      <xdr:nvSpPr>
        <xdr:cNvPr id="433" name="【学校施設】&#10;有形固定資産減価償却率平均値テキスト">
          <a:extLst>
            <a:ext uri="{FF2B5EF4-FFF2-40B4-BE49-F238E27FC236}">
              <a16:creationId xmlns:a16="http://schemas.microsoft.com/office/drawing/2014/main" id="{00000000-0008-0000-0100-0000B1010000}"/>
            </a:ext>
          </a:extLst>
        </xdr:cNvPr>
        <xdr:cNvSpPr txBox="1"/>
      </xdr:nvSpPr>
      <xdr:spPr>
        <a:xfrm>
          <a:off x="16357600" y="995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434" name="フローチャート: 判断 433">
          <a:extLst>
            <a:ext uri="{FF2B5EF4-FFF2-40B4-BE49-F238E27FC236}">
              <a16:creationId xmlns:a16="http://schemas.microsoft.com/office/drawing/2014/main" id="{00000000-0008-0000-0100-0000B2010000}"/>
            </a:ext>
          </a:extLst>
        </xdr:cNvPr>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152654</xdr:rowOff>
    </xdr:from>
    <xdr:to>
      <xdr:col>81</xdr:col>
      <xdr:colOff>101600</xdr:colOff>
      <xdr:row>59</xdr:row>
      <xdr:rowOff>82804</xdr:rowOff>
    </xdr:to>
    <xdr:sp macro="" textlink="">
      <xdr:nvSpPr>
        <xdr:cNvPr id="435" name="フローチャート: 判断 434">
          <a:extLst>
            <a:ext uri="{FF2B5EF4-FFF2-40B4-BE49-F238E27FC236}">
              <a16:creationId xmlns:a16="http://schemas.microsoft.com/office/drawing/2014/main" id="{00000000-0008-0000-0100-0000B3010000}"/>
            </a:ext>
          </a:extLst>
        </xdr:cNvPr>
        <xdr:cNvSpPr/>
      </xdr:nvSpPr>
      <xdr:spPr>
        <a:xfrm>
          <a:off x="15430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138938</xdr:rowOff>
    </xdr:from>
    <xdr:to>
      <xdr:col>76</xdr:col>
      <xdr:colOff>165100</xdr:colOff>
      <xdr:row>59</xdr:row>
      <xdr:rowOff>69088</xdr:rowOff>
    </xdr:to>
    <xdr:sp macro="" textlink="">
      <xdr:nvSpPr>
        <xdr:cNvPr id="436" name="フローチャート: 判断 435">
          <a:extLst>
            <a:ext uri="{FF2B5EF4-FFF2-40B4-BE49-F238E27FC236}">
              <a16:creationId xmlns:a16="http://schemas.microsoft.com/office/drawing/2014/main" id="{00000000-0008-0000-0100-0000B4010000}"/>
            </a:ext>
          </a:extLst>
        </xdr:cNvPr>
        <xdr:cNvSpPr/>
      </xdr:nvSpPr>
      <xdr:spPr>
        <a:xfrm>
          <a:off x="14541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118364</xdr:rowOff>
    </xdr:from>
    <xdr:to>
      <xdr:col>72</xdr:col>
      <xdr:colOff>38100</xdr:colOff>
      <xdr:row>59</xdr:row>
      <xdr:rowOff>48514</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13652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56642</xdr:rowOff>
    </xdr:from>
    <xdr:to>
      <xdr:col>67</xdr:col>
      <xdr:colOff>101600</xdr:colOff>
      <xdr:row>58</xdr:row>
      <xdr:rowOff>158242</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12763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95504</xdr:rowOff>
    </xdr:from>
    <xdr:to>
      <xdr:col>85</xdr:col>
      <xdr:colOff>177800</xdr:colOff>
      <xdr:row>61</xdr:row>
      <xdr:rowOff>25654</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62687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73931</xdr:rowOff>
    </xdr:from>
    <xdr:ext cx="405111" cy="259045"/>
    <xdr:sp macro="" textlink="">
      <xdr:nvSpPr>
        <xdr:cNvPr id="445" name="【学校施設】&#10;有形固定資産減価償却率該当値テキスト">
          <a:extLst>
            <a:ext uri="{FF2B5EF4-FFF2-40B4-BE49-F238E27FC236}">
              <a16:creationId xmlns:a16="http://schemas.microsoft.com/office/drawing/2014/main" id="{00000000-0008-0000-0100-0000BD010000}"/>
            </a:ext>
          </a:extLst>
        </xdr:cNvPr>
        <xdr:cNvSpPr txBox="1"/>
      </xdr:nvSpPr>
      <xdr:spPr>
        <a:xfrm>
          <a:off x="16357600"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125222</xdr:rowOff>
    </xdr:from>
    <xdr:to>
      <xdr:col>81</xdr:col>
      <xdr:colOff>101600</xdr:colOff>
      <xdr:row>61</xdr:row>
      <xdr:rowOff>55372</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154305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146304</xdr:rowOff>
    </xdr:from>
    <xdr:to>
      <xdr:col>85</xdr:col>
      <xdr:colOff>127000</xdr:colOff>
      <xdr:row>61</xdr:row>
      <xdr:rowOff>4572</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flipV="1">
          <a:off x="15481300" y="1043330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100076</xdr:rowOff>
    </xdr:from>
    <xdr:to>
      <xdr:col>76</xdr:col>
      <xdr:colOff>165100</xdr:colOff>
      <xdr:row>61</xdr:row>
      <xdr:rowOff>30226</xdr:rowOff>
    </xdr:to>
    <xdr:sp macro="" textlink="">
      <xdr:nvSpPr>
        <xdr:cNvPr id="448" name="楕円 447">
          <a:extLst>
            <a:ext uri="{FF2B5EF4-FFF2-40B4-BE49-F238E27FC236}">
              <a16:creationId xmlns:a16="http://schemas.microsoft.com/office/drawing/2014/main" id="{00000000-0008-0000-0100-0000C0010000}"/>
            </a:ext>
          </a:extLst>
        </xdr:cNvPr>
        <xdr:cNvSpPr/>
      </xdr:nvSpPr>
      <xdr:spPr>
        <a:xfrm>
          <a:off x="14541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150876</xdr:rowOff>
    </xdr:from>
    <xdr:to>
      <xdr:col>81</xdr:col>
      <xdr:colOff>50800</xdr:colOff>
      <xdr:row>61</xdr:row>
      <xdr:rowOff>4572</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4592300" y="1043787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77216</xdr:rowOff>
    </xdr:from>
    <xdr:to>
      <xdr:col>72</xdr:col>
      <xdr:colOff>38100</xdr:colOff>
      <xdr:row>61</xdr:row>
      <xdr:rowOff>7366</xdr:rowOff>
    </xdr:to>
    <xdr:sp macro="" textlink="">
      <xdr:nvSpPr>
        <xdr:cNvPr id="450" name="楕円 449">
          <a:extLst>
            <a:ext uri="{FF2B5EF4-FFF2-40B4-BE49-F238E27FC236}">
              <a16:creationId xmlns:a16="http://schemas.microsoft.com/office/drawing/2014/main" id="{00000000-0008-0000-0100-0000C2010000}"/>
            </a:ext>
          </a:extLst>
        </xdr:cNvPr>
        <xdr:cNvSpPr/>
      </xdr:nvSpPr>
      <xdr:spPr>
        <a:xfrm>
          <a:off x="13652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128016</xdr:rowOff>
    </xdr:from>
    <xdr:to>
      <xdr:col>76</xdr:col>
      <xdr:colOff>114300</xdr:colOff>
      <xdr:row>60</xdr:row>
      <xdr:rowOff>150876</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3703300" y="10415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40640</xdr:rowOff>
    </xdr:from>
    <xdr:to>
      <xdr:col>67</xdr:col>
      <xdr:colOff>101600</xdr:colOff>
      <xdr:row>55</xdr:row>
      <xdr:rowOff>142240</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2763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91440</xdr:rowOff>
    </xdr:from>
    <xdr:to>
      <xdr:col>71</xdr:col>
      <xdr:colOff>177800</xdr:colOff>
      <xdr:row>60</xdr:row>
      <xdr:rowOff>128016</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2814300" y="9521190"/>
          <a:ext cx="889000" cy="89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99331</xdr:rowOff>
    </xdr:from>
    <xdr:ext cx="405111" cy="259045"/>
    <xdr:sp macro="" textlink="">
      <xdr:nvSpPr>
        <xdr:cNvPr id="454" name="n_1aveValue【学校施設】&#10;有形固定資産減価償却率">
          <a:extLst>
            <a:ext uri="{FF2B5EF4-FFF2-40B4-BE49-F238E27FC236}">
              <a16:creationId xmlns:a16="http://schemas.microsoft.com/office/drawing/2014/main" id="{00000000-0008-0000-0100-0000C6010000}"/>
            </a:ext>
          </a:extLst>
        </xdr:cNvPr>
        <xdr:cNvSpPr txBox="1"/>
      </xdr:nvSpPr>
      <xdr:spPr>
        <a:xfrm>
          <a:off x="15266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85615</xdr:rowOff>
    </xdr:from>
    <xdr:ext cx="405111" cy="259045"/>
    <xdr:sp macro="" textlink="">
      <xdr:nvSpPr>
        <xdr:cNvPr id="455" name="n_2aveValue【学校施設】&#10;有形固定資産減価償却率">
          <a:extLst>
            <a:ext uri="{FF2B5EF4-FFF2-40B4-BE49-F238E27FC236}">
              <a16:creationId xmlns:a16="http://schemas.microsoft.com/office/drawing/2014/main" id="{00000000-0008-0000-0100-0000C7010000}"/>
            </a:ext>
          </a:extLst>
        </xdr:cNvPr>
        <xdr:cNvSpPr txBox="1"/>
      </xdr:nvSpPr>
      <xdr:spPr>
        <a:xfrm>
          <a:off x="14389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65041</xdr:rowOff>
    </xdr:from>
    <xdr:ext cx="405111" cy="259045"/>
    <xdr:sp macro="" textlink="">
      <xdr:nvSpPr>
        <xdr:cNvPr id="456" name="n_3aveValue【学校施設】&#10;有形固定資産減価償却率">
          <a:extLst>
            <a:ext uri="{FF2B5EF4-FFF2-40B4-BE49-F238E27FC236}">
              <a16:creationId xmlns:a16="http://schemas.microsoft.com/office/drawing/2014/main" id="{00000000-0008-0000-0100-0000C8010000}"/>
            </a:ext>
          </a:extLst>
        </xdr:cNvPr>
        <xdr:cNvSpPr txBox="1"/>
      </xdr:nvSpPr>
      <xdr:spPr>
        <a:xfrm>
          <a:off x="13500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149369</xdr:rowOff>
    </xdr:from>
    <xdr:ext cx="405111" cy="259045"/>
    <xdr:sp macro="" textlink="">
      <xdr:nvSpPr>
        <xdr:cNvPr id="457" name="n_4aveValue【学校施設】&#10;有形固定資産減価償却率">
          <a:extLst>
            <a:ext uri="{FF2B5EF4-FFF2-40B4-BE49-F238E27FC236}">
              <a16:creationId xmlns:a16="http://schemas.microsoft.com/office/drawing/2014/main" id="{00000000-0008-0000-0100-0000C9010000}"/>
            </a:ext>
          </a:extLst>
        </xdr:cNvPr>
        <xdr:cNvSpPr txBox="1"/>
      </xdr:nvSpPr>
      <xdr:spPr>
        <a:xfrm>
          <a:off x="1261174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46499</xdr:rowOff>
    </xdr:from>
    <xdr:ext cx="405111" cy="259045"/>
    <xdr:sp macro="" textlink="">
      <xdr:nvSpPr>
        <xdr:cNvPr id="458" name="n_1mainValue【学校施設】&#10;有形固定資産減価償却率">
          <a:extLst>
            <a:ext uri="{FF2B5EF4-FFF2-40B4-BE49-F238E27FC236}">
              <a16:creationId xmlns:a16="http://schemas.microsoft.com/office/drawing/2014/main" id="{00000000-0008-0000-0100-0000CA010000}"/>
            </a:ext>
          </a:extLst>
        </xdr:cNvPr>
        <xdr:cNvSpPr txBox="1"/>
      </xdr:nvSpPr>
      <xdr:spPr>
        <a:xfrm>
          <a:off x="15266044" y="1050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21353</xdr:rowOff>
    </xdr:from>
    <xdr:ext cx="405111" cy="259045"/>
    <xdr:sp macro="" textlink="">
      <xdr:nvSpPr>
        <xdr:cNvPr id="459" name="n_2mainValue【学校施設】&#10;有形固定資産減価償却率">
          <a:extLst>
            <a:ext uri="{FF2B5EF4-FFF2-40B4-BE49-F238E27FC236}">
              <a16:creationId xmlns:a16="http://schemas.microsoft.com/office/drawing/2014/main" id="{00000000-0008-0000-0100-0000CB010000}"/>
            </a:ext>
          </a:extLst>
        </xdr:cNvPr>
        <xdr:cNvSpPr txBox="1"/>
      </xdr:nvSpPr>
      <xdr:spPr>
        <a:xfrm>
          <a:off x="143897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169943</xdr:rowOff>
    </xdr:from>
    <xdr:ext cx="405111" cy="259045"/>
    <xdr:sp macro="" textlink="">
      <xdr:nvSpPr>
        <xdr:cNvPr id="460" name="n_3mainValue【学校施設】&#10;有形固定資産減価償却率">
          <a:extLst>
            <a:ext uri="{FF2B5EF4-FFF2-40B4-BE49-F238E27FC236}">
              <a16:creationId xmlns:a16="http://schemas.microsoft.com/office/drawing/2014/main" id="{00000000-0008-0000-0100-0000CC010000}"/>
            </a:ext>
          </a:extLst>
        </xdr:cNvPr>
        <xdr:cNvSpPr txBox="1"/>
      </xdr:nvSpPr>
      <xdr:spPr>
        <a:xfrm>
          <a:off x="13500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158767</xdr:rowOff>
    </xdr:from>
    <xdr:ext cx="405111" cy="259045"/>
    <xdr:sp macro="" textlink="">
      <xdr:nvSpPr>
        <xdr:cNvPr id="461" name="n_4mainValue【学校施設】&#10;有形固定資産減価償却率">
          <a:extLst>
            <a:ext uri="{FF2B5EF4-FFF2-40B4-BE49-F238E27FC236}">
              <a16:creationId xmlns:a16="http://schemas.microsoft.com/office/drawing/2014/main" id="{00000000-0008-0000-0100-0000CD010000}"/>
            </a:ext>
          </a:extLst>
        </xdr:cNvPr>
        <xdr:cNvSpPr txBox="1"/>
      </xdr:nvSpPr>
      <xdr:spPr>
        <a:xfrm>
          <a:off x="12611744"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学校施設】&#10;一人当たり面積グラフ枠">
          <a:extLst>
            <a:ext uri="{FF2B5EF4-FFF2-40B4-BE49-F238E27FC236}">
              <a16:creationId xmlns:a16="http://schemas.microsoft.com/office/drawing/2014/main" id="{00000000-0008-0000-0100-0000E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485" name="【学校施設】&#10;一人当たり面積最小値テキスト">
          <a:extLst>
            <a:ext uri="{FF2B5EF4-FFF2-40B4-BE49-F238E27FC236}">
              <a16:creationId xmlns:a16="http://schemas.microsoft.com/office/drawing/2014/main" id="{00000000-0008-0000-0100-0000E5010000}"/>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487" name="【学校施設】&#10;一人当たり面積最大値テキスト">
          <a:extLst>
            <a:ext uri="{FF2B5EF4-FFF2-40B4-BE49-F238E27FC236}">
              <a16:creationId xmlns:a16="http://schemas.microsoft.com/office/drawing/2014/main" id="{00000000-0008-0000-0100-0000E7010000}"/>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489" name="【学校施設】&#10;一人当たり面積平均値テキスト">
          <a:extLst>
            <a:ext uri="{FF2B5EF4-FFF2-40B4-BE49-F238E27FC236}">
              <a16:creationId xmlns:a16="http://schemas.microsoft.com/office/drawing/2014/main" id="{00000000-0008-0000-0100-0000E9010000}"/>
            </a:ext>
          </a:extLst>
        </xdr:cNvPr>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492" name="フローチャート: 判断 491">
          <a:extLst>
            <a:ext uri="{FF2B5EF4-FFF2-40B4-BE49-F238E27FC236}">
              <a16:creationId xmlns:a16="http://schemas.microsoft.com/office/drawing/2014/main" id="{00000000-0008-0000-0100-0000EC010000}"/>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493" name="フローチャート: 判断 492">
          <a:extLst>
            <a:ext uri="{FF2B5EF4-FFF2-40B4-BE49-F238E27FC236}">
              <a16:creationId xmlns:a16="http://schemas.microsoft.com/office/drawing/2014/main" id="{00000000-0008-0000-0100-0000ED010000}"/>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494" name="フローチャート: 判断 493">
          <a:extLst>
            <a:ext uri="{FF2B5EF4-FFF2-40B4-BE49-F238E27FC236}">
              <a16:creationId xmlns:a16="http://schemas.microsoft.com/office/drawing/2014/main" id="{00000000-0008-0000-0100-0000EE010000}"/>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22110700" y="104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13123</xdr:rowOff>
    </xdr:from>
    <xdr:ext cx="469744" cy="259045"/>
    <xdr:sp macro="" textlink="">
      <xdr:nvSpPr>
        <xdr:cNvPr id="501" name="【学校施設】&#10;一人当たり面積該当値テキスト">
          <a:extLst>
            <a:ext uri="{FF2B5EF4-FFF2-40B4-BE49-F238E27FC236}">
              <a16:creationId xmlns:a16="http://schemas.microsoft.com/office/drawing/2014/main" id="{00000000-0008-0000-0100-0000F5010000}"/>
            </a:ext>
          </a:extLst>
        </xdr:cNvPr>
        <xdr:cNvSpPr txBox="1"/>
      </xdr:nvSpPr>
      <xdr:spPr>
        <a:xfrm>
          <a:off x="22199600" y="104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60299</xdr:rowOff>
    </xdr:from>
    <xdr:to>
      <xdr:col>112</xdr:col>
      <xdr:colOff>38100</xdr:colOff>
      <xdr:row>61</xdr:row>
      <xdr:rowOff>161899</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21272500" y="1051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85496</xdr:rowOff>
    </xdr:from>
    <xdr:to>
      <xdr:col>116</xdr:col>
      <xdr:colOff>63500</xdr:colOff>
      <xdr:row>61</xdr:row>
      <xdr:rowOff>111099</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21323300" y="10543946"/>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94132</xdr:rowOff>
    </xdr:from>
    <xdr:to>
      <xdr:col>107</xdr:col>
      <xdr:colOff>101600</xdr:colOff>
      <xdr:row>62</xdr:row>
      <xdr:rowOff>24282</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20383500" y="105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111099</xdr:rowOff>
    </xdr:from>
    <xdr:to>
      <xdr:col>111</xdr:col>
      <xdr:colOff>177800</xdr:colOff>
      <xdr:row>61</xdr:row>
      <xdr:rowOff>144932</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flipV="1">
          <a:off x="20434300" y="10569549"/>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104191</xdr:rowOff>
    </xdr:from>
    <xdr:to>
      <xdr:col>102</xdr:col>
      <xdr:colOff>165100</xdr:colOff>
      <xdr:row>62</xdr:row>
      <xdr:rowOff>34341</xdr:rowOff>
    </xdr:to>
    <xdr:sp macro="" textlink="">
      <xdr:nvSpPr>
        <xdr:cNvPr id="506" name="楕円 505">
          <a:extLst>
            <a:ext uri="{FF2B5EF4-FFF2-40B4-BE49-F238E27FC236}">
              <a16:creationId xmlns:a16="http://schemas.microsoft.com/office/drawing/2014/main" id="{00000000-0008-0000-0100-0000FA010000}"/>
            </a:ext>
          </a:extLst>
        </xdr:cNvPr>
        <xdr:cNvSpPr/>
      </xdr:nvSpPr>
      <xdr:spPr>
        <a:xfrm>
          <a:off x="19494500" y="105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144932</xdr:rowOff>
    </xdr:from>
    <xdr:to>
      <xdr:col>107</xdr:col>
      <xdr:colOff>50800</xdr:colOff>
      <xdr:row>61</xdr:row>
      <xdr:rowOff>154991</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flipV="1">
          <a:off x="19545300" y="10603382"/>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8605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154991</xdr:rowOff>
    </xdr:from>
    <xdr:to>
      <xdr:col>102</xdr:col>
      <xdr:colOff>114300</xdr:colOff>
      <xdr:row>61</xdr:row>
      <xdr:rowOff>166878</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flipV="1">
          <a:off x="18656300" y="1061344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10" name="n_1aveValue【学校施設】&#10;一人当たり面積">
          <a:extLst>
            <a:ext uri="{FF2B5EF4-FFF2-40B4-BE49-F238E27FC236}">
              <a16:creationId xmlns:a16="http://schemas.microsoft.com/office/drawing/2014/main" id="{00000000-0008-0000-0100-0000FE010000}"/>
            </a:ext>
          </a:extLst>
        </xdr:cNvPr>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11" name="n_2aveValue【学校施設】&#10;一人当たり面積">
          <a:extLst>
            <a:ext uri="{FF2B5EF4-FFF2-40B4-BE49-F238E27FC236}">
              <a16:creationId xmlns:a16="http://schemas.microsoft.com/office/drawing/2014/main" id="{00000000-0008-0000-0100-0000FF010000}"/>
            </a:ext>
          </a:extLst>
        </xdr:cNvPr>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12" name="n_3aveValue【学校施設】&#10;一人当たり面積">
          <a:extLst>
            <a:ext uri="{FF2B5EF4-FFF2-40B4-BE49-F238E27FC236}">
              <a16:creationId xmlns:a16="http://schemas.microsoft.com/office/drawing/2014/main" id="{00000000-0008-0000-0100-000000020000}"/>
            </a:ext>
          </a:extLst>
        </xdr:cNvPr>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13" name="n_4aveValue【学校施設】&#10;一人当たり面積">
          <a:extLst>
            <a:ext uri="{FF2B5EF4-FFF2-40B4-BE49-F238E27FC236}">
              <a16:creationId xmlns:a16="http://schemas.microsoft.com/office/drawing/2014/main" id="{00000000-0008-0000-0100-000001020000}"/>
            </a:ext>
          </a:extLst>
        </xdr:cNvPr>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153026</xdr:rowOff>
    </xdr:from>
    <xdr:ext cx="469744" cy="259045"/>
    <xdr:sp macro="" textlink="">
      <xdr:nvSpPr>
        <xdr:cNvPr id="514" name="n_1mainValue【学校施設】&#10;一人当たり面積">
          <a:extLst>
            <a:ext uri="{FF2B5EF4-FFF2-40B4-BE49-F238E27FC236}">
              <a16:creationId xmlns:a16="http://schemas.microsoft.com/office/drawing/2014/main" id="{00000000-0008-0000-0100-000002020000}"/>
            </a:ext>
          </a:extLst>
        </xdr:cNvPr>
        <xdr:cNvSpPr txBox="1"/>
      </xdr:nvSpPr>
      <xdr:spPr>
        <a:xfrm>
          <a:off x="21075727" y="1061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15409</xdr:rowOff>
    </xdr:from>
    <xdr:ext cx="469744" cy="259045"/>
    <xdr:sp macro="" textlink="">
      <xdr:nvSpPr>
        <xdr:cNvPr id="515" name="n_2mainValue【学校施設】&#10;一人当たり面積">
          <a:extLst>
            <a:ext uri="{FF2B5EF4-FFF2-40B4-BE49-F238E27FC236}">
              <a16:creationId xmlns:a16="http://schemas.microsoft.com/office/drawing/2014/main" id="{00000000-0008-0000-0100-000003020000}"/>
            </a:ext>
          </a:extLst>
        </xdr:cNvPr>
        <xdr:cNvSpPr txBox="1"/>
      </xdr:nvSpPr>
      <xdr:spPr>
        <a:xfrm>
          <a:off x="201994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25468</xdr:rowOff>
    </xdr:from>
    <xdr:ext cx="469744" cy="259045"/>
    <xdr:sp macro="" textlink="">
      <xdr:nvSpPr>
        <xdr:cNvPr id="516" name="n_3mainValue【学校施設】&#10;一人当たり面積">
          <a:extLst>
            <a:ext uri="{FF2B5EF4-FFF2-40B4-BE49-F238E27FC236}">
              <a16:creationId xmlns:a16="http://schemas.microsoft.com/office/drawing/2014/main" id="{00000000-0008-0000-0100-000004020000}"/>
            </a:ext>
          </a:extLst>
        </xdr:cNvPr>
        <xdr:cNvSpPr txBox="1"/>
      </xdr:nvSpPr>
      <xdr:spPr>
        <a:xfrm>
          <a:off x="19310427" y="1065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517" name="n_4mainValue【学校施設】&#10;一人当たり面積">
          <a:extLst>
            <a:ext uri="{FF2B5EF4-FFF2-40B4-BE49-F238E27FC236}">
              <a16:creationId xmlns:a16="http://schemas.microsoft.com/office/drawing/2014/main" id="{00000000-0008-0000-0100-000005020000}"/>
            </a:ext>
          </a:extLst>
        </xdr:cNvPr>
        <xdr:cNvSpPr txBox="1"/>
      </xdr:nvSpPr>
      <xdr:spPr>
        <a:xfrm>
          <a:off x="18421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公民館】&#10;有形固定資産減価償却率グラフ枠">
          <a:extLst>
            <a:ext uri="{FF2B5EF4-FFF2-40B4-BE49-F238E27FC236}">
              <a16:creationId xmlns:a16="http://schemas.microsoft.com/office/drawing/2014/main" id="{00000000-0008-0000-0100-00002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559" name="【公民館】&#10;有形固定資産減価償却率最小値テキスト">
          <a:extLst>
            <a:ext uri="{FF2B5EF4-FFF2-40B4-BE49-F238E27FC236}">
              <a16:creationId xmlns:a16="http://schemas.microsoft.com/office/drawing/2014/main" id="{00000000-0008-0000-0100-00002F020000}"/>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561" name="【公民館】&#10;有形固定資産減価償却率最大値テキスト">
          <a:extLst>
            <a:ext uri="{FF2B5EF4-FFF2-40B4-BE49-F238E27FC236}">
              <a16:creationId xmlns:a16="http://schemas.microsoft.com/office/drawing/2014/main" id="{00000000-0008-0000-0100-000031020000}"/>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563" name="【公民館】&#10;有形固定資産減価償却率平均値テキスト">
          <a:extLst>
            <a:ext uri="{FF2B5EF4-FFF2-40B4-BE49-F238E27FC236}">
              <a16:creationId xmlns:a16="http://schemas.microsoft.com/office/drawing/2014/main" id="{00000000-0008-0000-0100-000033020000}"/>
            </a:ext>
          </a:extLst>
        </xdr:cNvPr>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564" name="フローチャート: 判断 563">
          <a:extLst>
            <a:ext uri="{FF2B5EF4-FFF2-40B4-BE49-F238E27FC236}">
              <a16:creationId xmlns:a16="http://schemas.microsoft.com/office/drawing/2014/main" id="{00000000-0008-0000-0100-000034020000}"/>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565" name="フローチャート: 判断 564">
          <a:extLst>
            <a:ext uri="{FF2B5EF4-FFF2-40B4-BE49-F238E27FC236}">
              <a16:creationId xmlns:a16="http://schemas.microsoft.com/office/drawing/2014/main" id="{00000000-0008-0000-0100-000035020000}"/>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566" name="フローチャート: 判断 565">
          <a:extLst>
            <a:ext uri="{FF2B5EF4-FFF2-40B4-BE49-F238E27FC236}">
              <a16:creationId xmlns:a16="http://schemas.microsoft.com/office/drawing/2014/main" id="{00000000-0008-0000-0100-000036020000}"/>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567" name="フローチャート: 判断 566">
          <a:extLst>
            <a:ext uri="{FF2B5EF4-FFF2-40B4-BE49-F238E27FC236}">
              <a16:creationId xmlns:a16="http://schemas.microsoft.com/office/drawing/2014/main" id="{00000000-0008-0000-0100-000037020000}"/>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76836</xdr:rowOff>
    </xdr:from>
    <xdr:to>
      <xdr:col>85</xdr:col>
      <xdr:colOff>177800</xdr:colOff>
      <xdr:row>107</xdr:row>
      <xdr:rowOff>6986</xdr:rowOff>
    </xdr:to>
    <xdr:sp macro="" textlink="">
      <xdr:nvSpPr>
        <xdr:cNvPr id="574" name="楕円 573">
          <a:extLst>
            <a:ext uri="{FF2B5EF4-FFF2-40B4-BE49-F238E27FC236}">
              <a16:creationId xmlns:a16="http://schemas.microsoft.com/office/drawing/2014/main" id="{00000000-0008-0000-0100-00003E020000}"/>
            </a:ext>
          </a:extLst>
        </xdr:cNvPr>
        <xdr:cNvSpPr/>
      </xdr:nvSpPr>
      <xdr:spPr>
        <a:xfrm>
          <a:off x="16268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55263</xdr:rowOff>
    </xdr:from>
    <xdr:ext cx="405111" cy="259045"/>
    <xdr:sp macro="" textlink="">
      <xdr:nvSpPr>
        <xdr:cNvPr id="575" name="【公民館】&#10;有形固定資産減価償却率該当値テキスト">
          <a:extLst>
            <a:ext uri="{FF2B5EF4-FFF2-40B4-BE49-F238E27FC236}">
              <a16:creationId xmlns:a16="http://schemas.microsoft.com/office/drawing/2014/main" id="{00000000-0008-0000-0100-00003F020000}"/>
            </a:ext>
          </a:extLst>
        </xdr:cNvPr>
        <xdr:cNvSpPr txBox="1"/>
      </xdr:nvSpPr>
      <xdr:spPr>
        <a:xfrm>
          <a:off x="16357600"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576" name="楕円 575">
          <a:extLst>
            <a:ext uri="{FF2B5EF4-FFF2-40B4-BE49-F238E27FC236}">
              <a16:creationId xmlns:a16="http://schemas.microsoft.com/office/drawing/2014/main" id="{00000000-0008-0000-0100-000040020000}"/>
            </a:ext>
          </a:extLst>
        </xdr:cNvPr>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87630</xdr:rowOff>
    </xdr:from>
    <xdr:to>
      <xdr:col>85</xdr:col>
      <xdr:colOff>127000</xdr:colOff>
      <xdr:row>106</xdr:row>
      <xdr:rowOff>127636</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5481300" y="182613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160655</xdr:rowOff>
    </xdr:from>
    <xdr:to>
      <xdr:col>76</xdr:col>
      <xdr:colOff>165100</xdr:colOff>
      <xdr:row>106</xdr:row>
      <xdr:rowOff>90805</xdr:rowOff>
    </xdr:to>
    <xdr:sp macro="" textlink="">
      <xdr:nvSpPr>
        <xdr:cNvPr id="578" name="楕円 577">
          <a:extLst>
            <a:ext uri="{FF2B5EF4-FFF2-40B4-BE49-F238E27FC236}">
              <a16:creationId xmlns:a16="http://schemas.microsoft.com/office/drawing/2014/main" id="{00000000-0008-0000-0100-000042020000}"/>
            </a:ext>
          </a:extLst>
        </xdr:cNvPr>
        <xdr:cNvSpPr/>
      </xdr:nvSpPr>
      <xdr:spPr>
        <a:xfrm>
          <a:off x="14541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40005</xdr:rowOff>
    </xdr:from>
    <xdr:to>
      <xdr:col>81</xdr:col>
      <xdr:colOff>50800</xdr:colOff>
      <xdr:row>106</xdr:row>
      <xdr:rowOff>87630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4592300" y="182137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1365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0</xdr:rowOff>
    </xdr:from>
    <xdr:to>
      <xdr:col>76</xdr:col>
      <xdr:colOff>114300</xdr:colOff>
      <xdr:row>106</xdr:row>
      <xdr:rowOff>40005</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3703300" y="18173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38736</xdr:rowOff>
    </xdr:from>
    <xdr:to>
      <xdr:col>67</xdr:col>
      <xdr:colOff>101600</xdr:colOff>
      <xdr:row>101</xdr:row>
      <xdr:rowOff>140336</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127635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89536</xdr:rowOff>
    </xdr:from>
    <xdr:to>
      <xdr:col>71</xdr:col>
      <xdr:colOff>177800</xdr:colOff>
      <xdr:row>106</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2814300" y="17405986"/>
          <a:ext cx="889000" cy="76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584" name="n_1aveValue【公民館】&#10;有形固定資産減価償却率">
          <a:extLst>
            <a:ext uri="{FF2B5EF4-FFF2-40B4-BE49-F238E27FC236}">
              <a16:creationId xmlns:a16="http://schemas.microsoft.com/office/drawing/2014/main" id="{00000000-0008-0000-0100-000048020000}"/>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585" name="n_2aveValue【公民館】&#10;有形固定資産減価償却率">
          <a:extLst>
            <a:ext uri="{FF2B5EF4-FFF2-40B4-BE49-F238E27FC236}">
              <a16:creationId xmlns:a16="http://schemas.microsoft.com/office/drawing/2014/main" id="{00000000-0008-0000-0100-000049020000}"/>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586" name="n_3aveValue【公民館】&#10;有形固定資産減価償却率">
          <a:extLst>
            <a:ext uri="{FF2B5EF4-FFF2-40B4-BE49-F238E27FC236}">
              <a16:creationId xmlns:a16="http://schemas.microsoft.com/office/drawing/2014/main" id="{00000000-0008-0000-0100-00004A020000}"/>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587" name="n_4aveValue【公民館】&#10;有形固定資産減価償却率">
          <a:extLst>
            <a:ext uri="{FF2B5EF4-FFF2-40B4-BE49-F238E27FC236}">
              <a16:creationId xmlns:a16="http://schemas.microsoft.com/office/drawing/2014/main" id="{00000000-0008-0000-0100-00004B020000}"/>
            </a:ext>
          </a:extLst>
        </xdr:cNvPr>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129557</xdr:rowOff>
    </xdr:from>
    <xdr:ext cx="405111" cy="259045"/>
    <xdr:sp macro="" textlink="">
      <xdr:nvSpPr>
        <xdr:cNvPr id="588" name="n_1mainValue【公民館】&#10;有形固定資産減価償却率">
          <a:extLst>
            <a:ext uri="{FF2B5EF4-FFF2-40B4-BE49-F238E27FC236}">
              <a16:creationId xmlns:a16="http://schemas.microsoft.com/office/drawing/2014/main" id="{00000000-0008-0000-0100-00004C020000}"/>
            </a:ext>
          </a:extLst>
        </xdr:cNvPr>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81932</xdr:rowOff>
    </xdr:from>
    <xdr:ext cx="405111" cy="259045"/>
    <xdr:sp macro="" textlink="">
      <xdr:nvSpPr>
        <xdr:cNvPr id="589" name="n_2mainValue【公民館】&#10;有形固定資産減価償却率">
          <a:extLst>
            <a:ext uri="{FF2B5EF4-FFF2-40B4-BE49-F238E27FC236}">
              <a16:creationId xmlns:a16="http://schemas.microsoft.com/office/drawing/2014/main" id="{00000000-0008-0000-0100-00004D020000}"/>
            </a:ext>
          </a:extLst>
        </xdr:cNvPr>
        <xdr:cNvSpPr txBox="1"/>
      </xdr:nvSpPr>
      <xdr:spPr>
        <a:xfrm>
          <a:off x="14389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41927</xdr:rowOff>
    </xdr:from>
    <xdr:ext cx="405111" cy="259045"/>
    <xdr:sp macro="" textlink="">
      <xdr:nvSpPr>
        <xdr:cNvPr id="590" name="n_3mainValue【公民館】&#10;有形固定資産減価償却率">
          <a:extLst>
            <a:ext uri="{FF2B5EF4-FFF2-40B4-BE49-F238E27FC236}">
              <a16:creationId xmlns:a16="http://schemas.microsoft.com/office/drawing/2014/main" id="{00000000-0008-0000-0100-00004E020000}"/>
            </a:ext>
          </a:extLst>
        </xdr:cNvPr>
        <xdr:cNvSpPr txBox="1"/>
      </xdr:nvSpPr>
      <xdr:spPr>
        <a:xfrm>
          <a:off x="13500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156863</xdr:rowOff>
    </xdr:from>
    <xdr:ext cx="405111" cy="259045"/>
    <xdr:sp macro="" textlink="">
      <xdr:nvSpPr>
        <xdr:cNvPr id="591" name="n_4mainValue【公民館】&#10;有形固定資産減価償却率">
          <a:extLst>
            <a:ext uri="{FF2B5EF4-FFF2-40B4-BE49-F238E27FC236}">
              <a16:creationId xmlns:a16="http://schemas.microsoft.com/office/drawing/2014/main" id="{00000000-0008-0000-0100-00004F020000}"/>
            </a:ext>
          </a:extLst>
        </xdr:cNvPr>
        <xdr:cNvSpPr txBox="1"/>
      </xdr:nvSpPr>
      <xdr:spPr>
        <a:xfrm>
          <a:off x="12611744" y="1713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10;一人当たり面積グラフ枠">
          <a:extLst>
            <a:ext uri="{FF2B5EF4-FFF2-40B4-BE49-F238E27FC236}">
              <a16:creationId xmlns:a16="http://schemas.microsoft.com/office/drawing/2014/main" id="{00000000-0008-0000-0100-00006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16" name="【公民館】&#10;一人当たり面積最小値テキスト">
          <a:extLst>
            <a:ext uri="{FF2B5EF4-FFF2-40B4-BE49-F238E27FC236}">
              <a16:creationId xmlns:a16="http://schemas.microsoft.com/office/drawing/2014/main" id="{00000000-0008-0000-0100-000068020000}"/>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618" name="【公民館】&#10;一人当たり面積最大値テキスト">
          <a:extLst>
            <a:ext uri="{FF2B5EF4-FFF2-40B4-BE49-F238E27FC236}">
              <a16:creationId xmlns:a16="http://schemas.microsoft.com/office/drawing/2014/main" id="{00000000-0008-0000-0100-00006A020000}"/>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20" name="【公民館】&#10;一人当たり面積平均値テキスト">
          <a:extLst>
            <a:ext uri="{FF2B5EF4-FFF2-40B4-BE49-F238E27FC236}">
              <a16:creationId xmlns:a16="http://schemas.microsoft.com/office/drawing/2014/main" id="{00000000-0008-0000-0100-00006C020000}"/>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21" name="フローチャート: 判断 620">
          <a:extLst>
            <a:ext uri="{FF2B5EF4-FFF2-40B4-BE49-F238E27FC236}">
              <a16:creationId xmlns:a16="http://schemas.microsoft.com/office/drawing/2014/main" id="{00000000-0008-0000-0100-00006D02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22" name="フローチャート: 判断 621">
          <a:extLst>
            <a:ext uri="{FF2B5EF4-FFF2-40B4-BE49-F238E27FC236}">
              <a16:creationId xmlns:a16="http://schemas.microsoft.com/office/drawing/2014/main" id="{00000000-0008-0000-0100-00006E02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623" name="フローチャート: 判断 622">
          <a:extLst>
            <a:ext uri="{FF2B5EF4-FFF2-40B4-BE49-F238E27FC236}">
              <a16:creationId xmlns:a16="http://schemas.microsoft.com/office/drawing/2014/main" id="{00000000-0008-0000-0100-00006F020000}"/>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631" name="楕円 630">
          <a:extLst>
            <a:ext uri="{FF2B5EF4-FFF2-40B4-BE49-F238E27FC236}">
              <a16:creationId xmlns:a16="http://schemas.microsoft.com/office/drawing/2014/main" id="{00000000-0008-0000-0100-000077020000}"/>
            </a:ext>
          </a:extLst>
        </xdr:cNvPr>
        <xdr:cNvSpPr/>
      </xdr:nvSpPr>
      <xdr:spPr>
        <a:xfrm>
          <a:off x="22110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99077</xdr:rowOff>
    </xdr:from>
    <xdr:ext cx="469744" cy="259045"/>
    <xdr:sp macro="" textlink="">
      <xdr:nvSpPr>
        <xdr:cNvPr id="632" name="【公民館】&#10;一人当たり面積該当値テキスト">
          <a:extLst>
            <a:ext uri="{FF2B5EF4-FFF2-40B4-BE49-F238E27FC236}">
              <a16:creationId xmlns:a16="http://schemas.microsoft.com/office/drawing/2014/main" id="{00000000-0008-0000-0100-000078020000}"/>
            </a:ext>
          </a:extLst>
        </xdr:cNvPr>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120650</xdr:rowOff>
    </xdr:from>
    <xdr:to>
      <xdr:col>112</xdr:col>
      <xdr:colOff>38100</xdr:colOff>
      <xdr:row>108</xdr:row>
      <xdr:rowOff>50800</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2127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0</xdr:rowOff>
    </xdr:from>
    <xdr:to>
      <xdr:col>116</xdr:col>
      <xdr:colOff>63500</xdr:colOff>
      <xdr:row>108</xdr:row>
      <xdr:rowOff>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21323300" y="1851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21589</xdr:rowOff>
    </xdr:from>
    <xdr:to>
      <xdr:col>107</xdr:col>
      <xdr:colOff>101600</xdr:colOff>
      <xdr:row>108</xdr:row>
      <xdr:rowOff>123189</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20383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0</xdr:rowOff>
    </xdr:from>
    <xdr:to>
      <xdr:col>111</xdr:col>
      <xdr:colOff>177800</xdr:colOff>
      <xdr:row>108</xdr:row>
      <xdr:rowOff>72389</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flipV="1">
          <a:off x="20434300" y="185166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21589</xdr:rowOff>
    </xdr:from>
    <xdr:to>
      <xdr:col>102</xdr:col>
      <xdr:colOff>165100</xdr:colOff>
      <xdr:row>108</xdr:row>
      <xdr:rowOff>123189</xdr:rowOff>
    </xdr:to>
    <xdr:sp macro="" textlink="">
      <xdr:nvSpPr>
        <xdr:cNvPr id="637" name="楕円 636">
          <a:extLst>
            <a:ext uri="{FF2B5EF4-FFF2-40B4-BE49-F238E27FC236}">
              <a16:creationId xmlns:a16="http://schemas.microsoft.com/office/drawing/2014/main" id="{00000000-0008-0000-0100-00007D020000}"/>
            </a:ext>
          </a:extLst>
        </xdr:cNvPr>
        <xdr:cNvSpPr/>
      </xdr:nvSpPr>
      <xdr:spPr>
        <a:xfrm>
          <a:off x="19494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72389</xdr:rowOff>
    </xdr:from>
    <xdr:to>
      <xdr:col>107</xdr:col>
      <xdr:colOff>50800</xdr:colOff>
      <xdr:row>108</xdr:row>
      <xdr:rowOff>72389</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9545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21589</xdr:rowOff>
    </xdr:from>
    <xdr:to>
      <xdr:col>98</xdr:col>
      <xdr:colOff>38100</xdr:colOff>
      <xdr:row>108</xdr:row>
      <xdr:rowOff>123189</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8605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72389</xdr:rowOff>
    </xdr:from>
    <xdr:to>
      <xdr:col>102</xdr:col>
      <xdr:colOff>114300</xdr:colOff>
      <xdr:row>108</xdr:row>
      <xdr:rowOff>72389</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8656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641" name="n_1aveValue【公民館】&#10;一人当たり面積">
          <a:extLst>
            <a:ext uri="{FF2B5EF4-FFF2-40B4-BE49-F238E27FC236}">
              <a16:creationId xmlns:a16="http://schemas.microsoft.com/office/drawing/2014/main" id="{00000000-0008-0000-0100-000081020000}"/>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642" name="n_2aveValue【公民館】&#10;一人当たり面積">
          <a:extLst>
            <a:ext uri="{FF2B5EF4-FFF2-40B4-BE49-F238E27FC236}">
              <a16:creationId xmlns:a16="http://schemas.microsoft.com/office/drawing/2014/main" id="{00000000-0008-0000-0100-000082020000}"/>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643" name="n_3aveValue【公民館】&#10;一人当たり面積">
          <a:extLst>
            <a:ext uri="{FF2B5EF4-FFF2-40B4-BE49-F238E27FC236}">
              <a16:creationId xmlns:a16="http://schemas.microsoft.com/office/drawing/2014/main" id="{00000000-0008-0000-0100-000083020000}"/>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644" name="n_4aveValue【公民館】&#10;一人当たり面積">
          <a:extLst>
            <a:ext uri="{FF2B5EF4-FFF2-40B4-BE49-F238E27FC236}">
              <a16:creationId xmlns:a16="http://schemas.microsoft.com/office/drawing/2014/main" id="{00000000-0008-0000-0100-000084020000}"/>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41927</xdr:rowOff>
    </xdr:from>
    <xdr:ext cx="469744" cy="259045"/>
    <xdr:sp macro="" textlink="">
      <xdr:nvSpPr>
        <xdr:cNvPr id="645" name="n_1mainValue【公民館】&#10;一人当たり面積">
          <a:extLst>
            <a:ext uri="{FF2B5EF4-FFF2-40B4-BE49-F238E27FC236}">
              <a16:creationId xmlns:a16="http://schemas.microsoft.com/office/drawing/2014/main" id="{00000000-0008-0000-0100-000085020000}"/>
            </a:ext>
          </a:extLst>
        </xdr:cNvPr>
        <xdr:cNvSpPr txBox="1"/>
      </xdr:nvSpPr>
      <xdr:spPr>
        <a:xfrm>
          <a:off x="21075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114316</xdr:rowOff>
    </xdr:from>
    <xdr:ext cx="469744" cy="259045"/>
    <xdr:sp macro="" textlink="">
      <xdr:nvSpPr>
        <xdr:cNvPr id="646" name="n_2mainValue【公民館】&#10;一人当たり面積">
          <a:extLst>
            <a:ext uri="{FF2B5EF4-FFF2-40B4-BE49-F238E27FC236}">
              <a16:creationId xmlns:a16="http://schemas.microsoft.com/office/drawing/2014/main" id="{00000000-0008-0000-0100-000086020000}"/>
            </a:ext>
          </a:extLst>
        </xdr:cNvPr>
        <xdr:cNvSpPr txBox="1"/>
      </xdr:nvSpPr>
      <xdr:spPr>
        <a:xfrm>
          <a:off x="20199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114316</xdr:rowOff>
    </xdr:from>
    <xdr:ext cx="469744" cy="259045"/>
    <xdr:sp macro="" textlink="">
      <xdr:nvSpPr>
        <xdr:cNvPr id="647" name="n_3mainValue【公民館】&#10;一人当たり面積">
          <a:extLst>
            <a:ext uri="{FF2B5EF4-FFF2-40B4-BE49-F238E27FC236}">
              <a16:creationId xmlns:a16="http://schemas.microsoft.com/office/drawing/2014/main" id="{00000000-0008-0000-0100-000087020000}"/>
            </a:ext>
          </a:extLst>
        </xdr:cNvPr>
        <xdr:cNvSpPr txBox="1"/>
      </xdr:nvSpPr>
      <xdr:spPr>
        <a:xfrm>
          <a:off x="19310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114316</xdr:rowOff>
    </xdr:from>
    <xdr:ext cx="469744" cy="259045"/>
    <xdr:sp macro="" textlink="">
      <xdr:nvSpPr>
        <xdr:cNvPr id="648" name="n_4mainValue【公民館】&#10;一人当たり面積">
          <a:extLst>
            <a:ext uri="{FF2B5EF4-FFF2-40B4-BE49-F238E27FC236}">
              <a16:creationId xmlns:a16="http://schemas.microsoft.com/office/drawing/2014/main" id="{00000000-0008-0000-0100-000088020000}"/>
            </a:ext>
          </a:extLst>
        </xdr:cNvPr>
        <xdr:cNvSpPr txBox="1"/>
      </xdr:nvSpPr>
      <xdr:spPr>
        <a:xfrm>
          <a:off x="18421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類似団体内平均値と比較して各施設の有形固定資産減価償却率が高い状況となっている。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道路については、道路舗装整備修繕計画を踏まえ、既存道路の危険な箇所から優先的に維持管理、補修を行っており、今後も計画的かつ予防安全的な取り組みを行い、道路利用者の安全確保に努める。</a:t>
          </a:r>
          <a:r>
            <a:rPr kumimoji="1" lang="ja-JP" altLang="en-US" sz="1300">
              <a:solidFill>
                <a:srgbClr val="000000"/>
              </a:solidFill>
              <a:latin typeface="ＭＳ Ｐゴシック" panose="020B0600070205080204" pitchFamily="50" charset="-128"/>
              <a:ea typeface="ＭＳ Ｐゴシック" panose="020B0600070205080204" pitchFamily="50" charset="-128"/>
            </a:rPr>
            <a:t>橋りょうについては、長寿命化修繕計画を踏まえ、老朽化した橋りょうの修繕及び耐震補修を計画的に進め、施設の長寿命化を図る。学校施設については、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柏原市立小・中学校適正規模・適正配置基本方針</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を踏まえ、施設の再編及び統合の検討を進めていく。また、公立幼稚園及び公立保育所の再編整備に関する基本計画を踏まえ、公立認定こども園の開設に取り組み、子育て環境の整備を図る。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68,874
67,436
25.33
25,921,934
25,491,793
191,087
14,913,810
19,639,087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97246</xdr:rowOff>
    </xdr:from>
    <xdr:to>
      <xdr:col>24</xdr:col>
      <xdr:colOff>114300</xdr:colOff>
      <xdr:row>37</xdr:row>
      <xdr:rowOff>27396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120123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12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64589</xdr:rowOff>
    </xdr:from>
    <xdr:to>
      <xdr:col>20</xdr:col>
      <xdr:colOff>38100</xdr:colOff>
      <xdr:row>36</xdr:row>
      <xdr:rowOff>166189</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115389</xdr:rowOff>
    </xdr:from>
    <xdr:to>
      <xdr:col>24</xdr:col>
      <xdr:colOff>63500</xdr:colOff>
      <xdr:row>36</xdr:row>
      <xdr:rowOff>148046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28758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20501</xdr:rowOff>
    </xdr:from>
    <xdr:to>
      <xdr:col>15</xdr:col>
      <xdr:colOff>101600</xdr:colOff>
      <xdr:row>36</xdr:row>
      <xdr:rowOff>122101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71301</xdr:rowOff>
    </xdr:from>
    <xdr:to>
      <xdr:col>19</xdr:col>
      <xdr:colOff>177800</xdr:colOff>
      <xdr:row>36</xdr:row>
      <xdr:rowOff>115389</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24350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159294</xdr:rowOff>
    </xdr:from>
    <xdr:to>
      <xdr:col>10</xdr:col>
      <xdr:colOff>165100</xdr:colOff>
      <xdr:row>36</xdr:row>
      <xdr:rowOff>89444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38644</xdr:rowOff>
    </xdr:from>
    <xdr:to>
      <xdr:col>15</xdr:col>
      <xdr:colOff>50800</xdr:colOff>
      <xdr:row>36</xdr:row>
      <xdr:rowOff>71301</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2108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98878</xdr:rowOff>
    </xdr:from>
    <xdr:to>
      <xdr:col>6</xdr:col>
      <xdr:colOff>38100</xdr:colOff>
      <xdr:row>36</xdr:row>
      <xdr:rowOff>29028</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149678</xdr:rowOff>
    </xdr:from>
    <xdr:to>
      <xdr:col>10</xdr:col>
      <xdr:colOff>114300</xdr:colOff>
      <xdr:row>36</xdr:row>
      <xdr:rowOff>38644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15042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167113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11266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138628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105971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45555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92727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165100</xdr:rowOff>
    </xdr:from>
    <xdr:to>
      <xdr:col>55</xdr:col>
      <xdr:colOff>0</xdr:colOff>
      <xdr:row>38</xdr:row>
      <xdr:rowOff>165100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68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88900</xdr:rowOff>
    </xdr:from>
    <xdr:to>
      <xdr:col>46</xdr:col>
      <xdr:colOff>38100</xdr:colOff>
      <xdr:row>39</xdr:row>
      <xdr:rowOff>19050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165100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65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88900</xdr:rowOff>
    </xdr:from>
    <xdr:to>
      <xdr:col>41</xdr:col>
      <xdr:colOff>101600</xdr:colOff>
      <xdr:row>39</xdr:row>
      <xdr:rowOff>19050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139700</xdr:rowOff>
    </xdr:from>
    <xdr:to>
      <xdr:col>45</xdr:col>
      <xdr:colOff>177800</xdr:colOff>
      <xdr:row>38</xdr:row>
      <xdr:rowOff>139700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88900</xdr:rowOff>
    </xdr:from>
    <xdr:to>
      <xdr:col>36</xdr:col>
      <xdr:colOff>165100</xdr:colOff>
      <xdr:row>39</xdr:row>
      <xdr:rowOff>19050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139700</xdr:rowOff>
    </xdr:from>
    <xdr:to>
      <xdr:col>41</xdr:col>
      <xdr:colOff>50800</xdr:colOff>
      <xdr:row>38</xdr:row>
      <xdr:rowOff>139700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35577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10177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14515</xdr:rowOff>
    </xdr:from>
    <xdr:to>
      <xdr:col>24</xdr:col>
      <xdr:colOff>114300</xdr:colOff>
      <xdr:row>63</xdr:row>
      <xdr:rowOff>116115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164392</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150041</xdr:rowOff>
    </xdr:from>
    <xdr:to>
      <xdr:col>20</xdr:col>
      <xdr:colOff>38100</xdr:colOff>
      <xdr:row>63</xdr:row>
      <xdr:rowOff>80191</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29391</xdr:rowOff>
    </xdr:from>
    <xdr:to>
      <xdr:col>24</xdr:col>
      <xdr:colOff>63500</xdr:colOff>
      <xdr:row>63</xdr:row>
      <xdr:rowOff>65315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83074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92891</xdr:rowOff>
    </xdr:from>
    <xdr:to>
      <xdr:col>15</xdr:col>
      <xdr:colOff>101600</xdr:colOff>
      <xdr:row>63</xdr:row>
      <xdr:rowOff>23041</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143691</xdr:rowOff>
    </xdr:from>
    <xdr:to>
      <xdr:col>19</xdr:col>
      <xdr:colOff>177800</xdr:colOff>
      <xdr:row>63</xdr:row>
      <xdr:rowOff>29391</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77359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58601</xdr:rowOff>
    </xdr:from>
    <xdr:to>
      <xdr:col>10</xdr:col>
      <xdr:colOff>165100</xdr:colOff>
      <xdr:row>62</xdr:row>
      <xdr:rowOff>160201</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109401</xdr:rowOff>
    </xdr:from>
    <xdr:to>
      <xdr:col>15</xdr:col>
      <xdr:colOff>50800</xdr:colOff>
      <xdr:row>62</xdr:row>
      <xdr:rowOff>143691</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7393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62</xdr:row>
      <xdr:rowOff>109401</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264140"/>
          <a:ext cx="889000" cy="47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71318</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14168</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151328</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44467</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113030</xdr:rowOff>
    </xdr:from>
    <xdr:to>
      <xdr:col>55</xdr:col>
      <xdr:colOff>50800</xdr:colOff>
      <xdr:row>64</xdr:row>
      <xdr:rowOff>43180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27957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113030</xdr:rowOff>
    </xdr:from>
    <xdr:to>
      <xdr:col>50</xdr:col>
      <xdr:colOff>165100</xdr:colOff>
      <xdr:row>64</xdr:row>
      <xdr:rowOff>43180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163830</xdr:rowOff>
    </xdr:from>
    <xdr:to>
      <xdr:col>55</xdr:col>
      <xdr:colOff>0</xdr:colOff>
      <xdr:row>63</xdr:row>
      <xdr:rowOff>163830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9639300" y="1096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113030</xdr:rowOff>
    </xdr:from>
    <xdr:to>
      <xdr:col>46</xdr:col>
      <xdr:colOff>38100</xdr:colOff>
      <xdr:row>64</xdr:row>
      <xdr:rowOff>43180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163830</xdr:rowOff>
    </xdr:from>
    <xdr:to>
      <xdr:col>50</xdr:col>
      <xdr:colOff>114300</xdr:colOff>
      <xdr:row>63</xdr:row>
      <xdr:rowOff>163830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8750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114935</xdr:rowOff>
    </xdr:from>
    <xdr:to>
      <xdr:col>41</xdr:col>
      <xdr:colOff>101600</xdr:colOff>
      <xdr:row>64</xdr:row>
      <xdr:rowOff>45085</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163830</xdr:rowOff>
    </xdr:from>
    <xdr:to>
      <xdr:col>45</xdr:col>
      <xdr:colOff>177800</xdr:colOff>
      <xdr:row>63</xdr:row>
      <xdr:rowOff>165735</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965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114935</xdr:rowOff>
    </xdr:from>
    <xdr:to>
      <xdr:col>36</xdr:col>
      <xdr:colOff>165100</xdr:colOff>
      <xdr:row>64</xdr:row>
      <xdr:rowOff>45085</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165735</xdr:rowOff>
    </xdr:from>
    <xdr:to>
      <xdr:col>41</xdr:col>
      <xdr:colOff>50800</xdr:colOff>
      <xdr:row>63</xdr:row>
      <xdr:rowOff>165735</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6972300" y="10967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34307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34307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36212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36212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15257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2539</xdr:rowOff>
    </xdr:from>
    <xdr:to>
      <xdr:col>20</xdr:col>
      <xdr:colOff>38100</xdr:colOff>
      <xdr:row>83</xdr:row>
      <xdr:rowOff>104139</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53339</xdr:rowOff>
    </xdr:from>
    <xdr:to>
      <xdr:col>24</xdr:col>
      <xdr:colOff>63500</xdr:colOff>
      <xdr:row>83</xdr:row>
      <xdr:rowOff>87630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797300" y="142836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53339</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42341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3811</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4199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101600</xdr:rowOff>
    </xdr:from>
    <xdr:to>
      <xdr:col>6</xdr:col>
      <xdr:colOff>38100</xdr:colOff>
      <xdr:row>80</xdr:row>
      <xdr:rowOff>31750</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152400</xdr:rowOff>
    </xdr:from>
    <xdr:to>
      <xdr:col>10</xdr:col>
      <xdr:colOff>114300</xdr:colOff>
      <xdr:row>82</xdr:row>
      <xdr:rowOff>140970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369695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95266</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11447</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48277</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2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200-00005D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200-00005F010000}"/>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200-000061010000}"/>
            </a:ext>
          </a:extLst>
        </xdr:cNvPr>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126093</xdr:rowOff>
    </xdr:from>
    <xdr:to>
      <xdr:col>55</xdr:col>
      <xdr:colOff>50800</xdr:colOff>
      <xdr:row>86</xdr:row>
      <xdr:rowOff>56243</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10426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104520</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200-00006D010000}"/>
            </a:ext>
          </a:extLst>
        </xdr:cNvPr>
        <xdr:cNvSpPr txBox="1"/>
      </xdr:nvSpPr>
      <xdr:spPr>
        <a:xfrm>
          <a:off x="10515600"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126093</xdr:rowOff>
    </xdr:from>
    <xdr:to>
      <xdr:col>50</xdr:col>
      <xdr:colOff>165100</xdr:colOff>
      <xdr:row>86</xdr:row>
      <xdr:rowOff>56243</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9588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5443</xdr:rowOff>
    </xdr:from>
    <xdr:to>
      <xdr:col>55</xdr:col>
      <xdr:colOff>0</xdr:colOff>
      <xdr:row>86</xdr:row>
      <xdr:rowOff>5443</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9639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129358</xdr:rowOff>
    </xdr:from>
    <xdr:to>
      <xdr:col>46</xdr:col>
      <xdr:colOff>38100</xdr:colOff>
      <xdr:row>86</xdr:row>
      <xdr:rowOff>59508</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8699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8708</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8750300" y="14750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129358</xdr:rowOff>
    </xdr:from>
    <xdr:to>
      <xdr:col>41</xdr:col>
      <xdr:colOff>101600</xdr:colOff>
      <xdr:row>86</xdr:row>
      <xdr:rowOff>59508</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7810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8708</xdr:rowOff>
    </xdr:from>
    <xdr:to>
      <xdr:col>45</xdr:col>
      <xdr:colOff>177800</xdr:colOff>
      <xdr:row>86</xdr:row>
      <xdr:rowOff>8708</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7861300" y="1475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132624</xdr:rowOff>
    </xdr:from>
    <xdr:to>
      <xdr:col>36</xdr:col>
      <xdr:colOff>165100</xdr:colOff>
      <xdr:row>86</xdr:row>
      <xdr:rowOff>62774</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6921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8708</xdr:rowOff>
    </xdr:from>
    <xdr:to>
      <xdr:col>41</xdr:col>
      <xdr:colOff>50800</xdr:colOff>
      <xdr:row>86</xdr:row>
      <xdr:rowOff>11974</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6972300" y="147534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a:extLst>
            <a:ext uri="{FF2B5EF4-FFF2-40B4-BE49-F238E27FC236}">
              <a16:creationId xmlns:a16="http://schemas.microsoft.com/office/drawing/2014/main" id="{00000000-0008-0000-0200-000076010000}"/>
            </a:ext>
          </a:extLst>
        </xdr:cNvPr>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a:extLst>
            <a:ext uri="{FF2B5EF4-FFF2-40B4-BE49-F238E27FC236}">
              <a16:creationId xmlns:a16="http://schemas.microsoft.com/office/drawing/2014/main" id="{00000000-0008-0000-0200-000077010000}"/>
            </a:ext>
          </a:extLst>
        </xdr:cNvPr>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a:extLst>
            <a:ext uri="{FF2B5EF4-FFF2-40B4-BE49-F238E27FC236}">
              <a16:creationId xmlns:a16="http://schemas.microsoft.com/office/drawing/2014/main" id="{00000000-0008-0000-0200-000078010000}"/>
            </a:ext>
          </a:extLst>
        </xdr:cNvPr>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a:extLst>
            <a:ext uri="{FF2B5EF4-FFF2-40B4-BE49-F238E27FC236}">
              <a16:creationId xmlns:a16="http://schemas.microsoft.com/office/drawing/2014/main" id="{00000000-0008-0000-0200-000079010000}"/>
            </a:ext>
          </a:extLst>
        </xdr:cNvPr>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47370</xdr:rowOff>
    </xdr:from>
    <xdr:ext cx="469744" cy="259045"/>
    <xdr:sp macro="" textlink="">
      <xdr:nvSpPr>
        <xdr:cNvPr id="378" name="n_1mainValue【福祉施設】&#10;一人当たり面積">
          <a:extLst>
            <a:ext uri="{FF2B5EF4-FFF2-40B4-BE49-F238E27FC236}">
              <a16:creationId xmlns:a16="http://schemas.microsoft.com/office/drawing/2014/main" id="{00000000-0008-0000-0200-00007A010000}"/>
            </a:ext>
          </a:extLst>
        </xdr:cNvPr>
        <xdr:cNvSpPr txBox="1"/>
      </xdr:nvSpPr>
      <xdr:spPr>
        <a:xfrm>
          <a:off x="9391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50635</xdr:rowOff>
    </xdr:from>
    <xdr:ext cx="469744" cy="259045"/>
    <xdr:sp macro="" textlink="">
      <xdr:nvSpPr>
        <xdr:cNvPr id="379" name="n_2mainValue【福祉施設】&#10;一人当たり面積">
          <a:extLst>
            <a:ext uri="{FF2B5EF4-FFF2-40B4-BE49-F238E27FC236}">
              <a16:creationId xmlns:a16="http://schemas.microsoft.com/office/drawing/2014/main" id="{00000000-0008-0000-0200-00007B010000}"/>
            </a:ext>
          </a:extLst>
        </xdr:cNvPr>
        <xdr:cNvSpPr txBox="1"/>
      </xdr:nvSpPr>
      <xdr:spPr>
        <a:xfrm>
          <a:off x="8515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50635</xdr:rowOff>
    </xdr:from>
    <xdr:ext cx="469744" cy="259045"/>
    <xdr:sp macro="" textlink="">
      <xdr:nvSpPr>
        <xdr:cNvPr id="380" name="n_3mainValue【福祉施設】&#10;一人当たり面積">
          <a:extLst>
            <a:ext uri="{FF2B5EF4-FFF2-40B4-BE49-F238E27FC236}">
              <a16:creationId xmlns:a16="http://schemas.microsoft.com/office/drawing/2014/main" id="{00000000-0008-0000-0200-00007C010000}"/>
            </a:ext>
          </a:extLst>
        </xdr:cNvPr>
        <xdr:cNvSpPr txBox="1"/>
      </xdr:nvSpPr>
      <xdr:spPr>
        <a:xfrm>
          <a:off x="7626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53901</xdr:rowOff>
    </xdr:from>
    <xdr:ext cx="469744" cy="259045"/>
    <xdr:sp macro="" textlink="">
      <xdr:nvSpPr>
        <xdr:cNvPr id="381" name="n_4mainValue【福祉施設】&#10;一人当たり面積">
          <a:extLst>
            <a:ext uri="{FF2B5EF4-FFF2-40B4-BE49-F238E27FC236}">
              <a16:creationId xmlns:a16="http://schemas.microsoft.com/office/drawing/2014/main" id="{00000000-0008-0000-0200-00007D010000}"/>
            </a:ext>
          </a:extLst>
        </xdr:cNvPr>
        <xdr:cNvSpPr txBox="1"/>
      </xdr:nvSpPr>
      <xdr:spPr>
        <a:xfrm>
          <a:off x="6737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00000000-0008-0000-0200-00009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00000000-0008-0000-0200-000098010000}"/>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a:extLst>
            <a:ext uri="{FF2B5EF4-FFF2-40B4-BE49-F238E27FC236}">
              <a16:creationId xmlns:a16="http://schemas.microsoft.com/office/drawing/2014/main" id="{00000000-0008-0000-0200-00009A010000}"/>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00000000-0008-0000-0200-00009C010000}"/>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98879</xdr:rowOff>
    </xdr:from>
    <xdr:to>
      <xdr:col>24</xdr:col>
      <xdr:colOff>114300</xdr:colOff>
      <xdr:row>104</xdr:row>
      <xdr:rowOff>29029</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4584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121756</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00000000-0008-0000-0200-0000A8010000}"/>
            </a:ext>
          </a:extLst>
        </xdr:cNvPr>
        <xdr:cNvSpPr txBox="1"/>
      </xdr:nvSpPr>
      <xdr:spPr>
        <a:xfrm>
          <a:off x="4673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66221</xdr:rowOff>
    </xdr:from>
    <xdr:to>
      <xdr:col>20</xdr:col>
      <xdr:colOff>38100</xdr:colOff>
      <xdr:row>103</xdr:row>
      <xdr:rowOff>167821</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3746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117021</xdr:rowOff>
    </xdr:from>
    <xdr:to>
      <xdr:col>24</xdr:col>
      <xdr:colOff>63500</xdr:colOff>
      <xdr:row>103</xdr:row>
      <xdr:rowOff>149679</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3797300" y="177763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33564</xdr:rowOff>
    </xdr:from>
    <xdr:to>
      <xdr:col>15</xdr:col>
      <xdr:colOff>101600</xdr:colOff>
      <xdr:row>103</xdr:row>
      <xdr:rowOff>135164</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2857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84364</xdr:rowOff>
    </xdr:from>
    <xdr:to>
      <xdr:col>19</xdr:col>
      <xdr:colOff>177800</xdr:colOff>
      <xdr:row>103</xdr:row>
      <xdr:rowOff>117021</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2908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xdr:rowOff>
    </xdr:from>
    <xdr:to>
      <xdr:col>10</xdr:col>
      <xdr:colOff>165100</xdr:colOff>
      <xdr:row>103</xdr:row>
      <xdr:rowOff>102507</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968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51707</xdr:rowOff>
    </xdr:from>
    <xdr:to>
      <xdr:col>15</xdr:col>
      <xdr:colOff>50800</xdr:colOff>
      <xdr:row>103</xdr:row>
      <xdr:rowOff>84364</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2019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120106</xdr:rowOff>
    </xdr:from>
    <xdr:to>
      <xdr:col>6</xdr:col>
      <xdr:colOff>38100</xdr:colOff>
      <xdr:row>103</xdr:row>
      <xdr:rowOff>50256</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079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170906</xdr:rowOff>
    </xdr:from>
    <xdr:to>
      <xdr:col>10</xdr:col>
      <xdr:colOff>114300</xdr:colOff>
      <xdr:row>103</xdr:row>
      <xdr:rowOff>51707</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130300" y="176588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3" name="n_1aveValue【市民会館】&#10;有形固定資産減価償却率">
          <a:extLst>
            <a:ext uri="{FF2B5EF4-FFF2-40B4-BE49-F238E27FC236}">
              <a16:creationId xmlns:a16="http://schemas.microsoft.com/office/drawing/2014/main" id="{00000000-0008-0000-0200-0000B1010000}"/>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4" name="n_2aveValue【市民会館】&#10;有形固定資産減価償却率">
          <a:extLst>
            <a:ext uri="{FF2B5EF4-FFF2-40B4-BE49-F238E27FC236}">
              <a16:creationId xmlns:a16="http://schemas.microsoft.com/office/drawing/2014/main" id="{00000000-0008-0000-0200-0000B2010000}"/>
            </a:ext>
          </a:extLst>
        </xdr:cNvPr>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35" name="n_3aveValue【市民会館】&#10;有形固定資産減価償却率">
          <a:extLst>
            <a:ext uri="{FF2B5EF4-FFF2-40B4-BE49-F238E27FC236}">
              <a16:creationId xmlns:a16="http://schemas.microsoft.com/office/drawing/2014/main" id="{00000000-0008-0000-0200-0000B3010000}"/>
            </a:ext>
          </a:extLst>
        </xdr:cNvPr>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36" name="n_4aveValue【市民会館】&#10;有形固定資産減価償却率">
          <a:extLst>
            <a:ext uri="{FF2B5EF4-FFF2-40B4-BE49-F238E27FC236}">
              <a16:creationId xmlns:a16="http://schemas.microsoft.com/office/drawing/2014/main" id="{00000000-0008-0000-0200-0000B4010000}"/>
            </a:ext>
          </a:extLst>
        </xdr:cNvPr>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12898</xdr:rowOff>
    </xdr:from>
    <xdr:ext cx="405111" cy="259045"/>
    <xdr:sp macro="" textlink="">
      <xdr:nvSpPr>
        <xdr:cNvPr id="437" name="n_1mainValue【市民会館】&#10;有形固定資産減価償却率">
          <a:extLst>
            <a:ext uri="{FF2B5EF4-FFF2-40B4-BE49-F238E27FC236}">
              <a16:creationId xmlns:a16="http://schemas.microsoft.com/office/drawing/2014/main" id="{00000000-0008-0000-0200-0000B5010000}"/>
            </a:ext>
          </a:extLst>
        </xdr:cNvPr>
        <xdr:cNvSpPr txBox="1"/>
      </xdr:nvSpPr>
      <xdr:spPr>
        <a:xfrm>
          <a:off x="3582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151691</xdr:rowOff>
    </xdr:from>
    <xdr:ext cx="405111" cy="259045"/>
    <xdr:sp macro="" textlink="">
      <xdr:nvSpPr>
        <xdr:cNvPr id="438" name="n_2mainValue【市民会館】&#10;有形固定資産減価償却率">
          <a:extLst>
            <a:ext uri="{FF2B5EF4-FFF2-40B4-BE49-F238E27FC236}">
              <a16:creationId xmlns:a16="http://schemas.microsoft.com/office/drawing/2014/main" id="{00000000-0008-0000-0200-0000B6010000}"/>
            </a:ext>
          </a:extLst>
        </xdr:cNvPr>
        <xdr:cNvSpPr txBox="1"/>
      </xdr:nvSpPr>
      <xdr:spPr>
        <a:xfrm>
          <a:off x="2705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119034</xdr:rowOff>
    </xdr:from>
    <xdr:ext cx="405111" cy="259045"/>
    <xdr:sp macro="" textlink="">
      <xdr:nvSpPr>
        <xdr:cNvPr id="439" name="n_3mainValue【市民会館】&#10;有形固定資産減価償却率">
          <a:extLst>
            <a:ext uri="{FF2B5EF4-FFF2-40B4-BE49-F238E27FC236}">
              <a16:creationId xmlns:a16="http://schemas.microsoft.com/office/drawing/2014/main" id="{00000000-0008-0000-0200-0000B7010000}"/>
            </a:ext>
          </a:extLst>
        </xdr:cNvPr>
        <xdr:cNvSpPr txBox="1"/>
      </xdr:nvSpPr>
      <xdr:spPr>
        <a:xfrm>
          <a:off x="1816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66783</xdr:rowOff>
    </xdr:from>
    <xdr:ext cx="405111" cy="259045"/>
    <xdr:sp macro="" textlink="">
      <xdr:nvSpPr>
        <xdr:cNvPr id="440" name="n_4mainValue【市民会館】&#10;有形固定資産減価償却率">
          <a:extLst>
            <a:ext uri="{FF2B5EF4-FFF2-40B4-BE49-F238E27FC236}">
              <a16:creationId xmlns:a16="http://schemas.microsoft.com/office/drawing/2014/main" id="{00000000-0008-0000-0200-0000B8010000}"/>
            </a:ext>
          </a:extLst>
        </xdr:cNvPr>
        <xdr:cNvSpPr txBox="1"/>
      </xdr:nvSpPr>
      <xdr:spPr>
        <a:xfrm>
          <a:off x="9277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00000000-0008-0000-0200-0000D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a:extLst>
            <a:ext uri="{FF2B5EF4-FFF2-40B4-BE49-F238E27FC236}">
              <a16:creationId xmlns:a16="http://schemas.microsoft.com/office/drawing/2014/main" id="{00000000-0008-0000-0200-0000D3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a:extLst>
            <a:ext uri="{FF2B5EF4-FFF2-40B4-BE49-F238E27FC236}">
              <a16:creationId xmlns:a16="http://schemas.microsoft.com/office/drawing/2014/main" id="{00000000-0008-0000-0200-0000D5010000}"/>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a:extLst>
            <a:ext uri="{FF2B5EF4-FFF2-40B4-BE49-F238E27FC236}">
              <a16:creationId xmlns:a16="http://schemas.microsoft.com/office/drawing/2014/main" id="{00000000-0008-0000-0200-0000D7010000}"/>
            </a:ext>
          </a:extLst>
        </xdr:cNvPr>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10426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39750</xdr:rowOff>
    </xdr:from>
    <xdr:ext cx="469744" cy="259045"/>
    <xdr:sp macro="" textlink="">
      <xdr:nvSpPr>
        <xdr:cNvPr id="483" name="【市民会館】&#10;一人当たり面積該当値テキスト">
          <a:extLst>
            <a:ext uri="{FF2B5EF4-FFF2-40B4-BE49-F238E27FC236}">
              <a16:creationId xmlns:a16="http://schemas.microsoft.com/office/drawing/2014/main" id="{00000000-0008-0000-0200-0000E3010000}"/>
            </a:ext>
          </a:extLst>
        </xdr:cNvPr>
        <xdr:cNvSpPr txBox="1"/>
      </xdr:nvSpPr>
      <xdr:spPr>
        <a:xfrm>
          <a:off x="10515600"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64588</xdr:rowOff>
    </xdr:from>
    <xdr:to>
      <xdr:col>50</xdr:col>
      <xdr:colOff>165100</xdr:colOff>
      <xdr:row>106</xdr:row>
      <xdr:rowOff>166188</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9588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112123</xdr:rowOff>
    </xdr:from>
    <xdr:to>
      <xdr:col>55</xdr:col>
      <xdr:colOff>0</xdr:colOff>
      <xdr:row>106</xdr:row>
      <xdr:rowOff>115388</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9639300" y="182858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67855</xdr:rowOff>
    </xdr:from>
    <xdr:to>
      <xdr:col>46</xdr:col>
      <xdr:colOff>38100</xdr:colOff>
      <xdr:row>106</xdr:row>
      <xdr:rowOff>169455</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8699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115388</xdr:rowOff>
    </xdr:from>
    <xdr:to>
      <xdr:col>50</xdr:col>
      <xdr:colOff>114300</xdr:colOff>
      <xdr:row>106</xdr:row>
      <xdr:rowOff>118655</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8750300" y="182890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71120</xdr:rowOff>
    </xdr:from>
    <xdr:to>
      <xdr:col>41</xdr:col>
      <xdr:colOff>101600</xdr:colOff>
      <xdr:row>107</xdr:row>
      <xdr:rowOff>1270</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781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118655</xdr:rowOff>
    </xdr:from>
    <xdr:to>
      <xdr:col>45</xdr:col>
      <xdr:colOff>177800</xdr:colOff>
      <xdr:row>106</xdr:row>
      <xdr:rowOff>121920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7861300" y="182923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6921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121920</xdr:rowOff>
    </xdr:from>
    <xdr:to>
      <xdr:col>41</xdr:col>
      <xdr:colOff>50800</xdr:colOff>
      <xdr:row>106</xdr:row>
      <xdr:rowOff>125186</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6972300" y="182956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a:extLst>
            <a:ext uri="{FF2B5EF4-FFF2-40B4-BE49-F238E27FC236}">
              <a16:creationId xmlns:a16="http://schemas.microsoft.com/office/drawing/2014/main" id="{00000000-0008-0000-0200-0000EC010000}"/>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a:extLst>
            <a:ext uri="{FF2B5EF4-FFF2-40B4-BE49-F238E27FC236}">
              <a16:creationId xmlns:a16="http://schemas.microsoft.com/office/drawing/2014/main" id="{00000000-0008-0000-0200-0000ED010000}"/>
            </a:ext>
          </a:extLst>
        </xdr:cNvPr>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a:extLst>
            <a:ext uri="{FF2B5EF4-FFF2-40B4-BE49-F238E27FC236}">
              <a16:creationId xmlns:a16="http://schemas.microsoft.com/office/drawing/2014/main" id="{00000000-0008-0000-0200-0000EE010000}"/>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a:extLst>
            <a:ext uri="{FF2B5EF4-FFF2-40B4-BE49-F238E27FC236}">
              <a16:creationId xmlns:a16="http://schemas.microsoft.com/office/drawing/2014/main" id="{00000000-0008-0000-0200-0000EF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157315</xdr:rowOff>
    </xdr:from>
    <xdr:ext cx="469744" cy="259045"/>
    <xdr:sp macro="" textlink="">
      <xdr:nvSpPr>
        <xdr:cNvPr id="496" name="n_1mainValue【市民会館】&#10;一人当たり面積">
          <a:extLst>
            <a:ext uri="{FF2B5EF4-FFF2-40B4-BE49-F238E27FC236}">
              <a16:creationId xmlns:a16="http://schemas.microsoft.com/office/drawing/2014/main" id="{00000000-0008-0000-0200-0000F0010000}"/>
            </a:ext>
          </a:extLst>
        </xdr:cNvPr>
        <xdr:cNvSpPr txBox="1"/>
      </xdr:nvSpPr>
      <xdr:spPr>
        <a:xfrm>
          <a:off x="9391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160582</xdr:rowOff>
    </xdr:from>
    <xdr:ext cx="469744" cy="259045"/>
    <xdr:sp macro="" textlink="">
      <xdr:nvSpPr>
        <xdr:cNvPr id="497" name="n_2mainValue【市民会館】&#10;一人当たり面積">
          <a:extLst>
            <a:ext uri="{FF2B5EF4-FFF2-40B4-BE49-F238E27FC236}">
              <a16:creationId xmlns:a16="http://schemas.microsoft.com/office/drawing/2014/main" id="{00000000-0008-0000-0200-0000F1010000}"/>
            </a:ext>
          </a:extLst>
        </xdr:cNvPr>
        <xdr:cNvSpPr txBox="1"/>
      </xdr:nvSpPr>
      <xdr:spPr>
        <a:xfrm>
          <a:off x="8515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163847</xdr:rowOff>
    </xdr:from>
    <xdr:ext cx="469744" cy="259045"/>
    <xdr:sp macro="" textlink="">
      <xdr:nvSpPr>
        <xdr:cNvPr id="498" name="n_3mainValue【市民会館】&#10;一人当たり面積">
          <a:extLst>
            <a:ext uri="{FF2B5EF4-FFF2-40B4-BE49-F238E27FC236}">
              <a16:creationId xmlns:a16="http://schemas.microsoft.com/office/drawing/2014/main" id="{00000000-0008-0000-0200-0000F2010000}"/>
            </a:ext>
          </a:extLst>
        </xdr:cNvPr>
        <xdr:cNvSpPr txBox="1"/>
      </xdr:nvSpPr>
      <xdr:spPr>
        <a:xfrm>
          <a:off x="7626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99" name="n_4mainValue【市民会館】&#10;一人当たり面積">
          <a:extLst>
            <a:ext uri="{FF2B5EF4-FFF2-40B4-BE49-F238E27FC236}">
              <a16:creationId xmlns:a16="http://schemas.microsoft.com/office/drawing/2014/main" id="{00000000-0008-0000-0200-0000F3010000}"/>
            </a:ext>
          </a:extLst>
        </xdr:cNvPr>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a:extLst>
            <a:ext uri="{FF2B5EF4-FFF2-40B4-BE49-F238E27FC236}">
              <a16:creationId xmlns:a16="http://schemas.microsoft.com/office/drawing/2014/main" id="{00000000-0008-0000-0200-00000C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a:extLst>
            <a:ext uri="{FF2B5EF4-FFF2-40B4-BE49-F238E27FC236}">
              <a16:creationId xmlns:a16="http://schemas.microsoft.com/office/drawing/2014/main" id="{00000000-0008-0000-0200-00000E020000}"/>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a:extLst>
            <a:ext uri="{FF2B5EF4-FFF2-40B4-BE49-F238E27FC236}">
              <a16:creationId xmlns:a16="http://schemas.microsoft.com/office/drawing/2014/main" id="{00000000-0008-0000-0200-00001002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30" name="【一般廃棄物処理施設】&#10;有形固定資産減価償却率平均値テキスト">
          <a:extLst>
            <a:ext uri="{FF2B5EF4-FFF2-40B4-BE49-F238E27FC236}">
              <a16:creationId xmlns:a16="http://schemas.microsoft.com/office/drawing/2014/main" id="{00000000-0008-0000-0200-000012020000}"/>
            </a:ext>
          </a:extLst>
        </xdr:cNvPr>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136434</xdr:rowOff>
    </xdr:from>
    <xdr:to>
      <xdr:col>85</xdr:col>
      <xdr:colOff>177800</xdr:colOff>
      <xdr:row>41</xdr:row>
      <xdr:rowOff>66584</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62687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114861</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id="{00000000-0008-0000-0200-00001E020000}"/>
            </a:ext>
          </a:extLst>
        </xdr:cNvPr>
        <xdr:cNvSpPr txBox="1"/>
      </xdr:nvSpPr>
      <xdr:spPr>
        <a:xfrm>
          <a:off x="16357600"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154396</xdr:rowOff>
    </xdr:from>
    <xdr:to>
      <xdr:col>81</xdr:col>
      <xdr:colOff>101600</xdr:colOff>
      <xdr:row>41</xdr:row>
      <xdr:rowOff>84546</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5430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15784</xdr:rowOff>
    </xdr:from>
    <xdr:to>
      <xdr:col>85</xdr:col>
      <xdr:colOff>127000</xdr:colOff>
      <xdr:row>41</xdr:row>
      <xdr:rowOff>33746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15481300" y="704523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146231</xdr:rowOff>
    </xdr:from>
    <xdr:to>
      <xdr:col>76</xdr:col>
      <xdr:colOff>165100</xdr:colOff>
      <xdr:row>41</xdr:row>
      <xdr:rowOff>76381</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4541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25581</xdr:rowOff>
    </xdr:from>
    <xdr:to>
      <xdr:col>81</xdr:col>
      <xdr:colOff>50800</xdr:colOff>
      <xdr:row>41</xdr:row>
      <xdr:rowOff>33746</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4592300" y="705503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134801</xdr:rowOff>
    </xdr:from>
    <xdr:to>
      <xdr:col>72</xdr:col>
      <xdr:colOff>38100</xdr:colOff>
      <xdr:row>41</xdr:row>
      <xdr:rowOff>64951</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3652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14151</xdr:rowOff>
    </xdr:from>
    <xdr:to>
      <xdr:col>76</xdr:col>
      <xdr:colOff>114300</xdr:colOff>
      <xdr:row>41</xdr:row>
      <xdr:rowOff>25581</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3703300" y="70436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90715</xdr:rowOff>
    </xdr:from>
    <xdr:to>
      <xdr:col>67</xdr:col>
      <xdr:colOff>101600</xdr:colOff>
      <xdr:row>41</xdr:row>
      <xdr:rowOff>20865</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2763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141515</xdr:rowOff>
    </xdr:from>
    <xdr:to>
      <xdr:col>71</xdr:col>
      <xdr:colOff>177800</xdr:colOff>
      <xdr:row>41</xdr:row>
      <xdr:rowOff>14151</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2814300" y="69995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51" name="n_1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52" name="n_2ave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53" name="n_3ave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54" name="n_4ave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75673</xdr:rowOff>
    </xdr:from>
    <xdr:ext cx="405111" cy="259045"/>
    <xdr:sp macro="" textlink="">
      <xdr:nvSpPr>
        <xdr:cNvPr id="555" name="n_1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5266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67508</xdr:rowOff>
    </xdr:from>
    <xdr:ext cx="405111" cy="259045"/>
    <xdr:sp macro="" textlink="">
      <xdr:nvSpPr>
        <xdr:cNvPr id="556" name="n_2mainValue【一般廃棄物処理施設】&#10;有形固定資産減価償却率">
          <a:extLst>
            <a:ext uri="{FF2B5EF4-FFF2-40B4-BE49-F238E27FC236}">
              <a16:creationId xmlns:a16="http://schemas.microsoft.com/office/drawing/2014/main" id="{00000000-0008-0000-0200-00002C020000}"/>
            </a:ext>
          </a:extLst>
        </xdr:cNvPr>
        <xdr:cNvSpPr txBox="1"/>
      </xdr:nvSpPr>
      <xdr:spPr>
        <a:xfrm>
          <a:off x="14389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56078</xdr:rowOff>
    </xdr:from>
    <xdr:ext cx="405111" cy="259045"/>
    <xdr:sp macro="" textlink="">
      <xdr:nvSpPr>
        <xdr:cNvPr id="557" name="n_3mainValue【一般廃棄物処理施設】&#10;有形固定資産減価償却率">
          <a:extLst>
            <a:ext uri="{FF2B5EF4-FFF2-40B4-BE49-F238E27FC236}">
              <a16:creationId xmlns:a16="http://schemas.microsoft.com/office/drawing/2014/main" id="{00000000-0008-0000-0200-00002D020000}"/>
            </a:ext>
          </a:extLst>
        </xdr:cNvPr>
        <xdr:cNvSpPr txBox="1"/>
      </xdr:nvSpPr>
      <xdr:spPr>
        <a:xfrm>
          <a:off x="135007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11992</xdr:rowOff>
    </xdr:from>
    <xdr:ext cx="405111" cy="259045"/>
    <xdr:sp macro="" textlink="">
      <xdr:nvSpPr>
        <xdr:cNvPr id="558" name="n_4mainValue【一般廃棄物処理施設】&#10;有形固定資産減価償却率">
          <a:extLst>
            <a:ext uri="{FF2B5EF4-FFF2-40B4-BE49-F238E27FC236}">
              <a16:creationId xmlns:a16="http://schemas.microsoft.com/office/drawing/2014/main" id="{00000000-0008-0000-0200-00002E020000}"/>
            </a:ext>
          </a:extLst>
        </xdr:cNvPr>
        <xdr:cNvSpPr txBox="1"/>
      </xdr:nvSpPr>
      <xdr:spPr>
        <a:xfrm>
          <a:off x="12611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a:extLst>
            <a:ext uri="{FF2B5EF4-FFF2-40B4-BE49-F238E27FC236}">
              <a16:creationId xmlns:a16="http://schemas.microsoft.com/office/drawing/2014/main" id="{00000000-0008-0000-0200-00004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a:extLst>
            <a:ext uri="{FF2B5EF4-FFF2-40B4-BE49-F238E27FC236}">
              <a16:creationId xmlns:a16="http://schemas.microsoft.com/office/drawing/2014/main" id="{00000000-0008-0000-0200-000047020000}"/>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a:extLst>
            <a:ext uri="{FF2B5EF4-FFF2-40B4-BE49-F238E27FC236}">
              <a16:creationId xmlns:a16="http://schemas.microsoft.com/office/drawing/2014/main" id="{00000000-0008-0000-0200-000049020000}"/>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a:extLst>
            <a:ext uri="{FF2B5EF4-FFF2-40B4-BE49-F238E27FC236}">
              <a16:creationId xmlns:a16="http://schemas.microsoft.com/office/drawing/2014/main" id="{00000000-0008-0000-0200-00004B020000}"/>
            </a:ext>
          </a:extLst>
        </xdr:cNvPr>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168845</xdr:rowOff>
    </xdr:from>
    <xdr:to>
      <xdr:col>116</xdr:col>
      <xdr:colOff>114300</xdr:colOff>
      <xdr:row>41</xdr:row>
      <xdr:rowOff>98995</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2110700" y="70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147272</xdr:rowOff>
    </xdr:from>
    <xdr:ext cx="534377" cy="259045"/>
    <xdr:sp macro="" textlink="">
      <xdr:nvSpPr>
        <xdr:cNvPr id="599" name="【一般廃棄物処理施設】&#10;一人当たり有形固定資産（償却資産）額該当値テキスト">
          <a:extLst>
            <a:ext uri="{FF2B5EF4-FFF2-40B4-BE49-F238E27FC236}">
              <a16:creationId xmlns:a16="http://schemas.microsoft.com/office/drawing/2014/main" id="{00000000-0008-0000-0200-000057020000}"/>
            </a:ext>
          </a:extLst>
        </xdr:cNvPr>
        <xdr:cNvSpPr txBox="1"/>
      </xdr:nvSpPr>
      <xdr:spPr>
        <a:xfrm>
          <a:off x="22199600" y="700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3977</xdr:rowOff>
    </xdr:from>
    <xdr:to>
      <xdr:col>112</xdr:col>
      <xdr:colOff>38100</xdr:colOff>
      <xdr:row>41</xdr:row>
      <xdr:rowOff>105577</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21272500" y="70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48195</xdr:rowOff>
    </xdr:from>
    <xdr:to>
      <xdr:col>116</xdr:col>
      <xdr:colOff>63500</xdr:colOff>
      <xdr:row>41</xdr:row>
      <xdr:rowOff>54777</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21323300" y="7077645"/>
          <a:ext cx="8382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6337</xdr:rowOff>
    </xdr:from>
    <xdr:to>
      <xdr:col>107</xdr:col>
      <xdr:colOff>101600</xdr:colOff>
      <xdr:row>41</xdr:row>
      <xdr:rowOff>107937</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20383500" y="703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54777</xdr:rowOff>
    </xdr:from>
    <xdr:to>
      <xdr:col>111</xdr:col>
      <xdr:colOff>177800</xdr:colOff>
      <xdr:row>41</xdr:row>
      <xdr:rowOff>57137</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20434300" y="7084227"/>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9684</xdr:rowOff>
    </xdr:from>
    <xdr:to>
      <xdr:col>102</xdr:col>
      <xdr:colOff>165100</xdr:colOff>
      <xdr:row>41</xdr:row>
      <xdr:rowOff>111284</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19494500" y="70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57137</xdr:rowOff>
    </xdr:from>
    <xdr:to>
      <xdr:col>107</xdr:col>
      <xdr:colOff>50800</xdr:colOff>
      <xdr:row>41</xdr:row>
      <xdr:rowOff>60484</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19545300" y="7086587"/>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11396</xdr:rowOff>
    </xdr:from>
    <xdr:to>
      <xdr:col>98</xdr:col>
      <xdr:colOff>38100</xdr:colOff>
      <xdr:row>41</xdr:row>
      <xdr:rowOff>112996</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18605500" y="7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60484</xdr:rowOff>
    </xdr:from>
    <xdr:to>
      <xdr:col>102</xdr:col>
      <xdr:colOff>114300</xdr:colOff>
      <xdr:row>41</xdr:row>
      <xdr:rowOff>62196</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18656300" y="7089934"/>
          <a:ext cx="8890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11" name="n_4ave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96704</xdr:rowOff>
    </xdr:from>
    <xdr:ext cx="534377" cy="259045"/>
    <xdr:sp macro="" textlink="">
      <xdr:nvSpPr>
        <xdr:cNvPr id="612" name="n_1mainValue【一般廃棄物処理施設】&#10;一人当たり有形固定資産（償却資産）額">
          <a:extLst>
            <a:ext uri="{FF2B5EF4-FFF2-40B4-BE49-F238E27FC236}">
              <a16:creationId xmlns:a16="http://schemas.microsoft.com/office/drawing/2014/main" id="{00000000-0008-0000-0200-000064020000}"/>
            </a:ext>
          </a:extLst>
        </xdr:cNvPr>
        <xdr:cNvSpPr txBox="1"/>
      </xdr:nvSpPr>
      <xdr:spPr>
        <a:xfrm>
          <a:off x="21043411" y="712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99064</xdr:rowOff>
    </xdr:from>
    <xdr:ext cx="534377" cy="259045"/>
    <xdr:sp macro="" textlink="">
      <xdr:nvSpPr>
        <xdr:cNvPr id="613" name="n_2mainValue【一般廃棄物処理施設】&#10;一人当たり有形固定資産（償却資産）額">
          <a:extLst>
            <a:ext uri="{FF2B5EF4-FFF2-40B4-BE49-F238E27FC236}">
              <a16:creationId xmlns:a16="http://schemas.microsoft.com/office/drawing/2014/main" id="{00000000-0008-0000-0200-000065020000}"/>
            </a:ext>
          </a:extLst>
        </xdr:cNvPr>
        <xdr:cNvSpPr txBox="1"/>
      </xdr:nvSpPr>
      <xdr:spPr>
        <a:xfrm>
          <a:off x="20167111" y="712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102411</xdr:rowOff>
    </xdr:from>
    <xdr:ext cx="534377" cy="259045"/>
    <xdr:sp macro="" textlink="">
      <xdr:nvSpPr>
        <xdr:cNvPr id="614" name="n_3mainValue【一般廃棄物処理施設】&#10;一人当たり有形固定資産（償却資産）額">
          <a:extLst>
            <a:ext uri="{FF2B5EF4-FFF2-40B4-BE49-F238E27FC236}">
              <a16:creationId xmlns:a16="http://schemas.microsoft.com/office/drawing/2014/main" id="{00000000-0008-0000-0200-000066020000}"/>
            </a:ext>
          </a:extLst>
        </xdr:cNvPr>
        <xdr:cNvSpPr txBox="1"/>
      </xdr:nvSpPr>
      <xdr:spPr>
        <a:xfrm>
          <a:off x="19278111" y="713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104123</xdr:rowOff>
    </xdr:from>
    <xdr:ext cx="534377" cy="259045"/>
    <xdr:sp macro="" textlink="">
      <xdr:nvSpPr>
        <xdr:cNvPr id="615" name="n_4mainValue【一般廃棄物処理施設】&#10;一人当たり有形固定資産（償却資産）額">
          <a:extLst>
            <a:ext uri="{FF2B5EF4-FFF2-40B4-BE49-F238E27FC236}">
              <a16:creationId xmlns:a16="http://schemas.microsoft.com/office/drawing/2014/main" id="{00000000-0008-0000-0200-000067020000}"/>
            </a:ext>
          </a:extLst>
        </xdr:cNvPr>
        <xdr:cNvSpPr txBox="1"/>
      </xdr:nvSpPr>
      <xdr:spPr>
        <a:xfrm>
          <a:off x="18389111" y="71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a:extLst>
            <a:ext uri="{FF2B5EF4-FFF2-40B4-BE49-F238E27FC236}">
              <a16:creationId xmlns:a16="http://schemas.microsoft.com/office/drawing/2014/main" id="{00000000-0008-0000-0200-00008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a:extLst>
            <a:ext uri="{FF2B5EF4-FFF2-40B4-BE49-F238E27FC236}">
              <a16:creationId xmlns:a16="http://schemas.microsoft.com/office/drawing/2014/main" id="{00000000-0008-0000-0200-000082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a:extLst>
            <a:ext uri="{FF2B5EF4-FFF2-40B4-BE49-F238E27FC236}">
              <a16:creationId xmlns:a16="http://schemas.microsoft.com/office/drawing/2014/main" id="{00000000-0008-0000-0200-00008402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46" name="【保健センター・保健所】&#10;有形固定資産減価償却率平均値テキスト">
          <a:extLst>
            <a:ext uri="{FF2B5EF4-FFF2-40B4-BE49-F238E27FC236}">
              <a16:creationId xmlns:a16="http://schemas.microsoft.com/office/drawing/2014/main" id="{00000000-0008-0000-0200-000086020000}"/>
            </a:ext>
          </a:extLst>
        </xdr:cNvPr>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115751</xdr:rowOff>
    </xdr:from>
    <xdr:to>
      <xdr:col>85</xdr:col>
      <xdr:colOff>177800</xdr:colOff>
      <xdr:row>60</xdr:row>
      <xdr:rowOff>45901</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62687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138628</xdr:rowOff>
    </xdr:from>
    <xdr:ext cx="405111" cy="259045"/>
    <xdr:sp macro="" textlink="">
      <xdr:nvSpPr>
        <xdr:cNvPr id="658" name="【保健センター・保健所】&#10;有形固定資産減価償却率該当値テキスト">
          <a:extLst>
            <a:ext uri="{FF2B5EF4-FFF2-40B4-BE49-F238E27FC236}">
              <a16:creationId xmlns:a16="http://schemas.microsoft.com/office/drawing/2014/main" id="{00000000-0008-0000-0200-000092020000}"/>
            </a:ext>
          </a:extLst>
        </xdr:cNvPr>
        <xdr:cNvSpPr txBox="1"/>
      </xdr:nvSpPr>
      <xdr:spPr>
        <a:xfrm>
          <a:off x="16357600" y="1008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91259</xdr:rowOff>
    </xdr:from>
    <xdr:to>
      <xdr:col>81</xdr:col>
      <xdr:colOff>101600</xdr:colOff>
      <xdr:row>60</xdr:row>
      <xdr:rowOff>21409</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5430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142059</xdr:rowOff>
    </xdr:from>
    <xdr:to>
      <xdr:col>85</xdr:col>
      <xdr:colOff>127000</xdr:colOff>
      <xdr:row>59</xdr:row>
      <xdr:rowOff>166551</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5481300" y="1025760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61867</xdr:rowOff>
    </xdr:from>
    <xdr:to>
      <xdr:col>76</xdr:col>
      <xdr:colOff>165100</xdr:colOff>
      <xdr:row>59</xdr:row>
      <xdr:rowOff>163467</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4541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112667</xdr:rowOff>
    </xdr:from>
    <xdr:to>
      <xdr:col>81</xdr:col>
      <xdr:colOff>50800</xdr:colOff>
      <xdr:row>59</xdr:row>
      <xdr:rowOff>142059</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4592300" y="1022821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30843</xdr:rowOff>
    </xdr:from>
    <xdr:to>
      <xdr:col>72</xdr:col>
      <xdr:colOff>38100</xdr:colOff>
      <xdr:row>59</xdr:row>
      <xdr:rowOff>132443</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3652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81643</xdr:rowOff>
    </xdr:from>
    <xdr:to>
      <xdr:col>76</xdr:col>
      <xdr:colOff>114300</xdr:colOff>
      <xdr:row>59</xdr:row>
      <xdr:rowOff>112667</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3703300" y="101971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120650</xdr:rowOff>
    </xdr:from>
    <xdr:to>
      <xdr:col>67</xdr:col>
      <xdr:colOff>101600</xdr:colOff>
      <xdr:row>59</xdr:row>
      <xdr:rowOff>50800</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2763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59</xdr:row>
      <xdr:rowOff>81643</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814300" y="1011555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67" name="n_1ave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68" name="n_2ave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9" name="n_3ave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70" name="n_4ave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37936</xdr:rowOff>
    </xdr:from>
    <xdr:ext cx="405111" cy="259045"/>
    <xdr:sp macro="" textlink="">
      <xdr:nvSpPr>
        <xdr:cNvPr id="671" name="n_1mainValue【保健センター・保健所】&#10;有形固定資産減価償却率">
          <a:extLst>
            <a:ext uri="{FF2B5EF4-FFF2-40B4-BE49-F238E27FC236}">
              <a16:creationId xmlns:a16="http://schemas.microsoft.com/office/drawing/2014/main" id="{00000000-0008-0000-0200-00009F020000}"/>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672" name="n_2mainValue【保健センター・保健所】&#10;有形固定資産減価償却率">
          <a:extLst>
            <a:ext uri="{FF2B5EF4-FFF2-40B4-BE49-F238E27FC236}">
              <a16:creationId xmlns:a16="http://schemas.microsoft.com/office/drawing/2014/main" id="{00000000-0008-0000-0200-0000A0020000}"/>
            </a:ext>
          </a:extLst>
        </xdr:cNvPr>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673" name="n_3mainValue【保健センター・保健所】&#10;有形固定資産減価償却率">
          <a:extLst>
            <a:ext uri="{FF2B5EF4-FFF2-40B4-BE49-F238E27FC236}">
              <a16:creationId xmlns:a16="http://schemas.microsoft.com/office/drawing/2014/main" id="{00000000-0008-0000-0200-0000A1020000}"/>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67327</xdr:rowOff>
    </xdr:from>
    <xdr:ext cx="405111" cy="259045"/>
    <xdr:sp macro="" textlink="">
      <xdr:nvSpPr>
        <xdr:cNvPr id="674" name="n_4mainValue【保健センター・保健所】&#10;有形固定資産減価償却率">
          <a:extLst>
            <a:ext uri="{FF2B5EF4-FFF2-40B4-BE49-F238E27FC236}">
              <a16:creationId xmlns:a16="http://schemas.microsoft.com/office/drawing/2014/main" id="{00000000-0008-0000-0200-0000A2020000}"/>
            </a:ext>
          </a:extLst>
        </xdr:cNvPr>
        <xdr:cNvSpPr txBox="1"/>
      </xdr:nvSpPr>
      <xdr:spPr>
        <a:xfrm>
          <a:off x="12611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a:extLst>
            <a:ext uri="{FF2B5EF4-FFF2-40B4-BE49-F238E27FC236}">
              <a16:creationId xmlns:a16="http://schemas.microsoft.com/office/drawing/2014/main" id="{00000000-0008-0000-0200-0000B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a:extLst>
            <a:ext uri="{FF2B5EF4-FFF2-40B4-BE49-F238E27FC236}">
              <a16:creationId xmlns:a16="http://schemas.microsoft.com/office/drawing/2014/main" id="{00000000-0008-0000-0200-0000BB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a:extLst>
            <a:ext uri="{FF2B5EF4-FFF2-40B4-BE49-F238E27FC236}">
              <a16:creationId xmlns:a16="http://schemas.microsoft.com/office/drawing/2014/main" id="{00000000-0008-0000-0200-0000BD020000}"/>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703" name="【保健センター・保健所】&#10;一人当たり面積平均値テキスト">
          <a:extLst>
            <a:ext uri="{FF2B5EF4-FFF2-40B4-BE49-F238E27FC236}">
              <a16:creationId xmlns:a16="http://schemas.microsoft.com/office/drawing/2014/main" id="{00000000-0008-0000-0200-0000BF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57150</xdr:rowOff>
    </xdr:from>
    <xdr:to>
      <xdr:col>116</xdr:col>
      <xdr:colOff>114300</xdr:colOff>
      <xdr:row>59</xdr:row>
      <xdr:rowOff>158750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21107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80027</xdr:rowOff>
    </xdr:from>
    <xdr:ext cx="469744" cy="259045"/>
    <xdr:sp macro="" textlink="">
      <xdr:nvSpPr>
        <xdr:cNvPr id="715" name="【保健センター・保健所】&#10;一人当たり面積該当値テキスト">
          <a:extLst>
            <a:ext uri="{FF2B5EF4-FFF2-40B4-BE49-F238E27FC236}">
              <a16:creationId xmlns:a16="http://schemas.microsoft.com/office/drawing/2014/main" id="{00000000-0008-0000-0200-0000CB020000}"/>
            </a:ext>
          </a:extLst>
        </xdr:cNvPr>
        <xdr:cNvSpPr txBox="1"/>
      </xdr:nvSpPr>
      <xdr:spPr>
        <a:xfrm>
          <a:off x="22199600"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69850</xdr:rowOff>
    </xdr:from>
    <xdr:to>
      <xdr:col>112</xdr:col>
      <xdr:colOff>38100</xdr:colOff>
      <xdr:row>60</xdr:row>
      <xdr:rowOff>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21272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107950</xdr:rowOff>
    </xdr:from>
    <xdr:to>
      <xdr:col>116</xdr:col>
      <xdr:colOff>63500</xdr:colOff>
      <xdr:row>59</xdr:row>
      <xdr:rowOff>120650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21323300" y="10223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133350</xdr:rowOff>
    </xdr:from>
    <xdr:to>
      <xdr:col>107</xdr:col>
      <xdr:colOff>101600</xdr:colOff>
      <xdr:row>62</xdr:row>
      <xdr:rowOff>63500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0383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120650</xdr:rowOff>
    </xdr:from>
    <xdr:to>
      <xdr:col>111</xdr:col>
      <xdr:colOff>177800</xdr:colOff>
      <xdr:row>62</xdr:row>
      <xdr:rowOff>12700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20434300" y="102362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133350</xdr:rowOff>
    </xdr:from>
    <xdr:to>
      <xdr:col>102</xdr:col>
      <xdr:colOff>165100</xdr:colOff>
      <xdr:row>62</xdr:row>
      <xdr:rowOff>63500</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9494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12700</xdr:rowOff>
    </xdr:from>
    <xdr:to>
      <xdr:col>107</xdr:col>
      <xdr:colOff>50800</xdr:colOff>
      <xdr:row>62</xdr:row>
      <xdr:rowOff>12700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9545300" y="1064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146050</xdr:rowOff>
    </xdr:from>
    <xdr:to>
      <xdr:col>98</xdr:col>
      <xdr:colOff>38100</xdr:colOff>
      <xdr:row>62</xdr:row>
      <xdr:rowOff>76200</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8605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12700</xdr:rowOff>
    </xdr:from>
    <xdr:to>
      <xdr:col>102</xdr:col>
      <xdr:colOff>114300</xdr:colOff>
      <xdr:row>62</xdr:row>
      <xdr:rowOff>25400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18656300" y="1064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724" name="n_1aveValue【保健センター・保健所】&#10;一人当たり面積">
          <a:extLst>
            <a:ext uri="{FF2B5EF4-FFF2-40B4-BE49-F238E27FC236}">
              <a16:creationId xmlns:a16="http://schemas.microsoft.com/office/drawing/2014/main" id="{00000000-0008-0000-0200-0000D4020000}"/>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a:extLst>
            <a:ext uri="{FF2B5EF4-FFF2-40B4-BE49-F238E27FC236}">
              <a16:creationId xmlns:a16="http://schemas.microsoft.com/office/drawing/2014/main" id="{00000000-0008-0000-0200-0000D5020000}"/>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a:extLst>
            <a:ext uri="{FF2B5EF4-FFF2-40B4-BE49-F238E27FC236}">
              <a16:creationId xmlns:a16="http://schemas.microsoft.com/office/drawing/2014/main" id="{00000000-0008-0000-0200-0000D6020000}"/>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7" name="n_4aveValue【保健センター・保健所】&#10;一人当たり面積">
          <a:extLst>
            <a:ext uri="{FF2B5EF4-FFF2-40B4-BE49-F238E27FC236}">
              <a16:creationId xmlns:a16="http://schemas.microsoft.com/office/drawing/2014/main" id="{00000000-0008-0000-0200-0000D7020000}"/>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16527</xdr:rowOff>
    </xdr:from>
    <xdr:ext cx="469744" cy="259045"/>
    <xdr:sp macro="" textlink="">
      <xdr:nvSpPr>
        <xdr:cNvPr id="728" name="n_1mainValue【保健センター・保健所】&#10;一人当たり面積">
          <a:extLst>
            <a:ext uri="{FF2B5EF4-FFF2-40B4-BE49-F238E27FC236}">
              <a16:creationId xmlns:a16="http://schemas.microsoft.com/office/drawing/2014/main" id="{00000000-0008-0000-0200-0000D8020000}"/>
            </a:ext>
          </a:extLst>
        </xdr:cNvPr>
        <xdr:cNvSpPr txBox="1"/>
      </xdr:nvSpPr>
      <xdr:spPr>
        <a:xfrm>
          <a:off x="210757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54627</xdr:rowOff>
    </xdr:from>
    <xdr:ext cx="469744" cy="259045"/>
    <xdr:sp macro="" textlink="">
      <xdr:nvSpPr>
        <xdr:cNvPr id="729" name="n_2mainValue【保健センター・保健所】&#10;一人当たり面積">
          <a:extLst>
            <a:ext uri="{FF2B5EF4-FFF2-40B4-BE49-F238E27FC236}">
              <a16:creationId xmlns:a16="http://schemas.microsoft.com/office/drawing/2014/main" id="{00000000-0008-0000-0200-0000D9020000}"/>
            </a:ext>
          </a:extLst>
        </xdr:cNvPr>
        <xdr:cNvSpPr txBox="1"/>
      </xdr:nvSpPr>
      <xdr:spPr>
        <a:xfrm>
          <a:off x="201994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54627</xdr:rowOff>
    </xdr:from>
    <xdr:ext cx="469744" cy="259045"/>
    <xdr:sp macro="" textlink="">
      <xdr:nvSpPr>
        <xdr:cNvPr id="730" name="n_3mainValue【保健センター・保健所】&#10;一人当たり面積">
          <a:extLst>
            <a:ext uri="{FF2B5EF4-FFF2-40B4-BE49-F238E27FC236}">
              <a16:creationId xmlns:a16="http://schemas.microsoft.com/office/drawing/2014/main" id="{00000000-0008-0000-0200-0000DA020000}"/>
            </a:ext>
          </a:extLst>
        </xdr:cNvPr>
        <xdr:cNvSpPr txBox="1"/>
      </xdr:nvSpPr>
      <xdr:spPr>
        <a:xfrm>
          <a:off x="193104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67327</xdr:rowOff>
    </xdr:from>
    <xdr:ext cx="469744" cy="259045"/>
    <xdr:sp macro="" textlink="">
      <xdr:nvSpPr>
        <xdr:cNvPr id="731" name="n_4mainValue【保健センター・保健所】&#10;一人当たり面積">
          <a:extLst>
            <a:ext uri="{FF2B5EF4-FFF2-40B4-BE49-F238E27FC236}">
              <a16:creationId xmlns:a16="http://schemas.microsoft.com/office/drawing/2014/main" id="{00000000-0008-0000-0200-0000DB020000}"/>
            </a:ext>
          </a:extLst>
        </xdr:cNvPr>
        <xdr:cNvSpPr txBox="1"/>
      </xdr:nvSpPr>
      <xdr:spPr>
        <a:xfrm>
          <a:off x="184214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a:extLst>
            <a:ext uri="{FF2B5EF4-FFF2-40B4-BE49-F238E27FC236}">
              <a16:creationId xmlns:a16="http://schemas.microsoft.com/office/drawing/2014/main" id="{00000000-0008-0000-0200-0000F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a:extLst>
            <a:ext uri="{FF2B5EF4-FFF2-40B4-BE49-F238E27FC236}">
              <a16:creationId xmlns:a16="http://schemas.microsoft.com/office/drawing/2014/main" id="{00000000-0008-0000-0200-0000F5020000}"/>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a:extLst>
            <a:ext uri="{FF2B5EF4-FFF2-40B4-BE49-F238E27FC236}">
              <a16:creationId xmlns:a16="http://schemas.microsoft.com/office/drawing/2014/main" id="{00000000-0008-0000-0200-0000F7020000}"/>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61" name="【消防施設】&#10;有形固定資産減価償却率平均値テキスト">
          <a:extLst>
            <a:ext uri="{FF2B5EF4-FFF2-40B4-BE49-F238E27FC236}">
              <a16:creationId xmlns:a16="http://schemas.microsoft.com/office/drawing/2014/main" id="{00000000-0008-0000-0200-0000F9020000}"/>
            </a:ext>
          </a:extLst>
        </xdr:cNvPr>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6350</xdr:rowOff>
    </xdr:from>
    <xdr:to>
      <xdr:col>85</xdr:col>
      <xdr:colOff>177800</xdr:colOff>
      <xdr:row>81</xdr:row>
      <xdr:rowOff>107950</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6268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29227</xdr:rowOff>
    </xdr:from>
    <xdr:ext cx="405111" cy="259045"/>
    <xdr:sp macro="" textlink="">
      <xdr:nvSpPr>
        <xdr:cNvPr id="773" name="【消防施設】&#10;有形固定資産減価償却率該当値テキスト">
          <a:extLst>
            <a:ext uri="{FF2B5EF4-FFF2-40B4-BE49-F238E27FC236}">
              <a16:creationId xmlns:a16="http://schemas.microsoft.com/office/drawing/2014/main" id="{00000000-0008-0000-0200-000005030000}"/>
            </a:ext>
          </a:extLst>
        </xdr:cNvPr>
        <xdr:cNvSpPr txBox="1"/>
      </xdr:nvSpPr>
      <xdr:spPr>
        <a:xfrm>
          <a:off x="16357600"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139700</xdr:rowOff>
    </xdr:from>
    <xdr:to>
      <xdr:col>81</xdr:col>
      <xdr:colOff>101600</xdr:colOff>
      <xdr:row>81</xdr:row>
      <xdr:rowOff>69850</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5430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19050</xdr:rowOff>
    </xdr:from>
    <xdr:to>
      <xdr:col>85</xdr:col>
      <xdr:colOff>127000</xdr:colOff>
      <xdr:row>81</xdr:row>
      <xdr:rowOff>57150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5481300" y="1390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50164</xdr:rowOff>
    </xdr:from>
    <xdr:to>
      <xdr:col>76</xdr:col>
      <xdr:colOff>165100</xdr:colOff>
      <xdr:row>80</xdr:row>
      <xdr:rowOff>151764</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4541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100964</xdr:rowOff>
    </xdr:from>
    <xdr:to>
      <xdr:col>81</xdr:col>
      <xdr:colOff>50800</xdr:colOff>
      <xdr:row>81</xdr:row>
      <xdr:rowOff>19050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4592300" y="13816964"/>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38736</xdr:rowOff>
    </xdr:from>
    <xdr:to>
      <xdr:col>72</xdr:col>
      <xdr:colOff>38100</xdr:colOff>
      <xdr:row>80</xdr:row>
      <xdr:rowOff>140336</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3652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89536</xdr:rowOff>
    </xdr:from>
    <xdr:to>
      <xdr:col>76</xdr:col>
      <xdr:colOff>114300</xdr:colOff>
      <xdr:row>80</xdr:row>
      <xdr:rowOff>100964</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3703300" y="138055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13970</xdr:rowOff>
    </xdr:from>
    <xdr:to>
      <xdr:col>67</xdr:col>
      <xdr:colOff>101600</xdr:colOff>
      <xdr:row>79</xdr:row>
      <xdr:rowOff>115570</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2763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64770</xdr:rowOff>
    </xdr:from>
    <xdr:to>
      <xdr:col>71</xdr:col>
      <xdr:colOff>177800</xdr:colOff>
      <xdr:row>80</xdr:row>
      <xdr:rowOff>89536</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2814300" y="13609320"/>
          <a:ext cx="889000" cy="1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82" name="n_1aveValue【消防施設】&#10;有形固定資産減価償却率">
          <a:extLst>
            <a:ext uri="{FF2B5EF4-FFF2-40B4-BE49-F238E27FC236}">
              <a16:creationId xmlns:a16="http://schemas.microsoft.com/office/drawing/2014/main" id="{00000000-0008-0000-0200-00000E030000}"/>
            </a:ext>
          </a:extLst>
        </xdr:cNvPr>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83" name="n_2aveValue【消防施設】&#10;有形固定資産減価償却率">
          <a:extLst>
            <a:ext uri="{FF2B5EF4-FFF2-40B4-BE49-F238E27FC236}">
              <a16:creationId xmlns:a16="http://schemas.microsoft.com/office/drawing/2014/main" id="{00000000-0008-0000-0200-00000F030000}"/>
            </a:ext>
          </a:extLst>
        </xdr:cNvPr>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84" name="n_3aveValue【消防施設】&#10;有形固定資産減価償却率">
          <a:extLst>
            <a:ext uri="{FF2B5EF4-FFF2-40B4-BE49-F238E27FC236}">
              <a16:creationId xmlns:a16="http://schemas.microsoft.com/office/drawing/2014/main" id="{00000000-0008-0000-0200-000010030000}"/>
            </a:ext>
          </a:extLst>
        </xdr:cNvPr>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85" name="n_4aveValue【消防施設】&#10;有形固定資産減価償却率">
          <a:extLst>
            <a:ext uri="{FF2B5EF4-FFF2-40B4-BE49-F238E27FC236}">
              <a16:creationId xmlns:a16="http://schemas.microsoft.com/office/drawing/2014/main" id="{00000000-0008-0000-0200-000011030000}"/>
            </a:ext>
          </a:extLst>
        </xdr:cNvPr>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86377</xdr:rowOff>
    </xdr:from>
    <xdr:ext cx="405111" cy="259045"/>
    <xdr:sp macro="" textlink="">
      <xdr:nvSpPr>
        <xdr:cNvPr id="786" name="n_1mainValue【消防施設】&#10;有形固定資産減価償却率">
          <a:extLst>
            <a:ext uri="{FF2B5EF4-FFF2-40B4-BE49-F238E27FC236}">
              <a16:creationId xmlns:a16="http://schemas.microsoft.com/office/drawing/2014/main" id="{00000000-0008-0000-0200-000012030000}"/>
            </a:ext>
          </a:extLst>
        </xdr:cNvPr>
        <xdr:cNvSpPr txBox="1"/>
      </xdr:nvSpPr>
      <xdr:spPr>
        <a:xfrm>
          <a:off x="15266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168291</xdr:rowOff>
    </xdr:from>
    <xdr:ext cx="405111" cy="259045"/>
    <xdr:sp macro="" textlink="">
      <xdr:nvSpPr>
        <xdr:cNvPr id="787" name="n_2mainValue【消防施設】&#10;有形固定資産減価償却率">
          <a:extLst>
            <a:ext uri="{FF2B5EF4-FFF2-40B4-BE49-F238E27FC236}">
              <a16:creationId xmlns:a16="http://schemas.microsoft.com/office/drawing/2014/main" id="{00000000-0008-0000-0200-000013030000}"/>
            </a:ext>
          </a:extLst>
        </xdr:cNvPr>
        <xdr:cNvSpPr txBox="1"/>
      </xdr:nvSpPr>
      <xdr:spPr>
        <a:xfrm>
          <a:off x="14389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788" name="n_3mainValue【消防施設】&#10;有形固定資産減価償却率">
          <a:extLst>
            <a:ext uri="{FF2B5EF4-FFF2-40B4-BE49-F238E27FC236}">
              <a16:creationId xmlns:a16="http://schemas.microsoft.com/office/drawing/2014/main" id="{00000000-0008-0000-0200-000014030000}"/>
            </a:ext>
          </a:extLst>
        </xdr:cNvPr>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132097</xdr:rowOff>
    </xdr:from>
    <xdr:ext cx="405111" cy="259045"/>
    <xdr:sp macro="" textlink="">
      <xdr:nvSpPr>
        <xdr:cNvPr id="789" name="n_4mainValue【消防施設】&#10;有形固定資産減価償却率">
          <a:extLst>
            <a:ext uri="{FF2B5EF4-FFF2-40B4-BE49-F238E27FC236}">
              <a16:creationId xmlns:a16="http://schemas.microsoft.com/office/drawing/2014/main" id="{00000000-0008-0000-0200-000015030000}"/>
            </a:ext>
          </a:extLst>
        </xdr:cNvPr>
        <xdr:cNvSpPr txBox="1"/>
      </xdr:nvSpPr>
      <xdr:spPr>
        <a:xfrm>
          <a:off x="12611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a:extLst>
            <a:ext uri="{FF2B5EF4-FFF2-40B4-BE49-F238E27FC236}">
              <a16:creationId xmlns:a16="http://schemas.microsoft.com/office/drawing/2014/main" id="{00000000-0008-0000-0200-00002A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a:extLst>
            <a:ext uri="{FF2B5EF4-FFF2-40B4-BE49-F238E27FC236}">
              <a16:creationId xmlns:a16="http://schemas.microsoft.com/office/drawing/2014/main" id="{00000000-0008-0000-0200-00002C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a:extLst>
            <a:ext uri="{FF2B5EF4-FFF2-40B4-BE49-F238E27FC236}">
              <a16:creationId xmlns:a16="http://schemas.microsoft.com/office/drawing/2014/main" id="{00000000-0008-0000-0200-00002E03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6" name="【消防施設】&#10;一人当たり面積平均値テキスト">
          <a:extLst>
            <a:ext uri="{FF2B5EF4-FFF2-40B4-BE49-F238E27FC236}">
              <a16:creationId xmlns:a16="http://schemas.microsoft.com/office/drawing/2014/main" id="{00000000-0008-0000-0200-000030030000}"/>
            </a:ext>
          </a:extLst>
        </xdr:cNvPr>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28" name="【消防施設】&#10;一人当たり面積該当値テキスト">
          <a:extLst>
            <a:ext uri="{FF2B5EF4-FFF2-40B4-BE49-F238E27FC236}">
              <a16:creationId xmlns:a16="http://schemas.microsoft.com/office/drawing/2014/main" id="{00000000-0008-0000-0200-00003C030000}"/>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156972</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21323300" y="1455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85</xdr:row>
      <xdr:rowOff>150113</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20434300" y="14558772"/>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9494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150113</xdr:rowOff>
    </xdr:from>
    <xdr:to>
      <xdr:col>107</xdr:col>
      <xdr:colOff>50800</xdr:colOff>
      <xdr:row>85</xdr:row>
      <xdr:rowOff>159258</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19545300" y="147233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108458</xdr:rowOff>
    </xdr:from>
    <xdr:to>
      <xdr:col>98</xdr:col>
      <xdr:colOff>38100</xdr:colOff>
      <xdr:row>86</xdr:row>
      <xdr:rowOff>38608</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18605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159258</xdr:rowOff>
    </xdr:from>
    <xdr:to>
      <xdr:col>102</xdr:col>
      <xdr:colOff>114300</xdr:colOff>
      <xdr:row>85</xdr:row>
      <xdr:rowOff>159258</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8656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7" name="n_1aveValue【消防施設】&#10;一人当たり面積">
          <a:extLst>
            <a:ext uri="{FF2B5EF4-FFF2-40B4-BE49-F238E27FC236}">
              <a16:creationId xmlns:a16="http://schemas.microsoft.com/office/drawing/2014/main" id="{00000000-0008-0000-0200-00004503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8" name="n_2aveValue【消防施設】&#10;一人当たり面積">
          <a:extLst>
            <a:ext uri="{FF2B5EF4-FFF2-40B4-BE49-F238E27FC236}">
              <a16:creationId xmlns:a16="http://schemas.microsoft.com/office/drawing/2014/main" id="{00000000-0008-0000-0200-00004603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39" name="n_3aveValue【消防施設】&#10;一人当たり面積">
          <a:extLst>
            <a:ext uri="{FF2B5EF4-FFF2-40B4-BE49-F238E27FC236}">
              <a16:creationId xmlns:a16="http://schemas.microsoft.com/office/drawing/2014/main" id="{00000000-0008-0000-0200-000047030000}"/>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40" name="n_4aveValue【消防施設】&#10;一人当たり面積">
          <a:extLst>
            <a:ext uri="{FF2B5EF4-FFF2-40B4-BE49-F238E27FC236}">
              <a16:creationId xmlns:a16="http://schemas.microsoft.com/office/drawing/2014/main" id="{00000000-0008-0000-0200-000048030000}"/>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841" name="n_1mainValue【消防施設】&#10;一人当たり面積">
          <a:extLst>
            <a:ext uri="{FF2B5EF4-FFF2-40B4-BE49-F238E27FC236}">
              <a16:creationId xmlns:a16="http://schemas.microsoft.com/office/drawing/2014/main" id="{00000000-0008-0000-0200-000049030000}"/>
            </a:ext>
          </a:extLst>
        </xdr:cNvPr>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842" name="n_2mainValue【消防施設】&#10;一人当たり面積">
          <a:extLst>
            <a:ext uri="{FF2B5EF4-FFF2-40B4-BE49-F238E27FC236}">
              <a16:creationId xmlns:a16="http://schemas.microsoft.com/office/drawing/2014/main" id="{00000000-0008-0000-0200-00004A030000}"/>
            </a:ext>
          </a:extLst>
        </xdr:cNvPr>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843" name="n_3mainValue【消防施設】&#10;一人当たり面積">
          <a:extLst>
            <a:ext uri="{FF2B5EF4-FFF2-40B4-BE49-F238E27FC236}">
              <a16:creationId xmlns:a16="http://schemas.microsoft.com/office/drawing/2014/main" id="{00000000-0008-0000-0200-00004B030000}"/>
            </a:ext>
          </a:extLst>
        </xdr:cNvPr>
        <xdr:cNvSpPr txBox="1"/>
      </xdr:nvSpPr>
      <xdr:spPr>
        <a:xfrm>
          <a:off x="19310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29735</xdr:rowOff>
    </xdr:from>
    <xdr:ext cx="469744" cy="259045"/>
    <xdr:sp macro="" textlink="">
      <xdr:nvSpPr>
        <xdr:cNvPr id="844" name="n_4mainValue【消防施設】&#10;一人当たり面積">
          <a:extLst>
            <a:ext uri="{FF2B5EF4-FFF2-40B4-BE49-F238E27FC236}">
              <a16:creationId xmlns:a16="http://schemas.microsoft.com/office/drawing/2014/main" id="{00000000-0008-0000-0200-00004C030000}"/>
            </a:ext>
          </a:extLst>
        </xdr:cNvPr>
        <xdr:cNvSpPr txBox="1"/>
      </xdr:nvSpPr>
      <xdr:spPr>
        <a:xfrm>
          <a:off x="18421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00000000-0008-0000-0200-00006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a:extLst>
            <a:ext uri="{FF2B5EF4-FFF2-40B4-BE49-F238E27FC236}">
              <a16:creationId xmlns:a16="http://schemas.microsoft.com/office/drawing/2014/main" id="{00000000-0008-0000-0200-00006703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a:extLst>
            <a:ext uri="{FF2B5EF4-FFF2-40B4-BE49-F238E27FC236}">
              <a16:creationId xmlns:a16="http://schemas.microsoft.com/office/drawing/2014/main" id="{00000000-0008-0000-0200-000069030000}"/>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a:extLst>
            <a:ext uri="{FF2B5EF4-FFF2-40B4-BE49-F238E27FC236}">
              <a16:creationId xmlns:a16="http://schemas.microsoft.com/office/drawing/2014/main" id="{00000000-0008-0000-0200-00006B030000}"/>
            </a:ext>
          </a:extLst>
        </xdr:cNvPr>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131536</xdr:rowOff>
    </xdr:from>
    <xdr:to>
      <xdr:col>85</xdr:col>
      <xdr:colOff>177800</xdr:colOff>
      <xdr:row>108</xdr:row>
      <xdr:rowOff>61686</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6268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109963</xdr:rowOff>
    </xdr:from>
    <xdr:ext cx="405111" cy="259045"/>
    <xdr:sp macro="" textlink="">
      <xdr:nvSpPr>
        <xdr:cNvPr id="887" name="【庁舎】&#10;有形固定資産減価償却率該当値テキスト">
          <a:extLst>
            <a:ext uri="{FF2B5EF4-FFF2-40B4-BE49-F238E27FC236}">
              <a16:creationId xmlns:a16="http://schemas.microsoft.com/office/drawing/2014/main" id="{00000000-0008-0000-0200-000077030000}"/>
            </a:ext>
          </a:extLst>
        </xdr:cNvPr>
        <xdr:cNvSpPr txBox="1"/>
      </xdr:nvSpPr>
      <xdr:spPr>
        <a:xfrm>
          <a:off x="16357600"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108</xdr:row>
      <xdr:rowOff>10886</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5481300" y="1850625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95613</xdr:rowOff>
    </xdr:from>
    <xdr:to>
      <xdr:col>76</xdr:col>
      <xdr:colOff>165100</xdr:colOff>
      <xdr:row>108</xdr:row>
      <xdr:rowOff>25763</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4541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146413</xdr:rowOff>
    </xdr:from>
    <xdr:to>
      <xdr:col>81</xdr:col>
      <xdr:colOff>50800</xdr:colOff>
      <xdr:row>107</xdr:row>
      <xdr:rowOff>161108</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4592300" y="1849156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72752</xdr:rowOff>
    </xdr:from>
    <xdr:to>
      <xdr:col>72</xdr:col>
      <xdr:colOff>38100</xdr:colOff>
      <xdr:row>108</xdr:row>
      <xdr:rowOff>2902</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365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123552</xdr:rowOff>
    </xdr:from>
    <xdr:to>
      <xdr:col>76</xdr:col>
      <xdr:colOff>114300</xdr:colOff>
      <xdr:row>107</xdr:row>
      <xdr:rowOff>146413</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3703300" y="184687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38463</xdr:rowOff>
    </xdr:from>
    <xdr:to>
      <xdr:col>67</xdr:col>
      <xdr:colOff>101600</xdr:colOff>
      <xdr:row>104</xdr:row>
      <xdr:rowOff>140063</xdr:rowOff>
    </xdr:to>
    <xdr:sp macro="" textlink="">
      <xdr:nvSpPr>
        <xdr:cNvPr id="894" name="楕円 893">
          <a:extLst>
            <a:ext uri="{FF2B5EF4-FFF2-40B4-BE49-F238E27FC236}">
              <a16:creationId xmlns:a16="http://schemas.microsoft.com/office/drawing/2014/main" id="{00000000-0008-0000-0200-00007E030000}"/>
            </a:ext>
          </a:extLst>
        </xdr:cNvPr>
        <xdr:cNvSpPr/>
      </xdr:nvSpPr>
      <xdr:spPr>
        <a:xfrm>
          <a:off x="12763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89263</xdr:rowOff>
    </xdr:from>
    <xdr:to>
      <xdr:col>71</xdr:col>
      <xdr:colOff>177800</xdr:colOff>
      <xdr:row>107</xdr:row>
      <xdr:rowOff>123552</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2814300" y="17920063"/>
          <a:ext cx="8890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6" name="n_1aveValue【庁舎】&#10;有形固定資産減価償却率">
          <a:extLst>
            <a:ext uri="{FF2B5EF4-FFF2-40B4-BE49-F238E27FC236}">
              <a16:creationId xmlns:a16="http://schemas.microsoft.com/office/drawing/2014/main" id="{00000000-0008-0000-0200-000080030000}"/>
            </a:ext>
          </a:extLst>
        </xdr:cNvPr>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7" name="n_2aveValue【庁舎】&#10;有形固定資産減価償却率">
          <a:extLst>
            <a:ext uri="{FF2B5EF4-FFF2-40B4-BE49-F238E27FC236}">
              <a16:creationId xmlns:a16="http://schemas.microsoft.com/office/drawing/2014/main" id="{00000000-0008-0000-0200-000081030000}"/>
            </a:ext>
          </a:extLst>
        </xdr:cNvPr>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8" name="n_3aveValue【庁舎】&#10;有形固定資産減価償却率">
          <a:extLst>
            <a:ext uri="{FF2B5EF4-FFF2-40B4-BE49-F238E27FC236}">
              <a16:creationId xmlns:a16="http://schemas.microsoft.com/office/drawing/2014/main" id="{00000000-0008-0000-0200-000082030000}"/>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99" name="n_4aveValue【庁舎】&#10;有形固定資産減価償却率">
          <a:extLst>
            <a:ext uri="{FF2B5EF4-FFF2-40B4-BE49-F238E27FC236}">
              <a16:creationId xmlns:a16="http://schemas.microsoft.com/office/drawing/2014/main" id="{00000000-0008-0000-0200-000083030000}"/>
            </a:ext>
          </a:extLst>
        </xdr:cNvPr>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31585</xdr:rowOff>
    </xdr:from>
    <xdr:ext cx="405111" cy="259045"/>
    <xdr:sp macro="" textlink="">
      <xdr:nvSpPr>
        <xdr:cNvPr id="900" name="n_1mainValue【庁舎】&#10;有形固定資産減価償却率">
          <a:extLst>
            <a:ext uri="{FF2B5EF4-FFF2-40B4-BE49-F238E27FC236}">
              <a16:creationId xmlns:a16="http://schemas.microsoft.com/office/drawing/2014/main" id="{00000000-0008-0000-0200-000084030000}"/>
            </a:ext>
          </a:extLst>
        </xdr:cNvPr>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16890</xdr:rowOff>
    </xdr:from>
    <xdr:ext cx="405111" cy="259045"/>
    <xdr:sp macro="" textlink="">
      <xdr:nvSpPr>
        <xdr:cNvPr id="901" name="n_2mainValue【庁舎】&#10;有形固定資産減価償却率">
          <a:extLst>
            <a:ext uri="{FF2B5EF4-FFF2-40B4-BE49-F238E27FC236}">
              <a16:creationId xmlns:a16="http://schemas.microsoft.com/office/drawing/2014/main" id="{00000000-0008-0000-0200-000085030000}"/>
            </a:ext>
          </a:extLst>
        </xdr:cNvPr>
        <xdr:cNvSpPr txBox="1"/>
      </xdr:nvSpPr>
      <xdr:spPr>
        <a:xfrm>
          <a:off x="14389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165479</xdr:rowOff>
    </xdr:from>
    <xdr:ext cx="405111" cy="259045"/>
    <xdr:sp macro="" textlink="">
      <xdr:nvSpPr>
        <xdr:cNvPr id="902" name="n_3mainValue【庁舎】&#10;有形固定資産減価償却率">
          <a:extLst>
            <a:ext uri="{FF2B5EF4-FFF2-40B4-BE49-F238E27FC236}">
              <a16:creationId xmlns:a16="http://schemas.microsoft.com/office/drawing/2014/main" id="{00000000-0008-0000-0200-000086030000}"/>
            </a:ext>
          </a:extLst>
        </xdr:cNvPr>
        <xdr:cNvSpPr txBox="1"/>
      </xdr:nvSpPr>
      <xdr:spPr>
        <a:xfrm>
          <a:off x="13500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903" name="n_4mainValue【庁舎】&#10;有形固定資産減価償却率">
          <a:extLst>
            <a:ext uri="{FF2B5EF4-FFF2-40B4-BE49-F238E27FC236}">
              <a16:creationId xmlns:a16="http://schemas.microsoft.com/office/drawing/2014/main" id="{00000000-0008-0000-0200-000087030000}"/>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00000000-0008-0000-0200-00008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00000000-0008-0000-0200-00008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2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a:extLst>
            <a:ext uri="{FF2B5EF4-FFF2-40B4-BE49-F238E27FC236}">
              <a16:creationId xmlns:a16="http://schemas.microsoft.com/office/drawing/2014/main" id="{00000000-0008-0000-0200-00009E030000}"/>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a:extLst>
            <a:ext uri="{FF2B5EF4-FFF2-40B4-BE49-F238E27FC236}">
              <a16:creationId xmlns:a16="http://schemas.microsoft.com/office/drawing/2014/main" id="{00000000-0008-0000-0200-0000A0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30" name="【庁舎】&#10;一人当たり面積平均値テキスト">
          <a:extLst>
            <a:ext uri="{FF2B5EF4-FFF2-40B4-BE49-F238E27FC236}">
              <a16:creationId xmlns:a16="http://schemas.microsoft.com/office/drawing/2014/main" id="{00000000-0008-0000-0200-0000A2030000}"/>
            </a:ext>
          </a:extLst>
        </xdr:cNvPr>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8907</xdr:rowOff>
    </xdr:from>
    <xdr:ext cx="469744" cy="259045"/>
    <xdr:sp macro="" textlink="">
      <xdr:nvSpPr>
        <xdr:cNvPr id="942" name="【庁舎】&#10;一人当たり面積該当値テキスト">
          <a:extLst>
            <a:ext uri="{FF2B5EF4-FFF2-40B4-BE49-F238E27FC236}">
              <a16:creationId xmlns:a16="http://schemas.microsoft.com/office/drawing/2014/main" id="{00000000-0008-0000-0200-0000AE030000}"/>
            </a:ext>
          </a:extLst>
        </xdr:cNvPr>
        <xdr:cNvSpPr txBox="1"/>
      </xdr:nvSpPr>
      <xdr:spPr>
        <a:xfrm>
          <a:off x="22199600" y="181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96265</xdr:rowOff>
    </xdr:from>
    <xdr:to>
      <xdr:col>112</xdr:col>
      <xdr:colOff>38100</xdr:colOff>
      <xdr:row>107</xdr:row>
      <xdr:rowOff>26415</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1272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147065</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flipV="1">
          <a:off x="21323300" y="183184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98552</xdr:rowOff>
    </xdr:from>
    <xdr:to>
      <xdr:col>107</xdr:col>
      <xdr:colOff>101600</xdr:colOff>
      <xdr:row>107</xdr:row>
      <xdr:rowOff>28702</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20383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147065</xdr:rowOff>
    </xdr:from>
    <xdr:to>
      <xdr:col>111</xdr:col>
      <xdr:colOff>177800</xdr:colOff>
      <xdr:row>106</xdr:row>
      <xdr:rowOff>149352</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20434300" y="183207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100837</xdr:rowOff>
    </xdr:from>
    <xdr:to>
      <xdr:col>102</xdr:col>
      <xdr:colOff>165100</xdr:colOff>
      <xdr:row>107</xdr:row>
      <xdr:rowOff>30987</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9494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149352</xdr:rowOff>
    </xdr:from>
    <xdr:to>
      <xdr:col>107</xdr:col>
      <xdr:colOff>50800</xdr:colOff>
      <xdr:row>106</xdr:row>
      <xdr:rowOff>151637</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flipV="1">
          <a:off x="19545300" y="183230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123698</xdr:rowOff>
    </xdr:from>
    <xdr:to>
      <xdr:col>98</xdr:col>
      <xdr:colOff>38100</xdr:colOff>
      <xdr:row>107</xdr:row>
      <xdr:rowOff>53848</xdr:rowOff>
    </xdr:to>
    <xdr:sp macro="" textlink="">
      <xdr:nvSpPr>
        <xdr:cNvPr id="949" name="楕円 948">
          <a:extLst>
            <a:ext uri="{FF2B5EF4-FFF2-40B4-BE49-F238E27FC236}">
              <a16:creationId xmlns:a16="http://schemas.microsoft.com/office/drawing/2014/main" id="{00000000-0008-0000-0200-0000B5030000}"/>
            </a:ext>
          </a:extLst>
        </xdr:cNvPr>
        <xdr:cNvSpPr/>
      </xdr:nvSpPr>
      <xdr:spPr>
        <a:xfrm>
          <a:off x="18605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151637</xdr:rowOff>
    </xdr:from>
    <xdr:to>
      <xdr:col>102</xdr:col>
      <xdr:colOff>114300</xdr:colOff>
      <xdr:row>107</xdr:row>
      <xdr:rowOff>3048</xdr:rowOff>
    </xdr:to>
    <xdr:cxnSp macro="">
      <xdr:nvCxnSpPr>
        <xdr:cNvPr id="950" name="直線コネクタ 949">
          <a:extLst>
            <a:ext uri="{FF2B5EF4-FFF2-40B4-BE49-F238E27FC236}">
              <a16:creationId xmlns:a16="http://schemas.microsoft.com/office/drawing/2014/main" id="{00000000-0008-0000-0200-0000B6030000}"/>
            </a:ext>
          </a:extLst>
        </xdr:cNvPr>
        <xdr:cNvCxnSpPr/>
      </xdr:nvCxnSpPr>
      <xdr:spPr>
        <a:xfrm flipV="1">
          <a:off x="18656300" y="183253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51" name="n_1aveValue【庁舎】&#10;一人当たり面積">
          <a:extLst>
            <a:ext uri="{FF2B5EF4-FFF2-40B4-BE49-F238E27FC236}">
              <a16:creationId xmlns:a16="http://schemas.microsoft.com/office/drawing/2014/main" id="{00000000-0008-0000-0200-0000B7030000}"/>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52" name="n_2aveValue【庁舎】&#10;一人当たり面積">
          <a:extLst>
            <a:ext uri="{FF2B5EF4-FFF2-40B4-BE49-F238E27FC236}">
              <a16:creationId xmlns:a16="http://schemas.microsoft.com/office/drawing/2014/main" id="{00000000-0008-0000-0200-0000B8030000}"/>
            </a:ext>
          </a:extLst>
        </xdr:cNvPr>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53" name="n_3aveValue【庁舎】&#10;一人当たり面積">
          <a:extLst>
            <a:ext uri="{FF2B5EF4-FFF2-40B4-BE49-F238E27FC236}">
              <a16:creationId xmlns:a16="http://schemas.microsoft.com/office/drawing/2014/main" id="{00000000-0008-0000-0200-0000B9030000}"/>
            </a:ext>
          </a:extLst>
        </xdr:cNvPr>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54" name="n_4aveValue【庁舎】&#10;一人当たり面積">
          <a:extLst>
            <a:ext uri="{FF2B5EF4-FFF2-40B4-BE49-F238E27FC236}">
              <a16:creationId xmlns:a16="http://schemas.microsoft.com/office/drawing/2014/main" id="{00000000-0008-0000-0200-0000BA030000}"/>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17542</xdr:rowOff>
    </xdr:from>
    <xdr:ext cx="469744" cy="259045"/>
    <xdr:sp macro="" textlink="">
      <xdr:nvSpPr>
        <xdr:cNvPr id="955" name="n_1mainValue【庁舎】&#10;一人当たり面積">
          <a:extLst>
            <a:ext uri="{FF2B5EF4-FFF2-40B4-BE49-F238E27FC236}">
              <a16:creationId xmlns:a16="http://schemas.microsoft.com/office/drawing/2014/main" id="{00000000-0008-0000-0200-0000BB030000}"/>
            </a:ext>
          </a:extLst>
        </xdr:cNvPr>
        <xdr:cNvSpPr txBox="1"/>
      </xdr:nvSpPr>
      <xdr:spPr>
        <a:xfrm>
          <a:off x="210757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19829</xdr:rowOff>
    </xdr:from>
    <xdr:ext cx="469744" cy="259045"/>
    <xdr:sp macro="" textlink="">
      <xdr:nvSpPr>
        <xdr:cNvPr id="956" name="n_2mainValue【庁舎】&#10;一人当たり面積">
          <a:extLst>
            <a:ext uri="{FF2B5EF4-FFF2-40B4-BE49-F238E27FC236}">
              <a16:creationId xmlns:a16="http://schemas.microsoft.com/office/drawing/2014/main" id="{00000000-0008-0000-0200-0000BC030000}"/>
            </a:ext>
          </a:extLst>
        </xdr:cNvPr>
        <xdr:cNvSpPr txBox="1"/>
      </xdr:nvSpPr>
      <xdr:spPr>
        <a:xfrm>
          <a:off x="20199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22114</xdr:rowOff>
    </xdr:from>
    <xdr:ext cx="469744" cy="259045"/>
    <xdr:sp macro="" textlink="">
      <xdr:nvSpPr>
        <xdr:cNvPr id="957" name="n_3mainValue【庁舎】&#10;一人当たり面積">
          <a:extLst>
            <a:ext uri="{FF2B5EF4-FFF2-40B4-BE49-F238E27FC236}">
              <a16:creationId xmlns:a16="http://schemas.microsoft.com/office/drawing/2014/main" id="{00000000-0008-0000-0200-0000BD030000}"/>
            </a:ext>
          </a:extLst>
        </xdr:cNvPr>
        <xdr:cNvSpPr txBox="1"/>
      </xdr:nvSpPr>
      <xdr:spPr>
        <a:xfrm>
          <a:off x="19310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44975</xdr:rowOff>
    </xdr:from>
    <xdr:ext cx="469744" cy="259045"/>
    <xdr:sp macro="" textlink="">
      <xdr:nvSpPr>
        <xdr:cNvPr id="958" name="n_4mainValue【庁舎】&#10;一人当たり面積">
          <a:extLst>
            <a:ext uri="{FF2B5EF4-FFF2-40B4-BE49-F238E27FC236}">
              <a16:creationId xmlns:a16="http://schemas.microsoft.com/office/drawing/2014/main" id="{00000000-0008-0000-0200-0000BE030000}"/>
            </a:ext>
          </a:extLst>
        </xdr:cNvPr>
        <xdr:cNvSpPr txBox="1"/>
      </xdr:nvSpPr>
      <xdr:spPr>
        <a:xfrm>
          <a:off x="18421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2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2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2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体育館・プール、福祉施設及び庁舎の有形固定資産減価償却率については、いずれも類似団体内平均値を大きく上回っており、著しく老朽化が進んでいることから、今後、公共施設等総合管理計画に基づいて施設の改修及び長寿命化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なお、庁舎については現在建設中の新庁舎が令和３年度末に完成することで大幅に改善される見込である。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68,874
67,436
25.33
25,921,934
25,491,793
191,087
14,913,810
19,639,087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令和元</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年度は市税において</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法人税割</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が減</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となったものの、</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均等割、所得割、固定資産税が増となったこと</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に伴い、基準財政収入額全体としては</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さらに、</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私立認定こども園の開設に伴う「その他の教育費」の</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密度補正の</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大幅な減</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などにより基準財政需要額が</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した結果、</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単年度だけを見ると数値は改善したが３か年平均での数値は０．１ポイント悪化し、依然として</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類似団体内平均値を下回る結果となった。</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今後も市税等の徴収強化を図り、財政基盤の強化に努める。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経常一般財源等においては、</a:t>
          </a:r>
          <a:r>
            <a:rPr kumimoji="1" lang="ja-JP" altLang="en-US"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普通交付税、自動車取得税交付金、地方消費税交付金等</a:t>
          </a:r>
          <a:r>
            <a:rPr kumimoji="1" lang="ja-JP" altLang="ja-JP"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が減となったものの、</a:t>
          </a:r>
          <a:r>
            <a:rPr kumimoji="1" lang="ja-JP" altLang="en-US"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市税、地方特例交付金</a:t>
          </a:r>
          <a:r>
            <a:rPr kumimoji="1" lang="ja-JP" altLang="ja-JP"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等が増となったことで全体で対前年度比１億</a:t>
          </a:r>
          <a:r>
            <a:rPr kumimoji="1" lang="ja-JP" altLang="en-US"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千万円の増となった。一方、歳出充当経常一般財源においては、</a:t>
          </a:r>
          <a:r>
            <a:rPr kumimoji="1" lang="ja-JP" altLang="en-US"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扶助費、公債費が減となった</a:t>
          </a:r>
          <a:r>
            <a:rPr kumimoji="1" lang="ja-JP" altLang="ja-JP"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ものの、</a:t>
          </a:r>
          <a:r>
            <a:rPr kumimoji="1" lang="ja-JP" altLang="en-US"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人件費や繰出金等、その他の経費が増</a:t>
          </a:r>
          <a:r>
            <a:rPr kumimoji="1" lang="ja-JP" altLang="ja-JP"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となったことから全体で対前年度比２億</a:t>
          </a:r>
          <a:r>
            <a:rPr kumimoji="1" lang="ja-JP" altLang="en-US"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千万円の</a:t>
          </a:r>
          <a:r>
            <a:rPr kumimoji="1" lang="ja-JP" altLang="en-US"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となった。この結果、経常収支比率は９</a:t>
          </a:r>
          <a:r>
            <a:rPr kumimoji="1" lang="ja-JP" altLang="en-US"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．５％となり、前年度から２．</a:t>
          </a:r>
          <a:r>
            <a:rPr kumimoji="1" lang="ja-JP" altLang="en-US"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０ポイント悪化</a:t>
          </a:r>
          <a:r>
            <a:rPr kumimoji="1" lang="ja-JP" altLang="ja-JP"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今後も市税等の収納率向上や、使用料・手数料などの受益者負担の見直しなど自主財源の確保を図るとともに、歳出面においても各事業の精査を行い、経常収支の改善に努める。</a:t>
          </a:r>
          <a:endParaRPr kumimoji="0" lang="ja-JP" altLang="ja-JP"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134408</xdr:rowOff>
    </xdr:from>
    <xdr:to>
      <xdr:col>23</xdr:col>
      <xdr:colOff>133350</xdr:colOff>
      <xdr:row>64</xdr:row>
      <xdr:rowOff>43392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3575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134408</xdr:rowOff>
    </xdr:from>
    <xdr:to>
      <xdr:col>19</xdr:col>
      <xdr:colOff>133350</xdr:colOff>
      <xdr:row>64</xdr:row>
      <xdr:rowOff>75565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35758"/>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75565</xdr:rowOff>
    </xdr:from>
    <xdr:to>
      <xdr:col>15</xdr:col>
      <xdr:colOff>82550</xdr:colOff>
      <xdr:row>65</xdr:row>
      <xdr:rowOff>20744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48365"/>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83608</xdr:rowOff>
    </xdr:from>
    <xdr:to>
      <xdr:col>11</xdr:col>
      <xdr:colOff>31750</xdr:colOff>
      <xdr:row>65</xdr:row>
      <xdr:rowOff>20744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56408"/>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136119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83608</xdr:rowOff>
    </xdr:from>
    <xdr:to>
      <xdr:col>19</xdr:col>
      <xdr:colOff>184150</xdr:colOff>
      <xdr:row>64</xdr:row>
      <xdr:rowOff>13758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169985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7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24765</xdr:rowOff>
    </xdr:from>
    <xdr:to>
      <xdr:col>15</xdr:col>
      <xdr:colOff>133350</xdr:colOff>
      <xdr:row>64</xdr:row>
      <xdr:rowOff>126365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111142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141394</xdr:rowOff>
    </xdr:from>
    <xdr:to>
      <xdr:col>11</xdr:col>
      <xdr:colOff>82550</xdr:colOff>
      <xdr:row>65</xdr:row>
      <xdr:rowOff>71544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56321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32808</xdr:rowOff>
    </xdr:from>
    <xdr:to>
      <xdr:col>7</xdr:col>
      <xdr:colOff>31750</xdr:colOff>
      <xdr:row>64</xdr:row>
      <xdr:rowOff>134408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119185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[94,778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類似団体内平均値を大きく下回っているが、これは、ごみ・し尿処理、消防及び学校給食業務をそれぞれ一部事務組合で実施しているためである。</a:t>
          </a:r>
          <a:endParaRPr kumimoji="1" lang="en-US" altLang="ja-JP"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年度と比較すると、退職者数の増による退職手当の大幅な増</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により全体として増</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った。</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今後も定員管理の適正化及び事務事業の見直しによりコストの削減に努める。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61447</xdr:rowOff>
    </xdr:from>
    <xdr:to>
      <xdr:col>23</xdr:col>
      <xdr:colOff>133350</xdr:colOff>
      <xdr:row>80</xdr:row>
      <xdr:rowOff>114697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77447"/>
          <a:ext cx="838200" cy="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48447</xdr:rowOff>
    </xdr:from>
    <xdr:to>
      <xdr:col>19</xdr:col>
      <xdr:colOff>133350</xdr:colOff>
      <xdr:row>80</xdr:row>
      <xdr:rowOff>61447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64447"/>
          <a:ext cx="889000" cy="1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48447</xdr:rowOff>
    </xdr:from>
    <xdr:to>
      <xdr:col>15</xdr:col>
      <xdr:colOff>82550</xdr:colOff>
      <xdr:row>80</xdr:row>
      <xdr:rowOff>56302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764447"/>
          <a:ext cx="889000" cy="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56302</xdr:rowOff>
    </xdr:from>
    <xdr:to>
      <xdr:col>11</xdr:col>
      <xdr:colOff>31750</xdr:colOff>
      <xdr:row>80</xdr:row>
      <xdr:rowOff>65915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772302"/>
          <a:ext cx="8890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63897</xdr:rowOff>
    </xdr:from>
    <xdr:to>
      <xdr:col>23</xdr:col>
      <xdr:colOff>184150</xdr:colOff>
      <xdr:row>80</xdr:row>
      <xdr:rowOff>165497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156624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0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10647</xdr:rowOff>
    </xdr:from>
    <xdr:to>
      <xdr:col>19</xdr:col>
      <xdr:colOff>184150</xdr:colOff>
      <xdr:row>80</xdr:row>
      <xdr:rowOff>112247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122424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95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169097</xdr:rowOff>
    </xdr:from>
    <xdr:to>
      <xdr:col>15</xdr:col>
      <xdr:colOff>133350</xdr:colOff>
      <xdr:row>80</xdr:row>
      <xdr:rowOff>99247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109424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8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5502</xdr:rowOff>
    </xdr:from>
    <xdr:to>
      <xdr:col>11</xdr:col>
      <xdr:colOff>82550</xdr:colOff>
      <xdr:row>80</xdr:row>
      <xdr:rowOff>107102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2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117279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9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15115</xdr:rowOff>
    </xdr:from>
    <xdr:to>
      <xdr:col>7</xdr:col>
      <xdr:colOff>31750</xdr:colOff>
      <xdr:row>80</xdr:row>
      <xdr:rowOff>116715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126892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係長級以上の職員を対象とした減額措置を実施しており、前年度と比べ０．２ポイントの減少となった。類似団体平均値との比較においては前年度と同様１．２ポイント上回ることとなった。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今後も指数の上昇要因に注意を払いながら、適切な給与水準の維持に努める。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124582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463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124582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65866"/>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88295</xdr:rowOff>
    </xdr:from>
    <xdr:to>
      <xdr:col>72</xdr:col>
      <xdr:colOff>203200</xdr:colOff>
      <xdr:row>86</xdr:row>
      <xdr:rowOff>21166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90095"/>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88295</xdr:rowOff>
    </xdr:from>
    <xdr:to>
      <xdr:col>68</xdr:col>
      <xdr:colOff>152400</xdr:colOff>
      <xdr:row>84</xdr:row>
      <xdr:rowOff>134257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900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37495</xdr:rowOff>
    </xdr:from>
    <xdr:to>
      <xdr:col>68</xdr:col>
      <xdr:colOff>203200</xdr:colOff>
      <xdr:row>84</xdr:row>
      <xdr:rowOff>139095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149272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に引き続き医療スタッフの充実を図ったことや育児休業代替任期付職員の任用が増加したことに加え、認定こども園の創設に向けて保育士の任用を積極的に行ったことにより、数値は前年より０．２４ポイントの増となったが、類似団体内平均値を下回るもの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今後も人口動態や市民ニーズを注視しつつ、適正な人員配置と職場における業務改善を進めながら、適正な定員管理に努める。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45508</xdr:rowOff>
    </xdr:from>
    <xdr:to>
      <xdr:col>81</xdr:col>
      <xdr:colOff>44450</xdr:colOff>
      <xdr:row>60</xdr:row>
      <xdr:rowOff>93769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32508"/>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17356</xdr:rowOff>
    </xdr:from>
    <xdr:to>
      <xdr:col>77</xdr:col>
      <xdr:colOff>44450</xdr:colOff>
      <xdr:row>60</xdr:row>
      <xdr:rowOff>45508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0435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17356</xdr:rowOff>
    </xdr:from>
    <xdr:to>
      <xdr:col>72</xdr:col>
      <xdr:colOff>203200</xdr:colOff>
      <xdr:row>60</xdr:row>
      <xdr:rowOff>19368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0435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17356</xdr:rowOff>
    </xdr:from>
    <xdr:to>
      <xdr:col>68</xdr:col>
      <xdr:colOff>152400</xdr:colOff>
      <xdr:row>60</xdr:row>
      <xdr:rowOff>19368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0435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42969</xdr:rowOff>
    </xdr:from>
    <xdr:to>
      <xdr:col>81</xdr:col>
      <xdr:colOff>95250</xdr:colOff>
      <xdr:row>60</xdr:row>
      <xdr:rowOff>144569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59496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166158</xdr:rowOff>
    </xdr:from>
    <xdr:to>
      <xdr:col>77</xdr:col>
      <xdr:colOff>95250</xdr:colOff>
      <xdr:row>60</xdr:row>
      <xdr:rowOff>96308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106485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138006</xdr:rowOff>
    </xdr:from>
    <xdr:to>
      <xdr:col>73</xdr:col>
      <xdr:colOff>44450</xdr:colOff>
      <xdr:row>60</xdr:row>
      <xdr:rowOff>68156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140018</xdr:rowOff>
    </xdr:from>
    <xdr:to>
      <xdr:col>68</xdr:col>
      <xdr:colOff>203200</xdr:colOff>
      <xdr:row>60</xdr:row>
      <xdr:rowOff>70168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80345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実質公債費比率については</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３．８</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％となり、前年度より１．</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１ポイント</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改善した。これは、一般会計の地方債元利償還金が償還終了により減となったこと</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や一部事務組合の地方債元利償還金に対する負担金が減となったこと</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しかし、今後</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引き続き、庁舎の建替えや公立認定こども園の建設に伴</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う</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公債費の増加が見込まれるため、新規事業に伴う起債発行の抑制などにより、公債費負担の増加を抑制するよう努める。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118956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8848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41</xdr:row>
      <xdr:rowOff>92287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7695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42</xdr:row>
      <xdr:rowOff>33444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217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162137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3434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153264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公営企業の地方債の償還が順調に進んでいること、前年度に引き続き連結実質収支の黒字を維持できたことなどにより、算定上は地方債等を含めた将来負担額を基金等の財源で賄うことが可能な見込みとなった。</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今後も後年度の負担を少しでも軽減できるよう、新規事業の実施について精査をし、財政の健全化に努める。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22648</xdr:rowOff>
    </xdr:from>
    <xdr:to>
      <xdr:col>68</xdr:col>
      <xdr:colOff>152400</xdr:colOff>
      <xdr:row>14</xdr:row>
      <xdr:rowOff>126407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422948"/>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143298</xdr:rowOff>
    </xdr:from>
    <xdr:to>
      <xdr:col>68</xdr:col>
      <xdr:colOff>203200</xdr:colOff>
      <xdr:row>14</xdr:row>
      <xdr:rowOff>73448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83625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75607</xdr:rowOff>
    </xdr:from>
    <xdr:to>
      <xdr:col>64</xdr:col>
      <xdr:colOff>152400</xdr:colOff>
      <xdr:row>15</xdr:row>
      <xdr:rowOff>5757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15934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4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68,874
67,436
25.33
25,921,934
25,491,793
191,087
14,913,810
19,639,087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000000"/>
              </a:solidFill>
              <a:latin typeface="ＭＳ Ｐゴシック" panose="020B0600070205080204" pitchFamily="50" charset="-128"/>
              <a:ea typeface="ＭＳ Ｐゴシック" panose="020B0600070205080204" pitchFamily="50" charset="-128"/>
            </a:rPr>
            <a:t>　人件費に係る経常収支比率は、前年度より１．５ポイント悪化し、類似団体内平均値を上回っている。これは退職者数の増により退職手当が大幅な増となったことが悪化の主な要因と考えられる。</a:t>
          </a:r>
        </a:p>
        <a:p>
          <a:r>
            <a:rPr kumimoji="1" lang="ja-JP" altLang="en-US" sz="1250">
              <a:solidFill>
                <a:srgbClr val="000000"/>
              </a:solidFill>
              <a:latin typeface="ＭＳ Ｐゴシック" panose="020B0600070205080204" pitchFamily="50" charset="-128"/>
              <a:ea typeface="ＭＳ Ｐゴシック" panose="020B0600070205080204" pitchFamily="50" charset="-128"/>
            </a:rPr>
            <a:t>　これまでもごみ・し尿処理、消防及び学校給食業務をそれぞれ一部事務組合で実施するなど人件費の抑制を図っているが、今後も定員適正化計画に基づく職員数の削減など更なる人件費の削減に努める。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0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3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物件費に係る経常収支比率は、前年度より０．</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２ポイント</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悪化したものの、類似団体内平均値を下回っている。これは、平成１７年度にスタートした新行財政改革に基づく経常的な行政管理に係る経費の削減に伴う効果が大きいためである。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も引き続き</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、この水準を維持できるよう</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経費の削減に</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努める。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90424</xdr:rowOff>
    </xdr:from>
    <xdr:to>
      <xdr:col>82</xdr:col>
      <xdr:colOff>107950</xdr:colOff>
      <xdr:row>14</xdr:row>
      <xdr:rowOff>108712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907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62992</xdr:rowOff>
    </xdr:from>
    <xdr:to>
      <xdr:col>78</xdr:col>
      <xdr:colOff>69850</xdr:colOff>
      <xdr:row>14</xdr:row>
      <xdr:rowOff>90424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63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62992</xdr:rowOff>
    </xdr:from>
    <xdr:to>
      <xdr:col>73</xdr:col>
      <xdr:colOff>180975</xdr:colOff>
      <xdr:row>14</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632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72136</xdr:rowOff>
    </xdr:from>
    <xdr:to>
      <xdr:col>69</xdr:col>
      <xdr:colOff>92075</xdr:colOff>
      <xdr:row>14</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72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57912</xdr:rowOff>
    </xdr:from>
    <xdr:to>
      <xdr:col>82</xdr:col>
      <xdr:colOff>158750</xdr:colOff>
      <xdr:row>14</xdr:row>
      <xdr:rowOff>159512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74439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0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39624</xdr:rowOff>
    </xdr:from>
    <xdr:to>
      <xdr:col>78</xdr:col>
      <xdr:colOff>120650</xdr:colOff>
      <xdr:row>14</xdr:row>
      <xdr:rowOff>141224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151401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08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xdr:rowOff>
    </xdr:from>
    <xdr:to>
      <xdr:col>74</xdr:col>
      <xdr:colOff>31750</xdr:colOff>
      <xdr:row>14</xdr:row>
      <xdr:rowOff>113792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123969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21336</xdr:rowOff>
    </xdr:from>
    <xdr:to>
      <xdr:col>65</xdr:col>
      <xdr:colOff>53975</xdr:colOff>
      <xdr:row>14</xdr:row>
      <xdr:rowOff>122936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扶助費に係る経常収支比率は、前年度より０．</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１ポイント改善</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生活保護費の減などが</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主な要因と考えられる。</a:t>
          </a:r>
          <a:endPar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扶助費については、少子高齢化の進展に伴い今後も増加する見込みであ</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り、また</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前年度に引き続き類似団体内平均値を大きく上回っていることを踏まえ、</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市民サービスを低下させることなく資格審査の適正化及び各種事業の見直しを行うことで、扶助費の</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抑制に</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努める。</a:t>
          </a:r>
          <a:endPar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106426</xdr:rowOff>
    </xdr:from>
    <xdr:to>
      <xdr:col>24</xdr:col>
      <xdr:colOff>25400</xdr:colOff>
      <xdr:row>57</xdr:row>
      <xdr:rowOff>115570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790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115570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115570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115570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55626</xdr:rowOff>
    </xdr:from>
    <xdr:to>
      <xdr:col>24</xdr:col>
      <xdr:colOff>76200</xdr:colOff>
      <xdr:row>57</xdr:row>
      <xdr:rowOff>157226</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27703</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64770</xdr:rowOff>
    </xdr:from>
    <xdr:to>
      <xdr:col>11</xdr:col>
      <xdr:colOff>60325</xdr:colOff>
      <xdr:row>57</xdr:row>
      <xdr:rowOff>166370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151147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類似団体内平均値は下回っているものの、</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前年度より０．</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６ポイント悪化した。</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これは、後期高齢者医療会計</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や介護保険事業会計</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への繰出金が増となったことが主な要因と考えられる。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今後も保険料の適正化及び徴収率の向上を図り、普通会計の負担を減らすことができるよう努める。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90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96520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9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5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補助費等の経常収支比率は、前年度より０．</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３ポイント悪化し、</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依然として類似団体内平均値を大きく上回っている。これは、ごみ・し尿処理、消防、学校給食事務を一部事務組合で行っており、これらの負担金を支出しているためである。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今度も、一部事務組合に対して行財政改革を促し、構成市の負担を少しでも抑制できるように努める。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163576</xdr:rowOff>
    </xdr:from>
    <xdr:to>
      <xdr:col>82</xdr:col>
      <xdr:colOff>107950</xdr:colOff>
      <xdr:row>39</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6786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163576</xdr:rowOff>
    </xdr:from>
    <xdr:to>
      <xdr:col>78</xdr:col>
      <xdr:colOff>69850</xdr:colOff>
      <xdr:row>39</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678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33274</xdr:rowOff>
    </xdr:from>
    <xdr:to>
      <xdr:col>73</xdr:col>
      <xdr:colOff>180975</xdr:colOff>
      <xdr:row>39</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7198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7335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126492</xdr:rowOff>
    </xdr:from>
    <xdr:to>
      <xdr:col>82</xdr:col>
      <xdr:colOff>158750</xdr:colOff>
      <xdr:row>39</xdr:row>
      <xdr:rowOff>56642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98569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153924</xdr:rowOff>
    </xdr:from>
    <xdr:to>
      <xdr:col>74</xdr:col>
      <xdr:colOff>31750</xdr:colOff>
      <xdr:row>39</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68851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9906</xdr:rowOff>
    </xdr:from>
    <xdr:to>
      <xdr:col>65</xdr:col>
      <xdr:colOff>53975</xdr:colOff>
      <xdr:row>39</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96283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公債費に係る経常収支比率は、前年度より０．</a:t>
          </a:r>
          <a:r>
            <a:rPr kumimoji="1" lang="ja-JP" altLang="en-US" sz="12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５ポイント</a:t>
          </a:r>
          <a:r>
            <a:rPr kumimoji="1" lang="ja-JP" altLang="ja-JP" sz="12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改善し、類似団体内平均値を下回っている。これは</a:t>
          </a:r>
          <a:r>
            <a:rPr kumimoji="1" lang="ja-JP" altLang="en-US" sz="12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減税</a:t>
          </a:r>
          <a:r>
            <a:rPr kumimoji="1" lang="ja-JP" altLang="ja-JP" sz="12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補填債や一般単独事業債などの償還終了による元利償還金の減が主な要因と考えられる。</a:t>
          </a:r>
          <a:endParaRPr kumimoji="0" lang="ja-JP" altLang="ja-JP" sz="12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しかし、今後</a:t>
          </a:r>
          <a:r>
            <a:rPr kumimoji="1" lang="ja-JP" altLang="en-US" sz="12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引き続き、庁舎の建替えや公立認定こども園の建設に伴</a:t>
          </a:r>
          <a:r>
            <a:rPr kumimoji="1" lang="ja-JP" altLang="en-US" sz="12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う</a:t>
          </a:r>
          <a:r>
            <a:rPr kumimoji="1" lang="ja-JP" altLang="ja-JP" sz="12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公債費の増加が見込まれるため、新規事業に伴う起債発行の抑制などにより、公債費負担の増加を抑制するよう努める。</a:t>
          </a:r>
          <a:endParaRPr kumimoji="0" lang="ja-JP" altLang="ja-JP" sz="12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122428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129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159004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152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19558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77</xdr:row>
      <xdr:rowOff>19558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公債費以外に係る経常収支比率は、前年</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より２．</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５ポイント悪化し</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、依然として類似団体内平均値を上回っている。これは、</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人件費が</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退職者数の増による退職手当の大幅な増</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により増加したこと、</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補助費等及び扶助費が類似団体と比較して多いことが主な要因と考えられる。</a:t>
          </a:r>
          <a:endParaRPr kumimoji="0" lang="ja-JP"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今後も引き続き、歳入の確保、更なる事業の見直し・精査など、財政の健全化を図り、経常収支比率の改善に努める。</a:t>
          </a:r>
          <a:endParaRPr kumimoji="0" lang="ja-JP"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111761</xdr:rowOff>
    </xdr:from>
    <xdr:to>
      <xdr:col>82</xdr:col>
      <xdr:colOff>107950</xdr:colOff>
      <xdr:row>78</xdr:row>
      <xdr:rowOff>35561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134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111761</xdr:rowOff>
    </xdr:from>
    <xdr:to>
      <xdr:col>78</xdr:col>
      <xdr:colOff>69850</xdr:colOff>
      <xdr:row>78</xdr:row>
      <xdr:rowOff>16511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134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78</xdr:row>
      <xdr:rowOff>100330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3896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100330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4010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147338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137161</xdr:rowOff>
    </xdr:from>
    <xdr:to>
      <xdr:col>74</xdr:col>
      <xdr:colOff>31750</xdr:colOff>
      <xdr:row>78</xdr:row>
      <xdr:rowOff>67311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52088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49530</xdr:rowOff>
    </xdr:from>
    <xdr:to>
      <xdr:col>69</xdr:col>
      <xdr:colOff>142875</xdr:colOff>
      <xdr:row>78</xdr:row>
      <xdr:rowOff>151130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135907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2816</xdr:rowOff>
    </xdr:from>
    <xdr:to>
      <xdr:col>29</xdr:col>
      <xdr:colOff>127000</xdr:colOff>
      <xdr:row>17</xdr:row>
      <xdr:rowOff>53451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65091"/>
          <a:ext cx="647700" cy="50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159042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98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53451</xdr:rowOff>
    </xdr:from>
    <xdr:to>
      <xdr:col>26</xdr:col>
      <xdr:colOff>50800</xdr:colOff>
      <xdr:row>17</xdr:row>
      <xdr:rowOff>78972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15726"/>
          <a:ext cx="698500" cy="25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73371</xdr:rowOff>
    </xdr:from>
    <xdr:to>
      <xdr:col>22</xdr:col>
      <xdr:colOff>114300</xdr:colOff>
      <xdr:row>17</xdr:row>
      <xdr:rowOff>78972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35646"/>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67657</xdr:rowOff>
    </xdr:from>
    <xdr:to>
      <xdr:col>18</xdr:col>
      <xdr:colOff>177800</xdr:colOff>
      <xdr:row>17</xdr:row>
      <xdr:rowOff>73371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29932"/>
          <a:ext cx="698500" cy="5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123466</xdr:rowOff>
    </xdr:from>
    <xdr:to>
      <xdr:col>29</xdr:col>
      <xdr:colOff>177800</xdr:colOff>
      <xdr:row>17</xdr:row>
      <xdr:rowOff>53616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1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139993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5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2651</xdr:rowOff>
    </xdr:from>
    <xdr:to>
      <xdr:col>26</xdr:col>
      <xdr:colOff>101600</xdr:colOff>
      <xdr:row>17</xdr:row>
      <xdr:rowOff>104251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4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114428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33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28172</xdr:rowOff>
    </xdr:from>
    <xdr:to>
      <xdr:col>22</xdr:col>
      <xdr:colOff>165100</xdr:colOff>
      <xdr:row>17</xdr:row>
      <xdr:rowOff>129772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9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139949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22571</xdr:rowOff>
    </xdr:from>
    <xdr:to>
      <xdr:col>19</xdr:col>
      <xdr:colOff>38100</xdr:colOff>
      <xdr:row>17</xdr:row>
      <xdr:rowOff>124171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8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134348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5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16857</xdr:rowOff>
    </xdr:from>
    <xdr:to>
      <xdr:col>15</xdr:col>
      <xdr:colOff>101600</xdr:colOff>
      <xdr:row>17</xdr:row>
      <xdr:rowOff>118457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7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128634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4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114492</xdr:rowOff>
    </xdr:from>
    <xdr:to>
      <xdr:col>29</xdr:col>
      <xdr:colOff>127000</xdr:colOff>
      <xdr:row>36</xdr:row>
      <xdr:rowOff>155411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67742"/>
          <a:ext cx="6477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22758</xdr:rowOff>
    </xdr:from>
    <xdr:to>
      <xdr:col>26</xdr:col>
      <xdr:colOff>50800</xdr:colOff>
      <xdr:row>36</xdr:row>
      <xdr:rowOff>114492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76008"/>
          <a:ext cx="698500" cy="91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314517</xdr:rowOff>
    </xdr:from>
    <xdr:to>
      <xdr:col>22</xdr:col>
      <xdr:colOff>114300</xdr:colOff>
      <xdr:row>36</xdr:row>
      <xdr:rowOff>22758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24867"/>
          <a:ext cx="698500" cy="51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137320</xdr:rowOff>
    </xdr:from>
    <xdr:to>
      <xdr:col>18</xdr:col>
      <xdr:colOff>177800</xdr:colOff>
      <xdr:row>35</xdr:row>
      <xdr:rowOff>314517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47670"/>
          <a:ext cx="698500" cy="177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104611</xdr:rowOff>
    </xdr:from>
    <xdr:to>
      <xdr:col>29</xdr:col>
      <xdr:colOff>177800</xdr:colOff>
      <xdr:row>37</xdr:row>
      <xdr:rowOff>34761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5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76688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63692</xdr:rowOff>
    </xdr:from>
    <xdr:to>
      <xdr:col>26</xdr:col>
      <xdr:colOff>101600</xdr:colOff>
      <xdr:row>36</xdr:row>
      <xdr:rowOff>165292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16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150069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03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314858</xdr:rowOff>
    </xdr:from>
    <xdr:to>
      <xdr:col>22</xdr:col>
      <xdr:colOff>165100</xdr:colOff>
      <xdr:row>36</xdr:row>
      <xdr:rowOff>73558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2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58335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1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263717</xdr:rowOff>
    </xdr:from>
    <xdr:to>
      <xdr:col>19</xdr:col>
      <xdr:colOff>38100</xdr:colOff>
      <xdr:row>36</xdr:row>
      <xdr:rowOff>22417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74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7194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6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86520</xdr:rowOff>
    </xdr:from>
    <xdr:to>
      <xdr:col>15</xdr:col>
      <xdr:colOff>101600</xdr:colOff>
      <xdr:row>35</xdr:row>
      <xdr:rowOff>188120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9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198297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68,874
67,436
25.33
25,921,934
25,491,793
191,087
14,913,810
19,639,087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76401</xdr:rowOff>
    </xdr:from>
    <xdr:to>
      <xdr:col>24</xdr:col>
      <xdr:colOff>63500</xdr:colOff>
      <xdr:row>36</xdr:row>
      <xdr:rowOff>162400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48601"/>
          <a:ext cx="838200" cy="8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81499</xdr:rowOff>
    </xdr:from>
    <xdr:to>
      <xdr:col>19</xdr:col>
      <xdr:colOff>177800</xdr:colOff>
      <xdr:row>36</xdr:row>
      <xdr:rowOff>162400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253699"/>
          <a:ext cx="889000" cy="8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81499</xdr:rowOff>
    </xdr:from>
    <xdr:to>
      <xdr:col>15</xdr:col>
      <xdr:colOff>50800</xdr:colOff>
      <xdr:row>36</xdr:row>
      <xdr:rowOff>91785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53699"/>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66388</xdr:rowOff>
    </xdr:from>
    <xdr:to>
      <xdr:col>10</xdr:col>
      <xdr:colOff>114300</xdr:colOff>
      <xdr:row>36</xdr:row>
      <xdr:rowOff>91785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38588"/>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25601</xdr:rowOff>
    </xdr:from>
    <xdr:to>
      <xdr:col>24</xdr:col>
      <xdr:colOff>114300</xdr:colOff>
      <xdr:row>36</xdr:row>
      <xdr:rowOff>127201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4028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111600</xdr:rowOff>
    </xdr:from>
    <xdr:to>
      <xdr:col>20</xdr:col>
      <xdr:colOff>38100</xdr:colOff>
      <xdr:row>37</xdr:row>
      <xdr:rowOff>41750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32877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7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30699</xdr:rowOff>
    </xdr:from>
    <xdr:to>
      <xdr:col>15</xdr:col>
      <xdr:colOff>101600</xdr:colOff>
      <xdr:row>36</xdr:row>
      <xdr:rowOff>132299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123426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9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40985</xdr:rowOff>
    </xdr:from>
    <xdr:to>
      <xdr:col>10</xdr:col>
      <xdr:colOff>165100</xdr:colOff>
      <xdr:row>36</xdr:row>
      <xdr:rowOff>142585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1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133712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0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15588</xdr:rowOff>
    </xdr:from>
    <xdr:to>
      <xdr:col>6</xdr:col>
      <xdr:colOff>38100</xdr:colOff>
      <xdr:row>36</xdr:row>
      <xdr:rowOff>117188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108315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1832</xdr:rowOff>
    </xdr:from>
    <xdr:to>
      <xdr:col>24</xdr:col>
      <xdr:colOff>63500</xdr:colOff>
      <xdr:row>59</xdr:row>
      <xdr:rowOff>37070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117382"/>
          <a:ext cx="838200" cy="3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37070</xdr:rowOff>
    </xdr:from>
    <xdr:to>
      <xdr:col>19</xdr:col>
      <xdr:colOff>177800</xdr:colOff>
      <xdr:row>59</xdr:row>
      <xdr:rowOff>44744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152620"/>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38126</xdr:rowOff>
    </xdr:from>
    <xdr:to>
      <xdr:col>15</xdr:col>
      <xdr:colOff>50800</xdr:colOff>
      <xdr:row>59</xdr:row>
      <xdr:rowOff>44744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153676"/>
          <a:ext cx="8890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37864</xdr:rowOff>
    </xdr:from>
    <xdr:to>
      <xdr:col>10</xdr:col>
      <xdr:colOff>114300</xdr:colOff>
      <xdr:row>59</xdr:row>
      <xdr:rowOff>38126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153414"/>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122482</xdr:rowOff>
    </xdr:from>
    <xdr:to>
      <xdr:col>24</xdr:col>
      <xdr:colOff>114300</xdr:colOff>
      <xdr:row>59</xdr:row>
      <xdr:rowOff>52632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37409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8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157720</xdr:rowOff>
    </xdr:from>
    <xdr:to>
      <xdr:col>20</xdr:col>
      <xdr:colOff>38100</xdr:colOff>
      <xdr:row>59</xdr:row>
      <xdr:rowOff>87870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78997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9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165394</xdr:rowOff>
    </xdr:from>
    <xdr:to>
      <xdr:col>15</xdr:col>
      <xdr:colOff>101600</xdr:colOff>
      <xdr:row>59</xdr:row>
      <xdr:rowOff>95544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1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86671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20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158776</xdr:rowOff>
    </xdr:from>
    <xdr:to>
      <xdr:col>10</xdr:col>
      <xdr:colOff>165100</xdr:colOff>
      <xdr:row>59</xdr:row>
      <xdr:rowOff>88926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0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80053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9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158514</xdr:rowOff>
    </xdr:from>
    <xdr:to>
      <xdr:col>6</xdr:col>
      <xdr:colOff>38100</xdr:colOff>
      <xdr:row>59</xdr:row>
      <xdr:rowOff>88664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79791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9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119018</xdr:rowOff>
    </xdr:from>
    <xdr:to>
      <xdr:col>24</xdr:col>
      <xdr:colOff>63500</xdr:colOff>
      <xdr:row>78</xdr:row>
      <xdr:rowOff>145687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92118"/>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136869</xdr:rowOff>
    </xdr:from>
    <xdr:to>
      <xdr:col>19</xdr:col>
      <xdr:colOff>177800</xdr:colOff>
      <xdr:row>78</xdr:row>
      <xdr:rowOff>145687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09969"/>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122065</xdr:rowOff>
    </xdr:from>
    <xdr:to>
      <xdr:col>15</xdr:col>
      <xdr:colOff>50800</xdr:colOff>
      <xdr:row>78</xdr:row>
      <xdr:rowOff>136869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95165"/>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122065</xdr:rowOff>
    </xdr:from>
    <xdr:to>
      <xdr:col>10</xdr:col>
      <xdr:colOff>114300</xdr:colOff>
      <xdr:row>78</xdr:row>
      <xdr:rowOff>126310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95165"/>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68218</xdr:rowOff>
    </xdr:from>
    <xdr:to>
      <xdr:col>24</xdr:col>
      <xdr:colOff>114300</xdr:colOff>
      <xdr:row>78</xdr:row>
      <xdr:rowOff>169818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154595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94887</xdr:rowOff>
    </xdr:from>
    <xdr:to>
      <xdr:col>20</xdr:col>
      <xdr:colOff>38100</xdr:colOff>
      <xdr:row>79</xdr:row>
      <xdr:rowOff>25037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16164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86069</xdr:rowOff>
    </xdr:from>
    <xdr:to>
      <xdr:col>15</xdr:col>
      <xdr:colOff>101600</xdr:colOff>
      <xdr:row>79</xdr:row>
      <xdr:rowOff>16219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7346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71265</xdr:rowOff>
    </xdr:from>
    <xdr:to>
      <xdr:col>10</xdr:col>
      <xdr:colOff>165100</xdr:colOff>
      <xdr:row>79</xdr:row>
      <xdr:rowOff>1415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163992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75510</xdr:rowOff>
    </xdr:from>
    <xdr:to>
      <xdr:col>6</xdr:col>
      <xdr:colOff>38100</xdr:colOff>
      <xdr:row>79</xdr:row>
      <xdr:rowOff>5660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168237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79273</xdr:rowOff>
    </xdr:from>
    <xdr:to>
      <xdr:col>24</xdr:col>
      <xdr:colOff>63500</xdr:colOff>
      <xdr:row>96</xdr:row>
      <xdr:rowOff>106159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38473"/>
          <a:ext cx="838200" cy="2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104457</xdr:rowOff>
    </xdr:from>
    <xdr:to>
      <xdr:col>19</xdr:col>
      <xdr:colOff>177800</xdr:colOff>
      <xdr:row>96</xdr:row>
      <xdr:rowOff>106159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563657"/>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104457</xdr:rowOff>
    </xdr:from>
    <xdr:to>
      <xdr:col>15</xdr:col>
      <xdr:colOff>50800</xdr:colOff>
      <xdr:row>96</xdr:row>
      <xdr:rowOff>109716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63657"/>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109716</xdr:rowOff>
    </xdr:from>
    <xdr:to>
      <xdr:col>10</xdr:col>
      <xdr:colOff>114300</xdr:colOff>
      <xdr:row>96</xdr:row>
      <xdr:rowOff>151588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68916"/>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28473</xdr:rowOff>
    </xdr:from>
    <xdr:to>
      <xdr:col>24</xdr:col>
      <xdr:colOff>114300</xdr:colOff>
      <xdr:row>96</xdr:row>
      <xdr:rowOff>130073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51350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55359</xdr:rowOff>
    </xdr:from>
    <xdr:to>
      <xdr:col>20</xdr:col>
      <xdr:colOff>38100</xdr:colOff>
      <xdr:row>96</xdr:row>
      <xdr:rowOff>156959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2036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8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53657</xdr:rowOff>
    </xdr:from>
    <xdr:to>
      <xdr:col>15</xdr:col>
      <xdr:colOff>101600</xdr:colOff>
      <xdr:row>96</xdr:row>
      <xdr:rowOff>155257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58916</xdr:rowOff>
    </xdr:from>
    <xdr:to>
      <xdr:col>10</xdr:col>
      <xdr:colOff>165100</xdr:colOff>
      <xdr:row>96</xdr:row>
      <xdr:rowOff>160516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5593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100788</xdr:rowOff>
    </xdr:from>
    <xdr:to>
      <xdr:col>6</xdr:col>
      <xdr:colOff>38100</xdr:colOff>
      <xdr:row>97</xdr:row>
      <xdr:rowOff>30938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47465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153906</xdr:rowOff>
    </xdr:from>
    <xdr:to>
      <xdr:col>55</xdr:col>
      <xdr:colOff>0</xdr:colOff>
      <xdr:row>36</xdr:row>
      <xdr:rowOff>17181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54656"/>
          <a:ext cx="838200" cy="3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17181</xdr:rowOff>
    </xdr:from>
    <xdr:to>
      <xdr:col>50</xdr:col>
      <xdr:colOff>114300</xdr:colOff>
      <xdr:row>36</xdr:row>
      <xdr:rowOff>18259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89381"/>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12087</xdr:rowOff>
    </xdr:from>
    <xdr:to>
      <xdr:col>45</xdr:col>
      <xdr:colOff>177800</xdr:colOff>
      <xdr:row>36</xdr:row>
      <xdr:rowOff>18259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18428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82648</xdr:rowOff>
    </xdr:from>
    <xdr:to>
      <xdr:col>41</xdr:col>
      <xdr:colOff>50800</xdr:colOff>
      <xdr:row>36</xdr:row>
      <xdr:rowOff>12087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083398"/>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103106</xdr:rowOff>
    </xdr:from>
    <xdr:to>
      <xdr:col>55</xdr:col>
      <xdr:colOff>50800</xdr:colOff>
      <xdr:row>36</xdr:row>
      <xdr:rowOff>33256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125983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137831</xdr:rowOff>
    </xdr:from>
    <xdr:to>
      <xdr:col>50</xdr:col>
      <xdr:colOff>165100</xdr:colOff>
      <xdr:row>36</xdr:row>
      <xdr:rowOff>67981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84508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138909</xdr:rowOff>
    </xdr:from>
    <xdr:to>
      <xdr:col>46</xdr:col>
      <xdr:colOff>38100</xdr:colOff>
      <xdr:row>36</xdr:row>
      <xdr:rowOff>69059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85586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1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132737</xdr:rowOff>
    </xdr:from>
    <xdr:to>
      <xdr:col>41</xdr:col>
      <xdr:colOff>101600</xdr:colOff>
      <xdr:row>36</xdr:row>
      <xdr:rowOff>62887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79414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0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31848</xdr:rowOff>
    </xdr:from>
    <xdr:to>
      <xdr:col>36</xdr:col>
      <xdr:colOff>165100</xdr:colOff>
      <xdr:row>35</xdr:row>
      <xdr:rowOff>133448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3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149975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80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418,267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102374</xdr:rowOff>
    </xdr:from>
    <xdr:to>
      <xdr:col>55</xdr:col>
      <xdr:colOff>0</xdr:colOff>
      <xdr:row>58</xdr:row>
      <xdr:rowOff>118337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46474"/>
          <a:ext cx="8382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118337</xdr:rowOff>
    </xdr:from>
    <xdr:to>
      <xdr:col>50</xdr:col>
      <xdr:colOff>114300</xdr:colOff>
      <xdr:row>59</xdr:row>
      <xdr:rowOff>1416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10062437"/>
          <a:ext cx="889000" cy="5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165650</xdr:rowOff>
    </xdr:from>
    <xdr:to>
      <xdr:col>45</xdr:col>
      <xdr:colOff>177800</xdr:colOff>
      <xdr:row>59</xdr:row>
      <xdr:rowOff>1416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10109750"/>
          <a:ext cx="8890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165650</xdr:rowOff>
    </xdr:from>
    <xdr:to>
      <xdr:col>41</xdr:col>
      <xdr:colOff>50800</xdr:colOff>
      <xdr:row>59</xdr:row>
      <xdr:rowOff>1854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10109750"/>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51574</xdr:rowOff>
    </xdr:from>
    <xdr:to>
      <xdr:col>55</xdr:col>
      <xdr:colOff>50800</xdr:colOff>
      <xdr:row>58</xdr:row>
      <xdr:rowOff>153174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137951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67537</xdr:rowOff>
    </xdr:from>
    <xdr:to>
      <xdr:col>50</xdr:col>
      <xdr:colOff>165100</xdr:colOff>
      <xdr:row>58</xdr:row>
      <xdr:rowOff>169137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100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160264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1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122066</xdr:rowOff>
    </xdr:from>
    <xdr:to>
      <xdr:col>46</xdr:col>
      <xdr:colOff>38100</xdr:colOff>
      <xdr:row>59</xdr:row>
      <xdr:rowOff>52216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6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43343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15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114850</xdr:rowOff>
    </xdr:from>
    <xdr:to>
      <xdr:col>41</xdr:col>
      <xdr:colOff>101600</xdr:colOff>
      <xdr:row>59</xdr:row>
      <xdr:rowOff>45000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36127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5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122504</xdr:rowOff>
    </xdr:from>
    <xdr:to>
      <xdr:col>36</xdr:col>
      <xdr:colOff>165100</xdr:colOff>
      <xdr:row>59</xdr:row>
      <xdr:rowOff>52654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100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43781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1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287,418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121704</xdr:rowOff>
    </xdr:from>
    <xdr:to>
      <xdr:col>55</xdr:col>
      <xdr:colOff>0</xdr:colOff>
      <xdr:row>78</xdr:row>
      <xdr:rowOff>139261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94804"/>
          <a:ext cx="8382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121704</xdr:rowOff>
    </xdr:from>
    <xdr:to>
      <xdr:col>50</xdr:col>
      <xdr:colOff>114300</xdr:colOff>
      <xdr:row>78</xdr:row>
      <xdr:rowOff>136289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94804"/>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136289</xdr:rowOff>
    </xdr:from>
    <xdr:to>
      <xdr:col>45</xdr:col>
      <xdr:colOff>177800</xdr:colOff>
      <xdr:row>78</xdr:row>
      <xdr:rowOff>137291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09389"/>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113370</xdr:rowOff>
    </xdr:from>
    <xdr:to>
      <xdr:col>41</xdr:col>
      <xdr:colOff>50800</xdr:colOff>
      <xdr:row>78</xdr:row>
      <xdr:rowOff>137291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86470"/>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88461</xdr:rowOff>
    </xdr:from>
    <xdr:to>
      <xdr:col>55</xdr:col>
      <xdr:colOff>50800</xdr:colOff>
      <xdr:row>79</xdr:row>
      <xdr:rowOff>18611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3388</xdr:rowOff>
    </xdr:from>
    <xdr:ext cx="313932"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6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70904</xdr:rowOff>
    </xdr:from>
    <xdr:to>
      <xdr:col>50</xdr:col>
      <xdr:colOff>165100</xdr:colOff>
      <xdr:row>79</xdr:row>
      <xdr:rowOff>1054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163631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3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85489</xdr:rowOff>
    </xdr:from>
    <xdr:to>
      <xdr:col>46</xdr:col>
      <xdr:colOff>38100</xdr:colOff>
      <xdr:row>79</xdr:row>
      <xdr:rowOff>15639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6766</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551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86491</xdr:rowOff>
    </xdr:from>
    <xdr:to>
      <xdr:col>41</xdr:col>
      <xdr:colOff>101600</xdr:colOff>
      <xdr:row>79</xdr:row>
      <xdr:rowOff>16641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7768</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2017" y="1355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62570</xdr:rowOff>
    </xdr:from>
    <xdr:to>
      <xdr:col>36</xdr:col>
      <xdr:colOff>165100</xdr:colOff>
      <xdr:row>78</xdr:row>
      <xdr:rowOff>164170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3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155297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70041</xdr:rowOff>
    </xdr:from>
    <xdr:to>
      <xdr:col>55</xdr:col>
      <xdr:colOff>0</xdr:colOff>
      <xdr:row>98</xdr:row>
      <xdr:rowOff>69799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700691"/>
          <a:ext cx="838200" cy="1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69799</xdr:rowOff>
    </xdr:from>
    <xdr:to>
      <xdr:col>50</xdr:col>
      <xdr:colOff>114300</xdr:colOff>
      <xdr:row>98</xdr:row>
      <xdr:rowOff>93408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871899"/>
          <a:ext cx="889000" cy="2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93408</xdr:rowOff>
    </xdr:from>
    <xdr:to>
      <xdr:col>45</xdr:col>
      <xdr:colOff>177800</xdr:colOff>
      <xdr:row>98</xdr:row>
      <xdr:rowOff>95338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895508"/>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95338</xdr:rowOff>
    </xdr:from>
    <xdr:to>
      <xdr:col>41</xdr:col>
      <xdr:colOff>50800</xdr:colOff>
      <xdr:row>98</xdr:row>
      <xdr:rowOff>158369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897438"/>
          <a:ext cx="889000" cy="6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19241</xdr:rowOff>
    </xdr:from>
    <xdr:to>
      <xdr:col>55</xdr:col>
      <xdr:colOff>50800</xdr:colOff>
      <xdr:row>97</xdr:row>
      <xdr:rowOff>120841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169118</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18999</xdr:rowOff>
    </xdr:from>
    <xdr:to>
      <xdr:col>50</xdr:col>
      <xdr:colOff>165100</xdr:colOff>
      <xdr:row>98</xdr:row>
      <xdr:rowOff>120599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2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111726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91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42608</xdr:rowOff>
    </xdr:from>
    <xdr:to>
      <xdr:col>46</xdr:col>
      <xdr:colOff>38100</xdr:colOff>
      <xdr:row>98</xdr:row>
      <xdr:rowOff>144208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135335</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15428" y="1693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44538</xdr:rowOff>
    </xdr:from>
    <xdr:to>
      <xdr:col>41</xdr:col>
      <xdr:colOff>101600</xdr:colOff>
      <xdr:row>98</xdr:row>
      <xdr:rowOff>146138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8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137265</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26428" y="169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107569</xdr:rowOff>
    </xdr:from>
    <xdr:to>
      <xdr:col>36</xdr:col>
      <xdr:colOff>165100</xdr:colOff>
      <xdr:row>99</xdr:row>
      <xdr:rowOff>37719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9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28846</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37428" y="1700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21247</xdr:rowOff>
    </xdr:from>
    <xdr:to>
      <xdr:col>85</xdr:col>
      <xdr:colOff>127000</xdr:colOff>
      <xdr:row>39</xdr:row>
      <xdr:rowOff>26492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07797"/>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21247</xdr:rowOff>
    </xdr:from>
    <xdr:to>
      <xdr:col>81</xdr:col>
      <xdr:colOff>50800</xdr:colOff>
      <xdr:row>39</xdr:row>
      <xdr:rowOff>36081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07797"/>
          <a:ext cx="889000" cy="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36081</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22631"/>
          <a:ext cx="889000" cy="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147142</xdr:rowOff>
    </xdr:from>
    <xdr:to>
      <xdr:col>85</xdr:col>
      <xdr:colOff>177800</xdr:colOff>
      <xdr:row>39</xdr:row>
      <xdr:rowOff>77292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141897</xdr:rowOff>
    </xdr:from>
    <xdr:to>
      <xdr:col>81</xdr:col>
      <xdr:colOff>101600</xdr:colOff>
      <xdr:row>39</xdr:row>
      <xdr:rowOff>72047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5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63174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7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156731</xdr:rowOff>
    </xdr:from>
    <xdr:to>
      <xdr:col>76</xdr:col>
      <xdr:colOff>165100</xdr:colOff>
      <xdr:row>39</xdr:row>
      <xdr:rowOff>86881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78008</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764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161679</xdr:rowOff>
    </xdr:from>
    <xdr:to>
      <xdr:col>85</xdr:col>
      <xdr:colOff>127000</xdr:colOff>
      <xdr:row>77</xdr:row>
      <xdr:rowOff>5773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191879"/>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142509</xdr:rowOff>
    </xdr:from>
    <xdr:to>
      <xdr:col>81</xdr:col>
      <xdr:colOff>50800</xdr:colOff>
      <xdr:row>76</xdr:row>
      <xdr:rowOff>161679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72709"/>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133724</xdr:rowOff>
    </xdr:from>
    <xdr:to>
      <xdr:col>76</xdr:col>
      <xdr:colOff>114300</xdr:colOff>
      <xdr:row>76</xdr:row>
      <xdr:rowOff>142509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163924"/>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133724</xdr:rowOff>
    </xdr:from>
    <xdr:to>
      <xdr:col>71</xdr:col>
      <xdr:colOff>177800</xdr:colOff>
      <xdr:row>76</xdr:row>
      <xdr:rowOff>150133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63924"/>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126423</xdr:rowOff>
    </xdr:from>
    <xdr:to>
      <xdr:col>85</xdr:col>
      <xdr:colOff>177800</xdr:colOff>
      <xdr:row>77</xdr:row>
      <xdr:rowOff>56573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104850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110879</xdr:rowOff>
    </xdr:from>
    <xdr:to>
      <xdr:col>81</xdr:col>
      <xdr:colOff>101600</xdr:colOff>
      <xdr:row>77</xdr:row>
      <xdr:rowOff>41029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4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32156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91709</xdr:rowOff>
    </xdr:from>
    <xdr:to>
      <xdr:col>76</xdr:col>
      <xdr:colOff>165100</xdr:colOff>
      <xdr:row>77</xdr:row>
      <xdr:rowOff>21859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12986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1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82924</xdr:rowOff>
    </xdr:from>
    <xdr:to>
      <xdr:col>72</xdr:col>
      <xdr:colOff>38100</xdr:colOff>
      <xdr:row>77</xdr:row>
      <xdr:rowOff>13074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4201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0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99333</xdr:rowOff>
    </xdr:from>
    <xdr:to>
      <xdr:col>67</xdr:col>
      <xdr:colOff>101600</xdr:colOff>
      <xdr:row>77</xdr:row>
      <xdr:rowOff>29483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20610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76130</xdr:rowOff>
    </xdr:from>
    <xdr:to>
      <xdr:col>85</xdr:col>
      <xdr:colOff>127000</xdr:colOff>
      <xdr:row>98</xdr:row>
      <xdr:rowOff>132056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78230"/>
          <a:ext cx="838200" cy="5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132056</xdr:rowOff>
    </xdr:from>
    <xdr:to>
      <xdr:col>81</xdr:col>
      <xdr:colOff>50800</xdr:colOff>
      <xdr:row>98</xdr:row>
      <xdr:rowOff>132750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34156"/>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122499</xdr:rowOff>
    </xdr:from>
    <xdr:to>
      <xdr:col>76</xdr:col>
      <xdr:colOff>114300</xdr:colOff>
      <xdr:row>98</xdr:row>
      <xdr:rowOff>132750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24599"/>
          <a:ext cx="889000" cy="1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143870</xdr:rowOff>
    </xdr:from>
    <xdr:to>
      <xdr:col>71</xdr:col>
      <xdr:colOff>177800</xdr:colOff>
      <xdr:row>98</xdr:row>
      <xdr:rowOff>122499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74520"/>
          <a:ext cx="889000" cy="1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25330</xdr:rowOff>
    </xdr:from>
    <xdr:to>
      <xdr:col>85</xdr:col>
      <xdr:colOff>177800</xdr:colOff>
      <xdr:row>98</xdr:row>
      <xdr:rowOff>126930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113576</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4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81256</xdr:rowOff>
    </xdr:from>
    <xdr:to>
      <xdr:col>81</xdr:col>
      <xdr:colOff>101600</xdr:colOff>
      <xdr:row>99</xdr:row>
      <xdr:rowOff>11406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2533</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2017" y="16976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81950</xdr:rowOff>
    </xdr:from>
    <xdr:to>
      <xdr:col>76</xdr:col>
      <xdr:colOff>165100</xdr:colOff>
      <xdr:row>99</xdr:row>
      <xdr:rowOff>12100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8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3227</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3017" y="16976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71699</xdr:rowOff>
    </xdr:from>
    <xdr:to>
      <xdr:col>72</xdr:col>
      <xdr:colOff>38100</xdr:colOff>
      <xdr:row>99</xdr:row>
      <xdr:rowOff>1849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164426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6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93070</xdr:rowOff>
    </xdr:from>
    <xdr:to>
      <xdr:col>67</xdr:col>
      <xdr:colOff>101600</xdr:colOff>
      <xdr:row>98</xdr:row>
      <xdr:rowOff>23220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39747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9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33325</xdr:rowOff>
    </xdr:from>
    <xdr:to>
      <xdr:col>116</xdr:col>
      <xdr:colOff>63500</xdr:colOff>
      <xdr:row>37</xdr:row>
      <xdr:rowOff>146253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376975"/>
          <a:ext cx="8382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146253</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489903"/>
          <a:ext cx="889000" cy="24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7569</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179769"/>
          <a:ext cx="889000" cy="55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113352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153975</xdr:rowOff>
    </xdr:from>
    <xdr:to>
      <xdr:col>116</xdr:col>
      <xdr:colOff>114300</xdr:colOff>
      <xdr:row>37</xdr:row>
      <xdr:rowOff>84125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3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5402</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17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95453</xdr:rowOff>
    </xdr:from>
    <xdr:to>
      <xdr:col>112</xdr:col>
      <xdr:colOff>38100</xdr:colOff>
      <xdr:row>38</xdr:row>
      <xdr:rowOff>25603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43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42130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21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128219</xdr:rowOff>
    </xdr:from>
    <xdr:to>
      <xdr:col>98</xdr:col>
      <xdr:colOff>38100</xdr:colOff>
      <xdr:row>36</xdr:row>
      <xdr:rowOff>58369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74896</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590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105913</xdr:rowOff>
    </xdr:from>
    <xdr:to>
      <xdr:col>116</xdr:col>
      <xdr:colOff>63500</xdr:colOff>
      <xdr:row>56</xdr:row>
      <xdr:rowOff>157393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535663"/>
          <a:ext cx="838200" cy="22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103536</xdr:rowOff>
    </xdr:from>
    <xdr:to>
      <xdr:col>111</xdr:col>
      <xdr:colOff>177800</xdr:colOff>
      <xdr:row>55</xdr:row>
      <xdr:rowOff>105913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533286"/>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103536</xdr:rowOff>
    </xdr:from>
    <xdr:to>
      <xdr:col>107</xdr:col>
      <xdr:colOff>50800</xdr:colOff>
      <xdr:row>56</xdr:row>
      <xdr:rowOff>58958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533286"/>
          <a:ext cx="889000" cy="12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58958</xdr:rowOff>
    </xdr:from>
    <xdr:to>
      <xdr:col>102</xdr:col>
      <xdr:colOff>114300</xdr:colOff>
      <xdr:row>56</xdr:row>
      <xdr:rowOff>138146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660158"/>
          <a:ext cx="889000" cy="7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106593</xdr:rowOff>
    </xdr:from>
    <xdr:to>
      <xdr:col>116</xdr:col>
      <xdr:colOff>114300</xdr:colOff>
      <xdr:row>57</xdr:row>
      <xdr:rowOff>36743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7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129470</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55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55113</xdr:rowOff>
    </xdr:from>
    <xdr:to>
      <xdr:col>112</xdr:col>
      <xdr:colOff>38100</xdr:colOff>
      <xdr:row>55</xdr:row>
      <xdr:rowOff>156713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48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1790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2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52736</xdr:rowOff>
    </xdr:from>
    <xdr:to>
      <xdr:col>107</xdr:col>
      <xdr:colOff>101600</xdr:colOff>
      <xdr:row>55</xdr:row>
      <xdr:rowOff>154336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48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170863</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25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8158</xdr:rowOff>
    </xdr:from>
    <xdr:to>
      <xdr:col>102</xdr:col>
      <xdr:colOff>165100</xdr:colOff>
      <xdr:row>56</xdr:row>
      <xdr:rowOff>109758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6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126285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38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87346</xdr:rowOff>
    </xdr:from>
    <xdr:to>
      <xdr:col>98</xdr:col>
      <xdr:colOff>38100</xdr:colOff>
      <xdr:row>57</xdr:row>
      <xdr:rowOff>17496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6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34023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46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136075</xdr:rowOff>
    </xdr:from>
    <xdr:to>
      <xdr:col>116</xdr:col>
      <xdr:colOff>63500</xdr:colOff>
      <xdr:row>75</xdr:row>
      <xdr:rowOff>147979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994825"/>
          <a:ext cx="838200" cy="1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147979</xdr:rowOff>
    </xdr:from>
    <xdr:to>
      <xdr:col>111</xdr:col>
      <xdr:colOff>177800</xdr:colOff>
      <xdr:row>75</xdr:row>
      <xdr:rowOff>156012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06729"/>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156012</xdr:rowOff>
    </xdr:from>
    <xdr:to>
      <xdr:col>107</xdr:col>
      <xdr:colOff>50800</xdr:colOff>
      <xdr:row>76</xdr:row>
      <xdr:rowOff>2639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14762"/>
          <a:ext cx="889000" cy="1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2639</xdr:rowOff>
    </xdr:from>
    <xdr:to>
      <xdr:col>102</xdr:col>
      <xdr:colOff>114300</xdr:colOff>
      <xdr:row>76</xdr:row>
      <xdr:rowOff>13170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32839"/>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85275</xdr:rowOff>
    </xdr:from>
    <xdr:to>
      <xdr:col>116</xdr:col>
      <xdr:colOff>114300</xdr:colOff>
      <xdr:row>76</xdr:row>
      <xdr:rowOff>15425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63702</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97179</xdr:rowOff>
    </xdr:from>
    <xdr:to>
      <xdr:col>112</xdr:col>
      <xdr:colOff>38100</xdr:colOff>
      <xdr:row>76</xdr:row>
      <xdr:rowOff>27329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18456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105212</xdr:rowOff>
    </xdr:from>
    <xdr:to>
      <xdr:col>107</xdr:col>
      <xdr:colOff>101600</xdr:colOff>
      <xdr:row>76</xdr:row>
      <xdr:rowOff>35362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26489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5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123288</xdr:rowOff>
    </xdr:from>
    <xdr:to>
      <xdr:col>102</xdr:col>
      <xdr:colOff>165100</xdr:colOff>
      <xdr:row>76</xdr:row>
      <xdr:rowOff>53439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82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44566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133820</xdr:rowOff>
    </xdr:from>
    <xdr:to>
      <xdr:col>98</xdr:col>
      <xdr:colOff>38100</xdr:colOff>
      <xdr:row>76</xdr:row>
      <xdr:rowOff>63970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55097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8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扶助費、補助費等、投資及び出資金、及び貸付金において、類似団体と比較した住民一人当たりコストが特に高い状況となっている。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扶助費については、住民一人当たり９７，７５８円で対前年度２．２ポイントの増となっている。これは、生活保護費や民間保育園への保育委託料が減となったものの、児童扶養手当扶助や障害者自立支援給付費が増となったことなどによるもの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補助費等については、住民一人当たり５７，９４５円で対前年度５．８ポイントの増となっている。これは、一部事務組合への負担金や民間保育園への補助金が増となったことなどによるものである。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投資及び出資金については、住民一人当たり４，６４６円で対前年度４６．８ポイント増となっている。これは、病院事業会計繰出金が増となったことによるものである。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貸付金については、類似団体と比較した住民一人当たりのコストは高いものの、住民一人当たり７，１１３円で対前年度４０．７ポイントの減となっている。これは、土地開発公社への貸付金が減となったことによるもので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68,874
67,436
25.33
25,921,934
25,491,793
191,087
14,913,810
19,639,087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5,572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122555</xdr:rowOff>
    </xdr:from>
    <xdr:to>
      <xdr:col>24</xdr:col>
      <xdr:colOff>63500</xdr:colOff>
      <xdr:row>35</xdr:row>
      <xdr:rowOff>124460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233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124460</xdr:rowOff>
    </xdr:from>
    <xdr:to>
      <xdr:col>19</xdr:col>
      <xdr:colOff>177800</xdr:colOff>
      <xdr:row>36</xdr:row>
      <xdr:rowOff>77597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25210"/>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138176</xdr:rowOff>
    </xdr:from>
    <xdr:to>
      <xdr:col>15</xdr:col>
      <xdr:colOff>50800</xdr:colOff>
      <xdr:row>36</xdr:row>
      <xdr:rowOff>77597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38926"/>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8636</xdr:rowOff>
    </xdr:from>
    <xdr:to>
      <xdr:col>10</xdr:col>
      <xdr:colOff>114300</xdr:colOff>
      <xdr:row>35</xdr:row>
      <xdr:rowOff>138176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09386"/>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71755</xdr:rowOff>
    </xdr:from>
    <xdr:to>
      <xdr:col>24</xdr:col>
      <xdr:colOff>114300</xdr:colOff>
      <xdr:row>36</xdr:row>
      <xdr:rowOff>1905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94632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73660</xdr:rowOff>
    </xdr:from>
    <xdr:to>
      <xdr:col>20</xdr:col>
      <xdr:colOff>38100</xdr:colOff>
      <xdr:row>36</xdr:row>
      <xdr:rowOff>3810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20337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26797</xdr:rowOff>
    </xdr:from>
    <xdr:to>
      <xdr:col>15</xdr:col>
      <xdr:colOff>101600</xdr:colOff>
      <xdr:row>36</xdr:row>
      <xdr:rowOff>128397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119524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87376</xdr:rowOff>
    </xdr:from>
    <xdr:to>
      <xdr:col>10</xdr:col>
      <xdr:colOff>165100</xdr:colOff>
      <xdr:row>36</xdr:row>
      <xdr:rowOff>17526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34053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6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129286</xdr:rowOff>
    </xdr:from>
    <xdr:to>
      <xdr:col>6</xdr:col>
      <xdr:colOff>38100</xdr:colOff>
      <xdr:row>35</xdr:row>
      <xdr:rowOff>59436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75963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269,572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75157</xdr:rowOff>
    </xdr:from>
    <xdr:to>
      <xdr:col>24</xdr:col>
      <xdr:colOff>63500</xdr:colOff>
      <xdr:row>57</xdr:row>
      <xdr:rowOff>161586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47807"/>
          <a:ext cx="838200" cy="8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147152</xdr:rowOff>
    </xdr:from>
    <xdr:to>
      <xdr:col>19</xdr:col>
      <xdr:colOff>177800</xdr:colOff>
      <xdr:row>57</xdr:row>
      <xdr:rowOff>161586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19802"/>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138831</xdr:rowOff>
    </xdr:from>
    <xdr:to>
      <xdr:col>15</xdr:col>
      <xdr:colOff>50800</xdr:colOff>
      <xdr:row>57</xdr:row>
      <xdr:rowOff>147152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11481"/>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51831</xdr:rowOff>
    </xdr:from>
    <xdr:to>
      <xdr:col>10</xdr:col>
      <xdr:colOff>114300</xdr:colOff>
      <xdr:row>57</xdr:row>
      <xdr:rowOff>138831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24481"/>
          <a:ext cx="889000" cy="8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24357</xdr:rowOff>
    </xdr:from>
    <xdr:to>
      <xdr:col>24</xdr:col>
      <xdr:colOff>114300</xdr:colOff>
      <xdr:row>57</xdr:row>
      <xdr:rowOff>125957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110786</xdr:rowOff>
    </xdr:from>
    <xdr:to>
      <xdr:col>20</xdr:col>
      <xdr:colOff>38100</xdr:colOff>
      <xdr:row>58</xdr:row>
      <xdr:rowOff>40936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32063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96352</xdr:rowOff>
    </xdr:from>
    <xdr:to>
      <xdr:col>15</xdr:col>
      <xdr:colOff>101600</xdr:colOff>
      <xdr:row>58</xdr:row>
      <xdr:rowOff>26502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6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17629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6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88031</xdr:rowOff>
    </xdr:from>
    <xdr:to>
      <xdr:col>10</xdr:col>
      <xdr:colOff>165100</xdr:colOff>
      <xdr:row>58</xdr:row>
      <xdr:rowOff>18181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6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1031</xdr:rowOff>
    </xdr:from>
    <xdr:to>
      <xdr:col>6</xdr:col>
      <xdr:colOff>38100</xdr:colOff>
      <xdr:row>57</xdr:row>
      <xdr:rowOff>102631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119158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225,469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23451</xdr:rowOff>
    </xdr:from>
    <xdr:to>
      <xdr:col>24</xdr:col>
      <xdr:colOff>63500</xdr:colOff>
      <xdr:row>75</xdr:row>
      <xdr:rowOff>41130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82201"/>
          <a:ext cx="8382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41130</xdr:rowOff>
    </xdr:from>
    <xdr:to>
      <xdr:col>19</xdr:col>
      <xdr:colOff>177800</xdr:colOff>
      <xdr:row>75</xdr:row>
      <xdr:rowOff>75365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99880"/>
          <a:ext cx="8890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75365</xdr:rowOff>
    </xdr:from>
    <xdr:to>
      <xdr:col>15</xdr:col>
      <xdr:colOff>50800</xdr:colOff>
      <xdr:row>75</xdr:row>
      <xdr:rowOff>76552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34115"/>
          <a:ext cx="8890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76552</xdr:rowOff>
    </xdr:from>
    <xdr:to>
      <xdr:col>10</xdr:col>
      <xdr:colOff>114300</xdr:colOff>
      <xdr:row>75</xdr:row>
      <xdr:rowOff>154200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35302"/>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144101</xdr:rowOff>
    </xdr:from>
    <xdr:to>
      <xdr:col>24</xdr:col>
      <xdr:colOff>114300</xdr:colOff>
      <xdr:row>75</xdr:row>
      <xdr:rowOff>74251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166978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8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161780</xdr:rowOff>
    </xdr:from>
    <xdr:to>
      <xdr:col>20</xdr:col>
      <xdr:colOff>38100</xdr:colOff>
      <xdr:row>75</xdr:row>
      <xdr:rowOff>91930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4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108457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2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24565</xdr:rowOff>
    </xdr:from>
    <xdr:to>
      <xdr:col>15</xdr:col>
      <xdr:colOff>101600</xdr:colOff>
      <xdr:row>75</xdr:row>
      <xdr:rowOff>126165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8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142692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5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25752</xdr:rowOff>
    </xdr:from>
    <xdr:to>
      <xdr:col>10</xdr:col>
      <xdr:colOff>165100</xdr:colOff>
      <xdr:row>75</xdr:row>
      <xdr:rowOff>127352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143879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5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103400</xdr:rowOff>
    </xdr:from>
    <xdr:to>
      <xdr:col>6</xdr:col>
      <xdr:colOff>38100</xdr:colOff>
      <xdr:row>76</xdr:row>
      <xdr:rowOff>33550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50077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3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69,986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2426</xdr:rowOff>
    </xdr:from>
    <xdr:to>
      <xdr:col>24</xdr:col>
      <xdr:colOff>63500</xdr:colOff>
      <xdr:row>97</xdr:row>
      <xdr:rowOff>54843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33076"/>
          <a:ext cx="838200" cy="5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54843</xdr:rowOff>
    </xdr:from>
    <xdr:to>
      <xdr:col>19</xdr:col>
      <xdr:colOff>177800</xdr:colOff>
      <xdr:row>97</xdr:row>
      <xdr:rowOff>100678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85493"/>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100678</xdr:rowOff>
    </xdr:from>
    <xdr:to>
      <xdr:col>15</xdr:col>
      <xdr:colOff>50800</xdr:colOff>
      <xdr:row>97</xdr:row>
      <xdr:rowOff>119149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31328"/>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161029</xdr:rowOff>
    </xdr:from>
    <xdr:to>
      <xdr:col>10</xdr:col>
      <xdr:colOff>114300</xdr:colOff>
      <xdr:row>97</xdr:row>
      <xdr:rowOff>119149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448779"/>
          <a:ext cx="889000" cy="30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123076</xdr:rowOff>
    </xdr:from>
    <xdr:to>
      <xdr:col>24</xdr:col>
      <xdr:colOff>114300</xdr:colOff>
      <xdr:row>97</xdr:row>
      <xdr:rowOff>53226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101503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4043</xdr:rowOff>
    </xdr:from>
    <xdr:to>
      <xdr:col>20</xdr:col>
      <xdr:colOff>38100</xdr:colOff>
      <xdr:row>97</xdr:row>
      <xdr:rowOff>105643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3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96770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2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49878</xdr:rowOff>
    </xdr:from>
    <xdr:to>
      <xdr:col>15</xdr:col>
      <xdr:colOff>101600</xdr:colOff>
      <xdr:row>97</xdr:row>
      <xdr:rowOff>151478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142605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7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68349</xdr:rowOff>
    </xdr:from>
    <xdr:to>
      <xdr:col>10</xdr:col>
      <xdr:colOff>165100</xdr:colOff>
      <xdr:row>97</xdr:row>
      <xdr:rowOff>169949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161076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110229</xdr:rowOff>
    </xdr:from>
    <xdr:to>
      <xdr:col>6</xdr:col>
      <xdr:colOff>38100</xdr:colOff>
      <xdr:row>96</xdr:row>
      <xdr:rowOff>40379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56906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1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22,106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165246</xdr:rowOff>
    </xdr:from>
    <xdr:to>
      <xdr:col>55</xdr:col>
      <xdr:colOff>0</xdr:colOff>
      <xdr:row>37</xdr:row>
      <xdr:rowOff>166618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50889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165246</xdr:rowOff>
    </xdr:from>
    <xdr:to>
      <xdr:col>50</xdr:col>
      <xdr:colOff>114300</xdr:colOff>
      <xdr:row>37</xdr:row>
      <xdr:rowOff>165874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508896"/>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165874</xdr:rowOff>
    </xdr:from>
    <xdr:to>
      <xdr:col>45</xdr:col>
      <xdr:colOff>177800</xdr:colOff>
      <xdr:row>37</xdr:row>
      <xdr:rowOff>167018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50952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166560</xdr:rowOff>
    </xdr:from>
    <xdr:to>
      <xdr:col>41</xdr:col>
      <xdr:colOff>50800</xdr:colOff>
      <xdr:row>37</xdr:row>
      <xdr:rowOff>167018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51021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115818</xdr:rowOff>
    </xdr:from>
    <xdr:to>
      <xdr:col>55</xdr:col>
      <xdr:colOff>50800</xdr:colOff>
      <xdr:row>38</xdr:row>
      <xdr:rowOff>45968</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5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114446</xdr:rowOff>
    </xdr:from>
    <xdr:to>
      <xdr:col>50</xdr:col>
      <xdr:colOff>165100</xdr:colOff>
      <xdr:row>38</xdr:row>
      <xdr:rowOff>44596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35723</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50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115075</xdr:rowOff>
    </xdr:from>
    <xdr:to>
      <xdr:col>46</xdr:col>
      <xdr:colOff>38100</xdr:colOff>
      <xdr:row>38</xdr:row>
      <xdr:rowOff>45225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36351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551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116218</xdr:rowOff>
    </xdr:from>
    <xdr:to>
      <xdr:col>41</xdr:col>
      <xdr:colOff>101600</xdr:colOff>
      <xdr:row>38</xdr:row>
      <xdr:rowOff>46368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37495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55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115760</xdr:rowOff>
    </xdr:from>
    <xdr:to>
      <xdr:col>36</xdr:col>
      <xdr:colOff>165100</xdr:colOff>
      <xdr:row>38</xdr:row>
      <xdr:rowOff>45910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37037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552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137,054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83541</xdr:rowOff>
    </xdr:from>
    <xdr:to>
      <xdr:col>55</xdr:col>
      <xdr:colOff>0</xdr:colOff>
      <xdr:row>59</xdr:row>
      <xdr:rowOff>84596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199091"/>
          <a:ext cx="8382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84596</xdr:rowOff>
    </xdr:from>
    <xdr:to>
      <xdr:col>50</xdr:col>
      <xdr:colOff>114300</xdr:colOff>
      <xdr:row>59</xdr:row>
      <xdr:rowOff>85326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200146"/>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85326</xdr:rowOff>
    </xdr:from>
    <xdr:to>
      <xdr:col>45</xdr:col>
      <xdr:colOff>177800</xdr:colOff>
      <xdr:row>59</xdr:row>
      <xdr:rowOff>85565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200876"/>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85565</xdr:rowOff>
    </xdr:from>
    <xdr:to>
      <xdr:col>41</xdr:col>
      <xdr:colOff>50800</xdr:colOff>
      <xdr:row>59</xdr:row>
      <xdr:rowOff>85794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20111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32741</xdr:rowOff>
    </xdr:from>
    <xdr:to>
      <xdr:col>55</xdr:col>
      <xdr:colOff>50800</xdr:colOff>
      <xdr:row>59</xdr:row>
      <xdr:rowOff>134341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1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119118</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1006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33796</xdr:rowOff>
    </xdr:from>
    <xdr:to>
      <xdr:col>50</xdr:col>
      <xdr:colOff>165100</xdr:colOff>
      <xdr:row>59</xdr:row>
      <xdr:rowOff>135396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14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126523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24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34526</xdr:rowOff>
    </xdr:from>
    <xdr:to>
      <xdr:col>46</xdr:col>
      <xdr:colOff>38100</xdr:colOff>
      <xdr:row>59</xdr:row>
      <xdr:rowOff>136126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1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127253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2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34765</xdr:rowOff>
    </xdr:from>
    <xdr:to>
      <xdr:col>41</xdr:col>
      <xdr:colOff>101600</xdr:colOff>
      <xdr:row>59</xdr:row>
      <xdr:rowOff>136365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15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127492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24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34994</xdr:rowOff>
    </xdr:from>
    <xdr:to>
      <xdr:col>36</xdr:col>
      <xdr:colOff>165100</xdr:colOff>
      <xdr:row>59</xdr:row>
      <xdr:rowOff>136594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15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127721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24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60,987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104907</xdr:rowOff>
    </xdr:from>
    <xdr:to>
      <xdr:col>55</xdr:col>
      <xdr:colOff>0</xdr:colOff>
      <xdr:row>78</xdr:row>
      <xdr:rowOff>107262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478007"/>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107262</xdr:rowOff>
    </xdr:from>
    <xdr:to>
      <xdr:col>50</xdr:col>
      <xdr:colOff>114300</xdr:colOff>
      <xdr:row>78</xdr:row>
      <xdr:rowOff>107651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480362"/>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107651</xdr:rowOff>
    </xdr:from>
    <xdr:to>
      <xdr:col>45</xdr:col>
      <xdr:colOff>177800</xdr:colOff>
      <xdr:row>78</xdr:row>
      <xdr:rowOff>111833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480751"/>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80127</xdr:rowOff>
    </xdr:from>
    <xdr:to>
      <xdr:col>41</xdr:col>
      <xdr:colOff>50800</xdr:colOff>
      <xdr:row>78</xdr:row>
      <xdr:rowOff>111833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453227"/>
          <a:ext cx="889000" cy="3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54107</xdr:rowOff>
    </xdr:from>
    <xdr:to>
      <xdr:col>55</xdr:col>
      <xdr:colOff>50800</xdr:colOff>
      <xdr:row>78</xdr:row>
      <xdr:rowOff>155707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4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140484</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34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56462</xdr:rowOff>
    </xdr:from>
    <xdr:to>
      <xdr:col>50</xdr:col>
      <xdr:colOff>165100</xdr:colOff>
      <xdr:row>78</xdr:row>
      <xdr:rowOff>158062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4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149189</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52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56851</xdr:rowOff>
    </xdr:from>
    <xdr:to>
      <xdr:col>46</xdr:col>
      <xdr:colOff>38100</xdr:colOff>
      <xdr:row>78</xdr:row>
      <xdr:rowOff>158451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4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149578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5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61033</xdr:rowOff>
    </xdr:from>
    <xdr:to>
      <xdr:col>41</xdr:col>
      <xdr:colOff>101600</xdr:colOff>
      <xdr:row>78</xdr:row>
      <xdr:rowOff>162633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4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153760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5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29327</xdr:rowOff>
    </xdr:from>
    <xdr:to>
      <xdr:col>36</xdr:col>
      <xdr:colOff>165100</xdr:colOff>
      <xdr:row>78</xdr:row>
      <xdr:rowOff>130927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4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122054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4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362,353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55141</xdr:rowOff>
    </xdr:from>
    <xdr:to>
      <xdr:col>55</xdr:col>
      <xdr:colOff>0</xdr:colOff>
      <xdr:row>98</xdr:row>
      <xdr:rowOff>67021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857241"/>
          <a:ext cx="838200" cy="1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55141</xdr:rowOff>
    </xdr:from>
    <xdr:to>
      <xdr:col>50</xdr:col>
      <xdr:colOff>114300</xdr:colOff>
      <xdr:row>98</xdr:row>
      <xdr:rowOff>69600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857241"/>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69600</xdr:rowOff>
    </xdr:from>
    <xdr:to>
      <xdr:col>45</xdr:col>
      <xdr:colOff>177800</xdr:colOff>
      <xdr:row>98</xdr:row>
      <xdr:rowOff>82493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871700"/>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82493</xdr:rowOff>
    </xdr:from>
    <xdr:to>
      <xdr:col>41</xdr:col>
      <xdr:colOff>50800</xdr:colOff>
      <xdr:row>98</xdr:row>
      <xdr:rowOff>92464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884593"/>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16221</xdr:rowOff>
    </xdr:from>
    <xdr:to>
      <xdr:col>55</xdr:col>
      <xdr:colOff>50800</xdr:colOff>
      <xdr:row>98</xdr:row>
      <xdr:rowOff>117821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1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4341</xdr:rowOff>
    </xdr:from>
    <xdr:to>
      <xdr:col>50</xdr:col>
      <xdr:colOff>165100</xdr:colOff>
      <xdr:row>98</xdr:row>
      <xdr:rowOff>105941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97068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9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18800</xdr:rowOff>
    </xdr:from>
    <xdr:to>
      <xdr:col>46</xdr:col>
      <xdr:colOff>38100</xdr:colOff>
      <xdr:row>98</xdr:row>
      <xdr:rowOff>120400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111527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91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31693</xdr:rowOff>
    </xdr:from>
    <xdr:to>
      <xdr:col>41</xdr:col>
      <xdr:colOff>101600</xdr:colOff>
      <xdr:row>98</xdr:row>
      <xdr:rowOff>133293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124420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2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41664</xdr:rowOff>
    </xdr:from>
    <xdr:to>
      <xdr:col>36</xdr:col>
      <xdr:colOff>165100</xdr:colOff>
      <xdr:row>98</xdr:row>
      <xdr:rowOff>143264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4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134391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3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38,222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127676</xdr:rowOff>
    </xdr:from>
    <xdr:to>
      <xdr:col>85</xdr:col>
      <xdr:colOff>127000</xdr:colOff>
      <xdr:row>37</xdr:row>
      <xdr:rowOff>137048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71326"/>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127676</xdr:rowOff>
    </xdr:from>
    <xdr:to>
      <xdr:col>81</xdr:col>
      <xdr:colOff>50800</xdr:colOff>
      <xdr:row>37</xdr:row>
      <xdr:rowOff>170973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71326"/>
          <a:ext cx="8890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170973</xdr:rowOff>
    </xdr:from>
    <xdr:to>
      <xdr:col>76</xdr:col>
      <xdr:colOff>114300</xdr:colOff>
      <xdr:row>38</xdr:row>
      <xdr:rowOff>42956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1462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144683</xdr:rowOff>
    </xdr:from>
    <xdr:to>
      <xdr:col>71</xdr:col>
      <xdr:colOff>177800</xdr:colOff>
      <xdr:row>38</xdr:row>
      <xdr:rowOff>42956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488333"/>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86248</xdr:rowOff>
    </xdr:from>
    <xdr:to>
      <xdr:col>85</xdr:col>
      <xdr:colOff>177800</xdr:colOff>
      <xdr:row>38</xdr:row>
      <xdr:rowOff>16398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64675</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76876</xdr:rowOff>
    </xdr:from>
    <xdr:to>
      <xdr:col>81</xdr:col>
      <xdr:colOff>101600</xdr:colOff>
      <xdr:row>38</xdr:row>
      <xdr:rowOff>7026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169603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1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120173</xdr:rowOff>
    </xdr:from>
    <xdr:to>
      <xdr:col>76</xdr:col>
      <xdr:colOff>165100</xdr:colOff>
      <xdr:row>38</xdr:row>
      <xdr:rowOff>50323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41450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163606</xdr:rowOff>
    </xdr:from>
    <xdr:to>
      <xdr:col>72</xdr:col>
      <xdr:colOff>38100</xdr:colOff>
      <xdr:row>38</xdr:row>
      <xdr:rowOff>93756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84883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9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93883</xdr:rowOff>
    </xdr:from>
    <xdr:to>
      <xdr:col>67</xdr:col>
      <xdr:colOff>101600</xdr:colOff>
      <xdr:row>38</xdr:row>
      <xdr:rowOff>24033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15160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3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109,899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163899</xdr:rowOff>
    </xdr:from>
    <xdr:to>
      <xdr:col>85</xdr:col>
      <xdr:colOff>127000</xdr:colOff>
      <xdr:row>58</xdr:row>
      <xdr:rowOff>858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936549"/>
          <a:ext cx="8382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858</xdr:rowOff>
    </xdr:from>
    <xdr:to>
      <xdr:col>81</xdr:col>
      <xdr:colOff>50800</xdr:colOff>
      <xdr:row>58</xdr:row>
      <xdr:rowOff>129593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944958"/>
          <a:ext cx="889000" cy="1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81505</xdr:rowOff>
    </xdr:from>
    <xdr:to>
      <xdr:col>76</xdr:col>
      <xdr:colOff>114300</xdr:colOff>
      <xdr:row>58</xdr:row>
      <xdr:rowOff>129593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10025605"/>
          <a:ext cx="88900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71038</xdr:rowOff>
    </xdr:from>
    <xdr:to>
      <xdr:col>71</xdr:col>
      <xdr:colOff>177800</xdr:colOff>
      <xdr:row>58</xdr:row>
      <xdr:rowOff>81505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10015138"/>
          <a:ext cx="8890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113099</xdr:rowOff>
    </xdr:from>
    <xdr:to>
      <xdr:col>85</xdr:col>
      <xdr:colOff>177800</xdr:colOff>
      <xdr:row>58</xdr:row>
      <xdr:rowOff>43249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28026</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0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121508</xdr:rowOff>
    </xdr:from>
    <xdr:to>
      <xdr:col>81</xdr:col>
      <xdr:colOff>101600</xdr:colOff>
      <xdr:row>58</xdr:row>
      <xdr:rowOff>51658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42785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8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78793</xdr:rowOff>
    </xdr:from>
    <xdr:to>
      <xdr:col>76</xdr:col>
      <xdr:colOff>165100</xdr:colOff>
      <xdr:row>59</xdr:row>
      <xdr:rowOff>8943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100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11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30705</xdr:rowOff>
    </xdr:from>
    <xdr:to>
      <xdr:col>72</xdr:col>
      <xdr:colOff>38100</xdr:colOff>
      <xdr:row>58</xdr:row>
      <xdr:rowOff>132305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123432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20238</xdr:rowOff>
    </xdr:from>
    <xdr:to>
      <xdr:col>67</xdr:col>
      <xdr:colOff>101600</xdr:colOff>
      <xdr:row>58</xdr:row>
      <xdr:rowOff>121838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112965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5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128,669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21247</xdr:rowOff>
    </xdr:from>
    <xdr:to>
      <xdr:col>85</xdr:col>
      <xdr:colOff>127000</xdr:colOff>
      <xdr:row>79</xdr:row>
      <xdr:rowOff>26493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65797"/>
          <a:ext cx="8382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21247</xdr:rowOff>
    </xdr:from>
    <xdr:to>
      <xdr:col>81</xdr:col>
      <xdr:colOff>50800</xdr:colOff>
      <xdr:row>79</xdr:row>
      <xdr:rowOff>36080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65797"/>
          <a:ext cx="889000" cy="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36080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80630"/>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147143</xdr:rowOff>
    </xdr:from>
    <xdr:to>
      <xdr:col>85</xdr:col>
      <xdr:colOff>177800</xdr:colOff>
      <xdr:row>79</xdr:row>
      <xdr:rowOff>77293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101186</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141897</xdr:rowOff>
    </xdr:from>
    <xdr:to>
      <xdr:col>81</xdr:col>
      <xdr:colOff>101600</xdr:colOff>
      <xdr:row>79</xdr:row>
      <xdr:rowOff>72047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63174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60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156730</xdr:rowOff>
    </xdr:from>
    <xdr:to>
      <xdr:col>76</xdr:col>
      <xdr:colOff>165100</xdr:colOff>
      <xdr:row>79</xdr:row>
      <xdr:rowOff>86880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78007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62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92,614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161679</xdr:rowOff>
    </xdr:from>
    <xdr:to>
      <xdr:col>85</xdr:col>
      <xdr:colOff>127000</xdr:colOff>
      <xdr:row>97</xdr:row>
      <xdr:rowOff>5773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620879"/>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142509</xdr:rowOff>
    </xdr:from>
    <xdr:to>
      <xdr:col>81</xdr:col>
      <xdr:colOff>50800</xdr:colOff>
      <xdr:row>96</xdr:row>
      <xdr:rowOff>161679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601709"/>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133724</xdr:rowOff>
    </xdr:from>
    <xdr:to>
      <xdr:col>76</xdr:col>
      <xdr:colOff>114300</xdr:colOff>
      <xdr:row>96</xdr:row>
      <xdr:rowOff>142509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592924"/>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133724</xdr:rowOff>
    </xdr:from>
    <xdr:to>
      <xdr:col>71</xdr:col>
      <xdr:colOff>177800</xdr:colOff>
      <xdr:row>96</xdr:row>
      <xdr:rowOff>150133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92924"/>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126423</xdr:rowOff>
    </xdr:from>
    <xdr:to>
      <xdr:col>85</xdr:col>
      <xdr:colOff>177800</xdr:colOff>
      <xdr:row>97</xdr:row>
      <xdr:rowOff>56573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104850</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6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110879</xdr:rowOff>
    </xdr:from>
    <xdr:to>
      <xdr:col>81</xdr:col>
      <xdr:colOff>101600</xdr:colOff>
      <xdr:row>97</xdr:row>
      <xdr:rowOff>41029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32156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6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91709</xdr:rowOff>
    </xdr:from>
    <xdr:to>
      <xdr:col>76</xdr:col>
      <xdr:colOff>165100</xdr:colOff>
      <xdr:row>97</xdr:row>
      <xdr:rowOff>21859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12986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4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82924</xdr:rowOff>
    </xdr:from>
    <xdr:to>
      <xdr:col>72</xdr:col>
      <xdr:colOff>38100</xdr:colOff>
      <xdr:row>97</xdr:row>
      <xdr:rowOff>13074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4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3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99333</xdr:rowOff>
    </xdr:from>
    <xdr:to>
      <xdr:col>67</xdr:col>
      <xdr:colOff>101600</xdr:colOff>
      <xdr:row>97</xdr:row>
      <xdr:rowOff>29483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20610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5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各項目のうち、総務費、衛生費及び災害復旧費について、前年度より増減率が大きくなっている。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総務費については、住民一人当たり５１，６１７円で前年度から５７．８ポイントの増となっている。これは、庁舎施設整備に係る事業費や退職手当の増が主な要因と考えられる。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衛生費については、住民一人当たり３３，５０５円で前年度から７．３ポイントの増となっている。これは、病院事業会計繰出金の増が主な要因と考えられる。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災害復旧費については、住民一人当たり１，４１４円で前年度から２２．６ポイントの減となっている。これは、平成３０年９月の台風２１号により破損した各種公共施設の復旧経費の減が主な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歳入面において地方交付税、諸収入が減となったものの、市税、繰越金、市債などが前年度より増となったことにより、歳入全体で約８億７千万円の増となった。</a:t>
          </a:r>
        </a:p>
        <a:p>
          <a:r>
            <a:rPr kumimoji="1" lang="ja-JP" altLang="en-US" sz="1300">
              <a:solidFill>
                <a:srgbClr val="000000"/>
              </a:solidFill>
              <a:latin typeface="ＭＳ ゴシック" pitchFamily="49" charset="-128"/>
              <a:ea typeface="ＭＳ ゴシック" pitchFamily="49" charset="-128"/>
            </a:rPr>
            <a:t>　また、歳出面においても、人件費、普通建設事業費などが前年度より増となり、歳出全体で約１０億７千万円の増となった。</a:t>
          </a:r>
        </a:p>
        <a:p>
          <a:r>
            <a:rPr kumimoji="1" lang="ja-JP" altLang="en-US" sz="1300">
              <a:solidFill>
                <a:srgbClr val="000000"/>
              </a:solidFill>
              <a:latin typeface="ＭＳ ゴシック" pitchFamily="49" charset="-128"/>
              <a:ea typeface="ＭＳ ゴシック" pitchFamily="49" charset="-128"/>
            </a:rPr>
            <a:t>　総額では歳入が歳出を上回ったため形式収支は黒字となり、実質収支についても約１億９千万円の黒字となったが、実質単年度収支は前年度実質収支額の影響により約２億４千万円の赤字となった。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連結実質赤字比率については、平成２１年度には４．４０％で赤字団体であったが、平成２２年度以降１０年連続で該当なしである。</a:t>
          </a:r>
        </a:p>
        <a:p>
          <a:r>
            <a:rPr kumimoji="1" lang="ja-JP" altLang="en-US" sz="1400">
              <a:solidFill>
                <a:srgbClr val="000000"/>
              </a:solidFill>
              <a:latin typeface="ＭＳ ゴシック" pitchFamily="49" charset="-128"/>
              <a:ea typeface="ＭＳ ゴシック" pitchFamily="49" charset="-128"/>
            </a:rPr>
            <a:t>　黒字の要因については、水道事業会計の多額の黒字に加え、一般会計及び介護保険事業会計が黒字であったこと、また今年度より国民健康保険事業会計が黒字となったことなどによるものと考えられる。</a:t>
          </a:r>
        </a:p>
        <a:p>
          <a:r>
            <a:rPr kumimoji="1" lang="ja-JP" altLang="en-US" sz="1400">
              <a:solidFill>
                <a:srgbClr val="000000"/>
              </a:solidFill>
              <a:latin typeface="ＭＳ ゴシック" pitchFamily="49" charset="-128"/>
              <a:ea typeface="ＭＳ ゴシック" pitchFamily="49" charset="-128"/>
            </a:rPr>
            <a:t>　しかしながら、平成２７年度に資金不足を解消した病院事業会計において前年度並みの資金不足が生じており、また一般会計においては庁舎及び公立認定こども園の建設などに着手しているため、今後も連結実質収支の黒字を維持していくためには、引続き財政の健全化を図る必要があ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22kashiwara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19.399999999999999</v>
          </cell>
          <cell r="BX51">
            <v>6.5</v>
          </cell>
        </row>
        <row r="53">
          <cell r="BP53">
            <v>33.200000000000003</v>
          </cell>
          <cell r="BX53">
            <v>63.8</v>
          </cell>
          <cell r="CF53">
            <v>65.2</v>
          </cell>
          <cell r="CN53">
            <v>66.400000000000006</v>
          </cell>
          <cell r="CV53">
            <v>66.8</v>
          </cell>
        </row>
        <row r="55">
          <cell r="AN55" t="str">
            <v>類似団体内平均値</v>
          </cell>
          <cell r="BP55">
            <v>37.299999999999997</v>
          </cell>
          <cell r="BX55">
            <v>33.1</v>
          </cell>
          <cell r="CF55">
            <v>31.3</v>
          </cell>
          <cell r="CN55">
            <v>25.3</v>
          </cell>
          <cell r="CV55">
            <v>25.5</v>
          </cell>
        </row>
        <row r="57">
          <cell r="BP57">
            <v>55.2</v>
          </cell>
          <cell r="BX57">
            <v>57.2</v>
          </cell>
          <cell r="CF57">
            <v>58.5</v>
          </cell>
          <cell r="CN57">
            <v>59.8</v>
          </cell>
          <cell r="CV57">
            <v>60.6</v>
          </cell>
        </row>
        <row r="72">
          <cell r="BP72" t="str">
            <v>H27</v>
          </cell>
          <cell r="BX72" t="str">
            <v>H28</v>
          </cell>
          <cell r="CF72" t="str">
            <v>H29</v>
          </cell>
          <cell r="CN72" t="str">
            <v>H30</v>
          </cell>
          <cell r="CV72" t="str">
            <v>R01</v>
          </cell>
        </row>
        <row r="73">
          <cell r="AN73" t="str">
            <v>当該団体値</v>
          </cell>
          <cell r="BP73">
            <v>19.399999999999999</v>
          </cell>
          <cell r="BX73">
            <v>6.5</v>
          </cell>
        </row>
        <row r="75">
          <cell r="BP75">
            <v>9.6999999999999993</v>
          </cell>
          <cell r="BX75">
            <v>8.1</v>
          </cell>
          <cell r="CF75">
            <v>6.7</v>
          </cell>
          <cell r="CN75">
            <v>4.9000000000000004</v>
          </cell>
          <cell r="CV75">
            <v>3.8</v>
          </cell>
        </row>
        <row r="77">
          <cell r="AN77" t="str">
            <v>類似団体内平均値</v>
          </cell>
          <cell r="BP77">
            <v>37.299999999999997</v>
          </cell>
          <cell r="BX77">
            <v>33.1</v>
          </cell>
          <cell r="CF77">
            <v>31.3</v>
          </cell>
          <cell r="CN77">
            <v>25.3</v>
          </cell>
          <cell r="CV77">
            <v>25.5</v>
          </cell>
        </row>
        <row r="79">
          <cell r="BP79">
            <v>7.8</v>
          </cell>
          <cell r="BX79">
            <v>7.5</v>
          </cell>
          <cell r="CF79">
            <v>7.2</v>
          </cell>
          <cell r="CN79">
            <v>6.9</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1"/>
      <c r="DK1" s="181"/>
      <c r="DL1" s="181"/>
      <c r="DM1" s="181"/>
      <c r="DN1" s="181"/>
      <c r="DO1" s="181"/>
    </row>
    <row r="2" spans="1:119" ht="24.75" thickBot="1" x14ac:dyDescent="0.2">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0"/>
      <c r="DK3" s="180"/>
      <c r="DL3" s="180"/>
      <c r="DM3" s="180"/>
      <c r="DN3" s="180"/>
      <c r="DO3" s="180"/>
    </row>
    <row r="4" spans="1:119" ht="18.75" customHeight="1" x14ac:dyDescent="0.15">
      <c r="A4" s="181"/>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25921934</v>
      </c>
      <c r="BO4" s="424"/>
      <c r="BP4" s="424"/>
      <c r="BQ4" s="424"/>
      <c r="BR4" s="424"/>
      <c r="BS4" s="424"/>
      <c r="BT4" s="424"/>
      <c r="BU4" s="425"/>
      <c r="BV4" s="423">
        <v>25050466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1.3</v>
      </c>
      <c r="CU4" s="608"/>
      <c r="CV4" s="608"/>
      <c r="CW4" s="608"/>
      <c r="CX4" s="608"/>
      <c r="CY4" s="608"/>
      <c r="CZ4" s="608"/>
      <c r="DA4" s="609"/>
      <c r="DB4" s="607">
        <v>4</v>
      </c>
      <c r="DC4" s="608"/>
      <c r="DD4" s="608"/>
      <c r="DE4" s="608"/>
      <c r="DF4" s="608"/>
      <c r="DG4" s="608"/>
      <c r="DH4" s="608"/>
      <c r="DI4" s="609"/>
      <c r="DJ4" s="180"/>
      <c r="DK4" s="180"/>
      <c r="DL4" s="180"/>
      <c r="DM4" s="180"/>
      <c r="DN4" s="180"/>
      <c r="DO4" s="180"/>
    </row>
    <row r="5" spans="1:119" ht="18.75" customHeight="1" x14ac:dyDescent="0.15">
      <c r="A5" s="181"/>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25491793</v>
      </c>
      <c r="BO5" s="429"/>
      <c r="BP5" s="429"/>
      <c r="BQ5" s="429"/>
      <c r="BR5" s="429"/>
      <c r="BS5" s="429"/>
      <c r="BT5" s="429"/>
      <c r="BU5" s="430"/>
      <c r="BV5" s="428">
        <v>24425286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95.5</v>
      </c>
      <c r="CU5" s="399"/>
      <c r="CV5" s="399"/>
      <c r="CW5" s="399"/>
      <c r="CX5" s="399"/>
      <c r="CY5" s="399"/>
      <c r="CZ5" s="399"/>
      <c r="DA5" s="400"/>
      <c r="DB5" s="398">
        <v>93.5</v>
      </c>
      <c r="DC5" s="399"/>
      <c r="DD5" s="399"/>
      <c r="DE5" s="399"/>
      <c r="DF5" s="399"/>
      <c r="DG5" s="399"/>
      <c r="DH5" s="399"/>
      <c r="DI5" s="400"/>
      <c r="DJ5" s="180"/>
      <c r="DK5" s="180"/>
      <c r="DL5" s="180"/>
      <c r="DM5" s="180"/>
      <c r="DN5" s="180"/>
      <c r="DO5" s="180"/>
    </row>
    <row r="6" spans="1:119" ht="18.75" customHeight="1" x14ac:dyDescent="0.15">
      <c r="A6" s="181"/>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430141</v>
      </c>
      <c r="BO6" s="429"/>
      <c r="BP6" s="429"/>
      <c r="BQ6" s="429"/>
      <c r="BR6" s="429"/>
      <c r="BS6" s="429"/>
      <c r="BT6" s="429"/>
      <c r="BU6" s="430"/>
      <c r="BV6" s="428">
        <v>625180</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101</v>
      </c>
      <c r="CU6" s="582"/>
      <c r="CV6" s="582"/>
      <c r="CW6" s="582"/>
      <c r="CX6" s="582"/>
      <c r="CY6" s="582"/>
      <c r="CZ6" s="582"/>
      <c r="DA6" s="583"/>
      <c r="DB6" s="581">
        <v>100.5</v>
      </c>
      <c r="DC6" s="582"/>
      <c r="DD6" s="582"/>
      <c r="DE6" s="582"/>
      <c r="DF6" s="582"/>
      <c r="DG6" s="582"/>
      <c r="DH6" s="582"/>
      <c r="DI6" s="583"/>
      <c r="DJ6" s="180"/>
      <c r="DK6" s="180"/>
      <c r="DL6" s="180"/>
      <c r="DM6" s="180"/>
      <c r="DN6" s="180"/>
      <c r="DO6" s="180"/>
    </row>
    <row r="7" spans="1:119" ht="18.75" customHeight="1" x14ac:dyDescent="0.15">
      <c r="A7" s="181"/>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239054</v>
      </c>
      <c r="BO7" s="429"/>
      <c r="BP7" s="429"/>
      <c r="BQ7" s="429"/>
      <c r="BR7" s="429"/>
      <c r="BS7" s="429"/>
      <c r="BT7" s="429"/>
      <c r="BU7" s="430"/>
      <c r="BV7" s="428">
        <v>24484</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14913810</v>
      </c>
      <c r="CU7" s="429"/>
      <c r="CV7" s="429"/>
      <c r="CW7" s="429"/>
      <c r="CX7" s="429"/>
      <c r="CY7" s="429"/>
      <c r="CZ7" s="429"/>
      <c r="DA7" s="430"/>
      <c r="DB7" s="428">
        <v>15162579</v>
      </c>
      <c r="DC7" s="429"/>
      <c r="DD7" s="429"/>
      <c r="DE7" s="429"/>
      <c r="DF7" s="429"/>
      <c r="DG7" s="429"/>
      <c r="DH7" s="429"/>
      <c r="DI7" s="430"/>
      <c r="DJ7" s="180"/>
      <c r="DK7" s="180"/>
      <c r="DL7" s="180"/>
      <c r="DM7" s="180"/>
      <c r="DN7" s="180"/>
      <c r="DO7" s="180"/>
    </row>
    <row r="8" spans="1:119" ht="18.75" customHeight="1" thickBot="1" x14ac:dyDescent="0.2">
      <c r="A8" s="181"/>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191087</v>
      </c>
      <c r="BO8" s="429"/>
      <c r="BP8" s="429"/>
      <c r="BQ8" s="429"/>
      <c r="BR8" s="429"/>
      <c r="BS8" s="429"/>
      <c r="BT8" s="429"/>
      <c r="BU8" s="430"/>
      <c r="BV8" s="428">
        <v>600696</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0.62</v>
      </c>
      <c r="CU8" s="542"/>
      <c r="CV8" s="542"/>
      <c r="CW8" s="542"/>
      <c r="CX8" s="542"/>
      <c r="CY8" s="542"/>
      <c r="CZ8" s="542"/>
      <c r="DA8" s="543"/>
      <c r="DB8" s="541">
        <v>0.63</v>
      </c>
      <c r="DC8" s="542"/>
      <c r="DD8" s="542"/>
      <c r="DE8" s="542"/>
      <c r="DF8" s="542"/>
      <c r="DG8" s="542"/>
      <c r="DH8" s="542"/>
      <c r="DI8" s="543"/>
      <c r="DJ8" s="180"/>
      <c r="DK8" s="180"/>
      <c r="DL8" s="180"/>
      <c r="DM8" s="180"/>
      <c r="DN8" s="180"/>
      <c r="DO8" s="180"/>
    </row>
    <row r="9" spans="1:119" ht="18.75" customHeight="1" thickBot="1" x14ac:dyDescent="0.2">
      <c r="A9" s="181"/>
      <c r="B9" s="570" t="s">
        <v>111</v>
      </c>
      <c r="C9" s="571"/>
      <c r="D9" s="571"/>
      <c r="E9" s="571"/>
      <c r="F9" s="571"/>
      <c r="G9" s="571"/>
      <c r="H9" s="571"/>
      <c r="I9" s="571"/>
      <c r="J9" s="571"/>
      <c r="K9" s="491"/>
      <c r="L9" s="572" t="s">
        <v>112</v>
      </c>
      <c r="M9" s="573"/>
      <c r="N9" s="573"/>
      <c r="O9" s="573"/>
      <c r="P9" s="573"/>
      <c r="Q9" s="574"/>
      <c r="R9" s="575">
        <v>71112</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-409608</v>
      </c>
      <c r="BO9" s="429"/>
      <c r="BP9" s="429"/>
      <c r="BQ9" s="429"/>
      <c r="BR9" s="429"/>
      <c r="BS9" s="429"/>
      <c r="BT9" s="429"/>
      <c r="BU9" s="430"/>
      <c r="BV9" s="428">
        <v>207338</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10.6</v>
      </c>
      <c r="CU9" s="399"/>
      <c r="CV9" s="399"/>
      <c r="CW9" s="399"/>
      <c r="CX9" s="399"/>
      <c r="CY9" s="399"/>
      <c r="CZ9" s="399"/>
      <c r="DA9" s="400"/>
      <c r="DB9" s="398">
        <v>11.5</v>
      </c>
      <c r="DC9" s="399"/>
      <c r="DD9" s="399"/>
      <c r="DE9" s="399"/>
      <c r="DF9" s="399"/>
      <c r="DG9" s="399"/>
      <c r="DH9" s="399"/>
      <c r="DI9" s="400"/>
      <c r="DJ9" s="180"/>
      <c r="DK9" s="180"/>
      <c r="DL9" s="180"/>
      <c r="DM9" s="180"/>
      <c r="DN9" s="180"/>
      <c r="DO9" s="180"/>
    </row>
    <row r="10" spans="1:119" ht="18.75" customHeight="1" thickBot="1" x14ac:dyDescent="0.2">
      <c r="A10" s="181"/>
      <c r="B10" s="570"/>
      <c r="C10" s="571"/>
      <c r="D10" s="571"/>
      <c r="E10" s="571"/>
      <c r="F10" s="571"/>
      <c r="G10" s="571"/>
      <c r="H10" s="571"/>
      <c r="I10" s="571"/>
      <c r="J10" s="571"/>
      <c r="K10" s="491"/>
      <c r="L10" s="401" t="s">
        <v>117</v>
      </c>
      <c r="M10" s="402"/>
      <c r="N10" s="402"/>
      <c r="O10" s="402"/>
      <c r="P10" s="402"/>
      <c r="Q10" s="403"/>
      <c r="R10" s="404">
        <v>74773</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301697</v>
      </c>
      <c r="BO10" s="429"/>
      <c r="BP10" s="429"/>
      <c r="BQ10" s="429"/>
      <c r="BR10" s="429"/>
      <c r="BS10" s="429"/>
      <c r="BT10" s="429"/>
      <c r="BU10" s="430"/>
      <c r="BV10" s="428">
        <v>3216</v>
      </c>
      <c r="BW10" s="429"/>
      <c r="BX10" s="429"/>
      <c r="BY10" s="429"/>
      <c r="BZ10" s="429"/>
      <c r="CA10" s="429"/>
      <c r="CB10" s="429"/>
      <c r="CC10" s="430"/>
      <c r="CD10" s="185" t="s">
        <v>121</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119</v>
      </c>
      <c r="AV11" s="486"/>
      <c r="AW11" s="486"/>
      <c r="AX11" s="486"/>
      <c r="AY11" s="408" t="s">
        <v>125</v>
      </c>
      <c r="AZ11" s="409"/>
      <c r="BA11" s="409"/>
      <c r="BB11" s="409"/>
      <c r="BC11" s="409"/>
      <c r="BD11" s="409"/>
      <c r="BE11" s="409"/>
      <c r="BF11" s="409"/>
      <c r="BG11" s="409"/>
      <c r="BH11" s="409"/>
      <c r="BI11" s="409"/>
      <c r="BJ11" s="409"/>
      <c r="BK11" s="409"/>
      <c r="BL11" s="409"/>
      <c r="BM11" s="410"/>
      <c r="BN11" s="428">
        <v>4676</v>
      </c>
      <c r="BO11" s="429"/>
      <c r="BP11" s="429"/>
      <c r="BQ11" s="429"/>
      <c r="BR11" s="429"/>
      <c r="BS11" s="429"/>
      <c r="BT11" s="429"/>
      <c r="BU11" s="430"/>
      <c r="BV11" s="428">
        <v>1392</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0"/>
      <c r="DK11" s="180"/>
      <c r="DL11" s="180"/>
      <c r="DM11" s="180"/>
      <c r="DN11" s="180"/>
      <c r="DO11" s="180"/>
    </row>
    <row r="12" spans="1:119" ht="18.75" customHeight="1" x14ac:dyDescent="0.15">
      <c r="A12" s="181"/>
      <c r="B12" s="544" t="s">
        <v>129</v>
      </c>
      <c r="C12" s="545"/>
      <c r="D12" s="545"/>
      <c r="E12" s="545"/>
      <c r="F12" s="545"/>
      <c r="G12" s="545"/>
      <c r="H12" s="545"/>
      <c r="I12" s="545"/>
      <c r="J12" s="545"/>
      <c r="K12" s="546"/>
      <c r="L12" s="553" t="s">
        <v>130</v>
      </c>
      <c r="M12" s="554"/>
      <c r="N12" s="554"/>
      <c r="O12" s="554"/>
      <c r="P12" s="554"/>
      <c r="Q12" s="555"/>
      <c r="R12" s="556">
        <v>68874</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94</v>
      </c>
      <c r="AV12" s="486"/>
      <c r="AW12" s="486"/>
      <c r="AX12" s="486"/>
      <c r="AY12" s="408" t="s">
        <v>134</v>
      </c>
      <c r="AZ12" s="409"/>
      <c r="BA12" s="409"/>
      <c r="BB12" s="409"/>
      <c r="BC12" s="409"/>
      <c r="BD12" s="409"/>
      <c r="BE12" s="409"/>
      <c r="BF12" s="409"/>
      <c r="BG12" s="409"/>
      <c r="BH12" s="409"/>
      <c r="BI12" s="409"/>
      <c r="BJ12" s="409"/>
      <c r="BK12" s="409"/>
      <c r="BL12" s="409"/>
      <c r="BM12" s="410"/>
      <c r="BN12" s="428">
        <v>135000</v>
      </c>
      <c r="BO12" s="429"/>
      <c r="BP12" s="429"/>
      <c r="BQ12" s="429"/>
      <c r="BR12" s="429"/>
      <c r="BS12" s="429"/>
      <c r="BT12" s="429"/>
      <c r="BU12" s="430"/>
      <c r="BV12" s="428">
        <v>3038</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127</v>
      </c>
      <c r="DC12" s="542"/>
      <c r="DD12" s="542"/>
      <c r="DE12" s="542"/>
      <c r="DF12" s="542"/>
      <c r="DG12" s="542"/>
      <c r="DH12" s="542"/>
      <c r="DI12" s="543"/>
      <c r="DJ12" s="180"/>
      <c r="DK12" s="180"/>
      <c r="DL12" s="180"/>
      <c r="DM12" s="180"/>
      <c r="DN12" s="180"/>
      <c r="DO12" s="180"/>
    </row>
    <row r="13" spans="1:119" ht="18.75" customHeight="1" x14ac:dyDescent="0.15">
      <c r="A13" s="181"/>
      <c r="B13" s="547"/>
      <c r="C13" s="548"/>
      <c r="D13" s="548"/>
      <c r="E13" s="548"/>
      <c r="F13" s="548"/>
      <c r="G13" s="548"/>
      <c r="H13" s="548"/>
      <c r="I13" s="548"/>
      <c r="J13" s="548"/>
      <c r="K13" s="549"/>
      <c r="L13" s="191"/>
      <c r="M13" s="528" t="s">
        <v>136</v>
      </c>
      <c r="N13" s="529"/>
      <c r="O13" s="529"/>
      <c r="P13" s="529"/>
      <c r="Q13" s="530"/>
      <c r="R13" s="531">
        <v>67436</v>
      </c>
      <c r="S13" s="532"/>
      <c r="T13" s="532"/>
      <c r="U13" s="532"/>
      <c r="V13" s="533"/>
      <c r="W13" s="519" t="s">
        <v>137</v>
      </c>
      <c r="X13" s="441"/>
      <c r="Y13" s="441"/>
      <c r="Z13" s="441"/>
      <c r="AA13" s="441"/>
      <c r="AB13" s="442"/>
      <c r="AC13" s="404">
        <v>301</v>
      </c>
      <c r="AD13" s="405"/>
      <c r="AE13" s="405"/>
      <c r="AF13" s="405"/>
      <c r="AG13" s="406"/>
      <c r="AH13" s="404">
        <v>316</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-238235</v>
      </c>
      <c r="BO13" s="429"/>
      <c r="BP13" s="429"/>
      <c r="BQ13" s="429"/>
      <c r="BR13" s="429"/>
      <c r="BS13" s="429"/>
      <c r="BT13" s="429"/>
      <c r="BU13" s="430"/>
      <c r="BV13" s="428">
        <v>208908</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3.8</v>
      </c>
      <c r="CU13" s="399"/>
      <c r="CV13" s="399"/>
      <c r="CW13" s="399"/>
      <c r="CX13" s="399"/>
      <c r="CY13" s="399"/>
      <c r="CZ13" s="399"/>
      <c r="DA13" s="400"/>
      <c r="DB13" s="398">
        <v>4.9000000000000004</v>
      </c>
      <c r="DC13" s="399"/>
      <c r="DD13" s="399"/>
      <c r="DE13" s="399"/>
      <c r="DF13" s="399"/>
      <c r="DG13" s="399"/>
      <c r="DH13" s="399"/>
      <c r="DI13" s="400"/>
      <c r="DJ13" s="180"/>
      <c r="DK13" s="180"/>
      <c r="DL13" s="180"/>
      <c r="DM13" s="180"/>
      <c r="DN13" s="180"/>
      <c r="DO13" s="180"/>
    </row>
    <row r="14" spans="1:119" ht="18.75" customHeight="1" thickBot="1" x14ac:dyDescent="0.2">
      <c r="A14" s="181"/>
      <c r="B14" s="547"/>
      <c r="C14" s="548"/>
      <c r="D14" s="548"/>
      <c r="E14" s="548"/>
      <c r="F14" s="548"/>
      <c r="G14" s="548"/>
      <c r="H14" s="548"/>
      <c r="I14" s="548"/>
      <c r="J14" s="548"/>
      <c r="K14" s="549"/>
      <c r="L14" s="521" t="s">
        <v>142</v>
      </c>
      <c r="M14" s="565"/>
      <c r="N14" s="565"/>
      <c r="O14" s="565"/>
      <c r="P14" s="565"/>
      <c r="Q14" s="566"/>
      <c r="R14" s="531">
        <v>69529</v>
      </c>
      <c r="S14" s="532"/>
      <c r="T14" s="532"/>
      <c r="U14" s="532"/>
      <c r="V14" s="533"/>
      <c r="W14" s="534"/>
      <c r="X14" s="444"/>
      <c r="Y14" s="444"/>
      <c r="Z14" s="444"/>
      <c r="AA14" s="444"/>
      <c r="AB14" s="445"/>
      <c r="AC14" s="524">
        <v>1</v>
      </c>
      <c r="AD14" s="525"/>
      <c r="AE14" s="525"/>
      <c r="AF14" s="525"/>
      <c r="AG14" s="526"/>
      <c r="AH14" s="524">
        <v>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t="s">
        <v>144</v>
      </c>
      <c r="CU14" s="536"/>
      <c r="CV14" s="536"/>
      <c r="CW14" s="536"/>
      <c r="CX14" s="536"/>
      <c r="CY14" s="536"/>
      <c r="CZ14" s="536"/>
      <c r="DA14" s="537"/>
      <c r="DB14" s="535" t="s">
        <v>144</v>
      </c>
      <c r="DC14" s="536"/>
      <c r="DD14" s="536"/>
      <c r="DE14" s="536"/>
      <c r="DF14" s="536"/>
      <c r="DG14" s="536"/>
      <c r="DH14" s="536"/>
      <c r="DI14" s="537"/>
      <c r="DJ14" s="180"/>
      <c r="DK14" s="180"/>
      <c r="DL14" s="180"/>
      <c r="DM14" s="180"/>
      <c r="DN14" s="180"/>
      <c r="DO14" s="180"/>
    </row>
    <row r="15" spans="1:119" ht="18.75" customHeight="1" x14ac:dyDescent="0.15">
      <c r="A15" s="181"/>
      <c r="B15" s="547"/>
      <c r="C15" s="548"/>
      <c r="D15" s="548"/>
      <c r="E15" s="548"/>
      <c r="F15" s="548"/>
      <c r="G15" s="548"/>
      <c r="H15" s="548"/>
      <c r="I15" s="548"/>
      <c r="J15" s="548"/>
      <c r="K15" s="549"/>
      <c r="L15" s="191"/>
      <c r="M15" s="528" t="s">
        <v>136</v>
      </c>
      <c r="N15" s="529"/>
      <c r="O15" s="529"/>
      <c r="P15" s="529"/>
      <c r="Q15" s="530"/>
      <c r="R15" s="531">
        <v>68188</v>
      </c>
      <c r="S15" s="532"/>
      <c r="T15" s="532"/>
      <c r="U15" s="532"/>
      <c r="V15" s="533"/>
      <c r="W15" s="519" t="s">
        <v>145</v>
      </c>
      <c r="X15" s="441"/>
      <c r="Y15" s="441"/>
      <c r="Z15" s="441"/>
      <c r="AA15" s="441"/>
      <c r="AB15" s="442"/>
      <c r="AC15" s="404">
        <v>9441</v>
      </c>
      <c r="AD15" s="405"/>
      <c r="AE15" s="405"/>
      <c r="AF15" s="405"/>
      <c r="AG15" s="406"/>
      <c r="AH15" s="404">
        <v>10265</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7432652</v>
      </c>
      <c r="BO15" s="424"/>
      <c r="BP15" s="424"/>
      <c r="BQ15" s="424"/>
      <c r="BR15" s="424"/>
      <c r="BS15" s="424"/>
      <c r="BT15" s="424"/>
      <c r="BU15" s="425"/>
      <c r="BV15" s="423">
        <v>7389616</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31.8</v>
      </c>
      <c r="AD16" s="525"/>
      <c r="AE16" s="525"/>
      <c r="AF16" s="525"/>
      <c r="AG16" s="526"/>
      <c r="AH16" s="524">
        <v>32.5</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12045698</v>
      </c>
      <c r="BO16" s="429"/>
      <c r="BP16" s="429"/>
      <c r="BQ16" s="429"/>
      <c r="BR16" s="429"/>
      <c r="BS16" s="429"/>
      <c r="BT16" s="429"/>
      <c r="BU16" s="430"/>
      <c r="BV16" s="428">
        <v>12024833</v>
      </c>
      <c r="BW16" s="429"/>
      <c r="BX16" s="429"/>
      <c r="BY16" s="429"/>
      <c r="BZ16" s="429"/>
      <c r="CA16" s="429"/>
      <c r="CB16" s="429"/>
      <c r="CC16" s="430"/>
      <c r="CD16" s="195"/>
      <c r="CE16" s="426" t="s">
        <v>151</v>
      </c>
      <c r="CF16" s="426"/>
      <c r="CG16" s="426"/>
      <c r="CH16" s="426"/>
      <c r="CI16" s="426"/>
      <c r="CJ16" s="426"/>
      <c r="CK16" s="426"/>
      <c r="CL16" s="426"/>
      <c r="CM16" s="426"/>
      <c r="CN16" s="426"/>
      <c r="CO16" s="426"/>
      <c r="CP16" s="426"/>
      <c r="CQ16" s="426"/>
      <c r="CR16" s="426"/>
      <c r="CS16" s="427"/>
      <c r="CT16" s="398">
        <v>15.2</v>
      </c>
      <c r="CU16" s="399"/>
      <c r="CV16" s="399"/>
      <c r="CW16" s="399"/>
      <c r="CX16" s="399"/>
      <c r="CY16" s="399"/>
      <c r="CZ16" s="399"/>
      <c r="DA16" s="400"/>
      <c r="DB16" s="398">
        <v>17</v>
      </c>
      <c r="DC16" s="399"/>
      <c r="DD16" s="399"/>
      <c r="DE16" s="399"/>
      <c r="DF16" s="399"/>
      <c r="DG16" s="399"/>
      <c r="DH16" s="399"/>
      <c r="DI16" s="400"/>
      <c r="DJ16" s="180"/>
      <c r="DK16" s="180"/>
      <c r="DL16" s="180"/>
      <c r="DM16" s="180"/>
      <c r="DN16" s="180"/>
      <c r="DO16" s="180"/>
    </row>
    <row r="17" spans="1:119" ht="18.75" customHeight="1" thickBot="1" x14ac:dyDescent="0.2">
      <c r="A17" s="181"/>
      <c r="B17" s="550"/>
      <c r="C17" s="551"/>
      <c r="D17" s="551"/>
      <c r="E17" s="551"/>
      <c r="F17" s="551"/>
      <c r="G17" s="551"/>
      <c r="H17" s="551"/>
      <c r="I17" s="551"/>
      <c r="J17" s="551"/>
      <c r="K17" s="552"/>
      <c r="L17" s="196"/>
      <c r="M17" s="513" t="s">
        <v>152</v>
      </c>
      <c r="N17" s="514"/>
      <c r="O17" s="514"/>
      <c r="P17" s="514"/>
      <c r="Q17" s="515"/>
      <c r="R17" s="516" t="s">
        <v>153</v>
      </c>
      <c r="S17" s="517"/>
      <c r="T17" s="517"/>
      <c r="U17" s="517"/>
      <c r="V17" s="518"/>
      <c r="W17" s="519" t="s">
        <v>154</v>
      </c>
      <c r="X17" s="441"/>
      <c r="Y17" s="441"/>
      <c r="Z17" s="441"/>
      <c r="AA17" s="441"/>
      <c r="AB17" s="442"/>
      <c r="AC17" s="404">
        <v>19966</v>
      </c>
      <c r="AD17" s="405"/>
      <c r="AE17" s="405"/>
      <c r="AF17" s="405"/>
      <c r="AG17" s="406"/>
      <c r="AH17" s="404">
        <v>20995</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9482488</v>
      </c>
      <c r="BO17" s="429"/>
      <c r="BP17" s="429"/>
      <c r="BQ17" s="429"/>
      <c r="BR17" s="429"/>
      <c r="BS17" s="429"/>
      <c r="BT17" s="429"/>
      <c r="BU17" s="430"/>
      <c r="BV17" s="428">
        <v>9431285</v>
      </c>
      <c r="BW17" s="429"/>
      <c r="BX17" s="429"/>
      <c r="BY17" s="429"/>
      <c r="BZ17" s="429"/>
      <c r="CA17" s="429"/>
      <c r="CB17" s="429"/>
      <c r="CC17" s="430"/>
      <c r="CD17" s="195"/>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0"/>
      <c r="DK17" s="180"/>
      <c r="DL17" s="180"/>
      <c r="DM17" s="180"/>
      <c r="DN17" s="180"/>
      <c r="DO17" s="180"/>
    </row>
    <row r="18" spans="1:119" ht="18.75" customHeight="1" thickBot="1" x14ac:dyDescent="0.2">
      <c r="A18" s="181"/>
      <c r="B18" s="490" t="s">
        <v>156</v>
      </c>
      <c r="C18" s="491"/>
      <c r="D18" s="491"/>
      <c r="E18" s="492"/>
      <c r="F18" s="492"/>
      <c r="G18" s="492"/>
      <c r="H18" s="492"/>
      <c r="I18" s="492"/>
      <c r="J18" s="492"/>
      <c r="K18" s="492"/>
      <c r="L18" s="493">
        <v>25.33</v>
      </c>
      <c r="M18" s="493"/>
      <c r="N18" s="493"/>
      <c r="O18" s="493"/>
      <c r="P18" s="493"/>
      <c r="Q18" s="493"/>
      <c r="R18" s="494"/>
      <c r="S18" s="494"/>
      <c r="T18" s="494"/>
      <c r="U18" s="494"/>
      <c r="V18" s="495"/>
      <c r="W18" s="509"/>
      <c r="X18" s="510"/>
      <c r="Y18" s="510"/>
      <c r="Z18" s="510"/>
      <c r="AA18" s="510"/>
      <c r="AB18" s="520"/>
      <c r="AC18" s="392">
        <v>67.2</v>
      </c>
      <c r="AD18" s="393"/>
      <c r="AE18" s="393"/>
      <c r="AF18" s="393"/>
      <c r="AG18" s="496"/>
      <c r="AH18" s="392">
        <v>66.5</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14666601</v>
      </c>
      <c r="BO18" s="429"/>
      <c r="BP18" s="429"/>
      <c r="BQ18" s="429"/>
      <c r="BR18" s="429"/>
      <c r="BS18" s="429"/>
      <c r="BT18" s="429"/>
      <c r="BU18" s="430"/>
      <c r="BV18" s="428">
        <v>14430088</v>
      </c>
      <c r="BW18" s="429"/>
      <c r="BX18" s="429"/>
      <c r="BY18" s="429"/>
      <c r="BZ18" s="429"/>
      <c r="CA18" s="429"/>
      <c r="CB18" s="429"/>
      <c r="CC18" s="430"/>
      <c r="CD18" s="195"/>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0"/>
      <c r="DK18" s="180"/>
      <c r="DL18" s="180"/>
      <c r="DM18" s="180"/>
      <c r="DN18" s="180"/>
      <c r="DO18" s="180"/>
    </row>
    <row r="19" spans="1:119" ht="18.75" customHeight="1" thickBot="1" x14ac:dyDescent="0.2">
      <c r="A19" s="181"/>
      <c r="B19" s="490" t="s">
        <v>158</v>
      </c>
      <c r="C19" s="491"/>
      <c r="D19" s="491"/>
      <c r="E19" s="492"/>
      <c r="F19" s="492"/>
      <c r="G19" s="492"/>
      <c r="H19" s="492"/>
      <c r="I19" s="492"/>
      <c r="J19" s="492"/>
      <c r="K19" s="492"/>
      <c r="L19" s="498">
        <v>2807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17313136</v>
      </c>
      <c r="BO19" s="429"/>
      <c r="BP19" s="429"/>
      <c r="BQ19" s="429"/>
      <c r="BR19" s="429"/>
      <c r="BS19" s="429"/>
      <c r="BT19" s="429"/>
      <c r="BU19" s="430"/>
      <c r="BV19" s="428">
        <v>16682543</v>
      </c>
      <c r="BW19" s="429"/>
      <c r="BX19" s="429"/>
      <c r="BY19" s="429"/>
      <c r="BZ19" s="429"/>
      <c r="CA19" s="429"/>
      <c r="CB19" s="429"/>
      <c r="CC19" s="430"/>
      <c r="CD19" s="195"/>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0"/>
      <c r="DK19" s="180"/>
      <c r="DL19" s="180"/>
      <c r="DM19" s="180"/>
      <c r="DN19" s="180"/>
      <c r="DO19" s="180"/>
    </row>
    <row r="20" spans="1:119" ht="18.75" customHeight="1" thickBot="1" x14ac:dyDescent="0.2">
      <c r="A20" s="181"/>
      <c r="B20" s="490" t="s">
        <v>160</v>
      </c>
      <c r="C20" s="491"/>
      <c r="D20" s="491"/>
      <c r="E20" s="492"/>
      <c r="F20" s="492"/>
      <c r="G20" s="492"/>
      <c r="H20" s="492"/>
      <c r="I20" s="492"/>
      <c r="J20" s="492"/>
      <c r="K20" s="492"/>
      <c r="L20" s="498">
        <v>29009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195"/>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0"/>
      <c r="DK20" s="180"/>
      <c r="DL20" s="180"/>
      <c r="DM20" s="180"/>
      <c r="DN20" s="180"/>
      <c r="DO20" s="180"/>
    </row>
    <row r="21" spans="1:119" ht="18.75" customHeight="1" x14ac:dyDescent="0.15">
      <c r="A21" s="181"/>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195"/>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0"/>
      <c r="DK21" s="180"/>
      <c r="DL21" s="180"/>
      <c r="DM21" s="180"/>
      <c r="DN21" s="180"/>
      <c r="DO21" s="180"/>
    </row>
    <row r="22" spans="1:119" ht="18.75" customHeight="1" thickBot="1" x14ac:dyDescent="0.2">
      <c r="A22" s="181"/>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195"/>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0"/>
      <c r="DK22" s="180"/>
      <c r="DL22" s="180"/>
      <c r="DM22" s="180"/>
      <c r="DN22" s="180"/>
      <c r="DO22" s="180"/>
    </row>
    <row r="23" spans="1:119" ht="18.75" customHeight="1" x14ac:dyDescent="0.15">
      <c r="A23" s="181"/>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19639087</v>
      </c>
      <c r="BO23" s="429"/>
      <c r="BP23" s="429"/>
      <c r="BQ23" s="429"/>
      <c r="BR23" s="429"/>
      <c r="BS23" s="429"/>
      <c r="BT23" s="429"/>
      <c r="BU23" s="430"/>
      <c r="BV23" s="428">
        <v>19183344</v>
      </c>
      <c r="BW23" s="429"/>
      <c r="BX23" s="429"/>
      <c r="BY23" s="429"/>
      <c r="BZ23" s="429"/>
      <c r="CA23" s="429"/>
      <c r="CB23" s="429"/>
      <c r="CC23" s="430"/>
      <c r="CD23" s="195"/>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0"/>
      <c r="DK23" s="180"/>
      <c r="DL23" s="180"/>
      <c r="DM23" s="180"/>
      <c r="DN23" s="180"/>
      <c r="DO23" s="180"/>
    </row>
    <row r="24" spans="1:119" ht="18.75" customHeight="1" thickBot="1" x14ac:dyDescent="0.2">
      <c r="A24" s="181"/>
      <c r="B24" s="460"/>
      <c r="C24" s="461"/>
      <c r="D24" s="462"/>
      <c r="E24" s="401" t="s">
        <v>169</v>
      </c>
      <c r="F24" s="402"/>
      <c r="G24" s="402"/>
      <c r="H24" s="402"/>
      <c r="I24" s="402"/>
      <c r="J24" s="402"/>
      <c r="K24" s="403"/>
      <c r="L24" s="404">
        <v>1</v>
      </c>
      <c r="M24" s="405"/>
      <c r="N24" s="405"/>
      <c r="O24" s="405"/>
      <c r="P24" s="406"/>
      <c r="Q24" s="404">
        <v>6720</v>
      </c>
      <c r="R24" s="405"/>
      <c r="S24" s="405"/>
      <c r="T24" s="405"/>
      <c r="U24" s="405"/>
      <c r="V24" s="406"/>
      <c r="W24" s="470"/>
      <c r="X24" s="461"/>
      <c r="Y24" s="462"/>
      <c r="Z24" s="401" t="s">
        <v>170</v>
      </c>
      <c r="AA24" s="402"/>
      <c r="AB24" s="402"/>
      <c r="AC24" s="402"/>
      <c r="AD24" s="402"/>
      <c r="AE24" s="402"/>
      <c r="AF24" s="402"/>
      <c r="AG24" s="403"/>
      <c r="AH24" s="404">
        <v>380</v>
      </c>
      <c r="AI24" s="405"/>
      <c r="AJ24" s="405"/>
      <c r="AK24" s="405"/>
      <c r="AL24" s="406"/>
      <c r="AM24" s="404">
        <v>1168880</v>
      </c>
      <c r="AN24" s="405"/>
      <c r="AO24" s="405"/>
      <c r="AP24" s="405"/>
      <c r="AQ24" s="405"/>
      <c r="AR24" s="406"/>
      <c r="AS24" s="404">
        <v>3076</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14755034</v>
      </c>
      <c r="BO24" s="429"/>
      <c r="BP24" s="429"/>
      <c r="BQ24" s="429"/>
      <c r="BR24" s="429"/>
      <c r="BS24" s="429"/>
      <c r="BT24" s="429"/>
      <c r="BU24" s="430"/>
      <c r="BV24" s="428">
        <v>14823651</v>
      </c>
      <c r="BW24" s="429"/>
      <c r="BX24" s="429"/>
      <c r="BY24" s="429"/>
      <c r="BZ24" s="429"/>
      <c r="CA24" s="429"/>
      <c r="CB24" s="429"/>
      <c r="CC24" s="430"/>
      <c r="CD24" s="195"/>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0"/>
      <c r="DK24" s="180"/>
      <c r="DL24" s="180"/>
      <c r="DM24" s="180"/>
      <c r="DN24" s="180"/>
      <c r="DO24" s="180"/>
    </row>
    <row r="25" spans="1:119" s="180" customFormat="1" ht="18.75" customHeight="1" x14ac:dyDescent="0.15">
      <c r="A25" s="181"/>
      <c r="B25" s="460"/>
      <c r="C25" s="461"/>
      <c r="D25" s="462"/>
      <c r="E25" s="401" t="s">
        <v>172</v>
      </c>
      <c r="F25" s="402"/>
      <c r="G25" s="402"/>
      <c r="H25" s="402"/>
      <c r="I25" s="402"/>
      <c r="J25" s="402"/>
      <c r="K25" s="403"/>
      <c r="L25" s="404">
        <v>1</v>
      </c>
      <c r="M25" s="405"/>
      <c r="N25" s="405"/>
      <c r="O25" s="405"/>
      <c r="P25" s="406"/>
      <c r="Q25" s="404">
        <v>5960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127</v>
      </c>
      <c r="AN25" s="405"/>
      <c r="AO25" s="405"/>
      <c r="AP25" s="405"/>
      <c r="AQ25" s="405"/>
      <c r="AR25" s="406"/>
      <c r="AS25" s="404" t="s">
        <v>144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2103942</v>
      </c>
      <c r="BO25" s="424"/>
      <c r="BP25" s="424"/>
      <c r="BQ25" s="424"/>
      <c r="BR25" s="424"/>
      <c r="BS25" s="424"/>
      <c r="BT25" s="424"/>
      <c r="BU25" s="425"/>
      <c r="BV25" s="423">
        <v>2381504</v>
      </c>
      <c r="BW25" s="424"/>
      <c r="BX25" s="424"/>
      <c r="BY25" s="424"/>
      <c r="BZ25" s="424"/>
      <c r="CA25" s="424"/>
      <c r="CB25" s="424"/>
      <c r="CC25" s="425"/>
      <c r="CD25" s="195"/>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0" customFormat="1" ht="18.75" customHeight="1" x14ac:dyDescent="0.15">
      <c r="A26" s="181"/>
      <c r="B26" s="460"/>
      <c r="C26" s="461"/>
      <c r="D26" s="462"/>
      <c r="E26" s="401" t="s">
        <v>176</v>
      </c>
      <c r="F26" s="402"/>
      <c r="G26" s="402"/>
      <c r="H26" s="402"/>
      <c r="I26" s="402"/>
      <c r="J26" s="402"/>
      <c r="K26" s="403"/>
      <c r="L26" s="404">
        <v>1</v>
      </c>
      <c r="M26" s="405"/>
      <c r="N26" s="405"/>
      <c r="O26" s="405"/>
      <c r="P26" s="406"/>
      <c r="Q26" s="404">
        <v>5360</v>
      </c>
      <c r="R26" s="405"/>
      <c r="S26" s="405"/>
      <c r="T26" s="405"/>
      <c r="U26" s="405"/>
      <c r="V26" s="406"/>
      <c r="W26" s="470"/>
      <c r="X26" s="461"/>
      <c r="Y26" s="462"/>
      <c r="Z26" s="401" t="s">
        <v>177</v>
      </c>
      <c r="AA26" s="483"/>
      <c r="AB26" s="483"/>
      <c r="AC26" s="483"/>
      <c r="AD26" s="483"/>
      <c r="AE26" s="483"/>
      <c r="AF26" s="483"/>
      <c r="AG26" s="484"/>
      <c r="AH26" s="404">
        <v>11</v>
      </c>
      <c r="AI26" s="405"/>
      <c r="AJ26" s="405"/>
      <c r="AK26" s="405"/>
      <c r="AL26" s="406"/>
      <c r="AM26" s="404">
        <v>38313</v>
      </c>
      <c r="AN26" s="405"/>
      <c r="AO26" s="405"/>
      <c r="AP26" s="405"/>
      <c r="AQ26" s="405"/>
      <c r="AR26" s="406"/>
      <c r="AS26" s="404">
        <v>3483</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127</v>
      </c>
      <c r="BO26" s="429"/>
      <c r="BP26" s="429"/>
      <c r="BQ26" s="429"/>
      <c r="BR26" s="429"/>
      <c r="BS26" s="429"/>
      <c r="BT26" s="429"/>
      <c r="BU26" s="430"/>
      <c r="BV26" s="428" t="s">
        <v>144</v>
      </c>
      <c r="BW26" s="429"/>
      <c r="BX26" s="429"/>
      <c r="BY26" s="429"/>
      <c r="BZ26" s="429"/>
      <c r="CA26" s="429"/>
      <c r="CB26" s="429"/>
      <c r="CC26" s="430"/>
      <c r="CD26" s="195"/>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1"/>
      <c r="B27" s="460"/>
      <c r="C27" s="461"/>
      <c r="D27" s="462"/>
      <c r="E27" s="401" t="s">
        <v>179</v>
      </c>
      <c r="F27" s="402"/>
      <c r="G27" s="402"/>
      <c r="H27" s="402"/>
      <c r="I27" s="402"/>
      <c r="J27" s="402"/>
      <c r="K27" s="403"/>
      <c r="L27" s="404">
        <v>1</v>
      </c>
      <c r="M27" s="405"/>
      <c r="N27" s="405"/>
      <c r="O27" s="405"/>
      <c r="P27" s="406"/>
      <c r="Q27" s="404">
        <v>5900</v>
      </c>
      <c r="R27" s="405"/>
      <c r="S27" s="405"/>
      <c r="T27" s="405"/>
      <c r="U27" s="405"/>
      <c r="V27" s="406"/>
      <c r="W27" s="470"/>
      <c r="X27" s="461"/>
      <c r="Y27" s="462"/>
      <c r="Z27" s="401" t="s">
        <v>180</v>
      </c>
      <c r="AA27" s="402"/>
      <c r="AB27" s="402"/>
      <c r="AC27" s="402"/>
      <c r="AD27" s="402"/>
      <c r="AE27" s="402"/>
      <c r="AF27" s="402"/>
      <c r="AG27" s="403"/>
      <c r="AH27" s="404">
        <v>29</v>
      </c>
      <c r="AI27" s="405"/>
      <c r="AJ27" s="405"/>
      <c r="AK27" s="405"/>
      <c r="AL27" s="406"/>
      <c r="AM27" s="404">
        <v>109302</v>
      </c>
      <c r="AN27" s="405"/>
      <c r="AO27" s="405"/>
      <c r="AP27" s="405"/>
      <c r="AQ27" s="405"/>
      <c r="AR27" s="406"/>
      <c r="AS27" s="404">
        <v>3769</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127</v>
      </c>
      <c r="BO27" s="432"/>
      <c r="BP27" s="432"/>
      <c r="BQ27" s="432"/>
      <c r="BR27" s="432"/>
      <c r="BS27" s="432"/>
      <c r="BT27" s="432"/>
      <c r="BU27" s="433"/>
      <c r="BV27" s="431" t="s">
        <v>144</v>
      </c>
      <c r="BW27" s="432"/>
      <c r="BX27" s="432"/>
      <c r="BY27" s="432"/>
      <c r="BZ27" s="432"/>
      <c r="CA27" s="432"/>
      <c r="CB27" s="432"/>
      <c r="CC27" s="433"/>
      <c r="CD27" s="197"/>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0"/>
      <c r="DK27" s="180"/>
      <c r="DL27" s="180"/>
      <c r="DM27" s="180"/>
      <c r="DN27" s="180"/>
      <c r="DO27" s="180"/>
    </row>
    <row r="28" spans="1:119" ht="18.75" customHeight="1" x14ac:dyDescent="0.15">
      <c r="A28" s="181"/>
      <c r="B28" s="460"/>
      <c r="C28" s="461"/>
      <c r="D28" s="462"/>
      <c r="E28" s="401" t="s">
        <v>182</v>
      </c>
      <c r="F28" s="402"/>
      <c r="G28" s="402"/>
      <c r="H28" s="402"/>
      <c r="I28" s="402"/>
      <c r="J28" s="402"/>
      <c r="K28" s="403"/>
      <c r="L28" s="404">
        <v>1</v>
      </c>
      <c r="M28" s="405"/>
      <c r="N28" s="405"/>
      <c r="O28" s="405"/>
      <c r="P28" s="406"/>
      <c r="Q28" s="404">
        <v>5500</v>
      </c>
      <c r="R28" s="405"/>
      <c r="S28" s="405"/>
      <c r="T28" s="405"/>
      <c r="U28" s="405"/>
      <c r="V28" s="406"/>
      <c r="W28" s="470"/>
      <c r="X28" s="461"/>
      <c r="Y28" s="462"/>
      <c r="Z28" s="401" t="s">
        <v>183</v>
      </c>
      <c r="AA28" s="402"/>
      <c r="AB28" s="402"/>
      <c r="AC28" s="402"/>
      <c r="AD28" s="402"/>
      <c r="AE28" s="402"/>
      <c r="AF28" s="402"/>
      <c r="AG28" s="403"/>
      <c r="AH28" s="404" t="s">
        <v>127</v>
      </c>
      <c r="AI28" s="405"/>
      <c r="AJ28" s="405"/>
      <c r="AK28" s="405"/>
      <c r="AL28" s="406"/>
      <c r="AM28" s="404" t="s">
        <v>127</v>
      </c>
      <c r="AN28" s="405"/>
      <c r="AO28" s="405"/>
      <c r="AP28" s="405"/>
      <c r="AQ28" s="405"/>
      <c r="AR28" s="406"/>
      <c r="AS28" s="404" t="s">
        <v>144</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2252734</v>
      </c>
      <c r="BO28" s="424"/>
      <c r="BP28" s="424"/>
      <c r="BQ28" s="424"/>
      <c r="BR28" s="424"/>
      <c r="BS28" s="424"/>
      <c r="BT28" s="424"/>
      <c r="BU28" s="425"/>
      <c r="BV28" s="423">
        <v>2086037</v>
      </c>
      <c r="BW28" s="424"/>
      <c r="BX28" s="424"/>
      <c r="BY28" s="424"/>
      <c r="BZ28" s="424"/>
      <c r="CA28" s="424"/>
      <c r="CB28" s="424"/>
      <c r="CC28" s="425"/>
      <c r="CD28" s="195"/>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0"/>
      <c r="DK28" s="180"/>
      <c r="DL28" s="180"/>
      <c r="DM28" s="180"/>
      <c r="DN28" s="180"/>
      <c r="DO28" s="180"/>
    </row>
    <row r="29" spans="1:119" ht="18.75" customHeight="1" x14ac:dyDescent="0.15">
      <c r="A29" s="181"/>
      <c r="B29" s="460"/>
      <c r="C29" s="461"/>
      <c r="D29" s="462"/>
      <c r="E29" s="401" t="s">
        <v>185</v>
      </c>
      <c r="F29" s="402"/>
      <c r="G29" s="402"/>
      <c r="H29" s="402"/>
      <c r="I29" s="402"/>
      <c r="J29" s="402"/>
      <c r="K29" s="403"/>
      <c r="L29" s="404">
        <v>16</v>
      </c>
      <c r="M29" s="405"/>
      <c r="N29" s="405"/>
      <c r="O29" s="405"/>
      <c r="P29" s="406"/>
      <c r="Q29" s="404">
        <v>5300</v>
      </c>
      <c r="R29" s="405"/>
      <c r="S29" s="405"/>
      <c r="T29" s="405"/>
      <c r="U29" s="405"/>
      <c r="V29" s="406"/>
      <c r="W29" s="471"/>
      <c r="X29" s="472"/>
      <c r="Y29" s="473"/>
      <c r="Z29" s="401" t="s">
        <v>186</v>
      </c>
      <c r="AA29" s="402"/>
      <c r="AB29" s="402"/>
      <c r="AC29" s="402"/>
      <c r="AD29" s="402"/>
      <c r="AE29" s="402"/>
      <c r="AF29" s="402"/>
      <c r="AG29" s="403"/>
      <c r="AH29" s="404">
        <v>409</v>
      </c>
      <c r="AI29" s="405"/>
      <c r="AJ29" s="405"/>
      <c r="AK29" s="405"/>
      <c r="AL29" s="406"/>
      <c r="AM29" s="404">
        <v>1278182</v>
      </c>
      <c r="AN29" s="405"/>
      <c r="AO29" s="405"/>
      <c r="AP29" s="405"/>
      <c r="AQ29" s="405"/>
      <c r="AR29" s="406"/>
      <c r="AS29" s="404">
        <v>3125</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175</v>
      </c>
      <c r="BO29" s="429"/>
      <c r="BP29" s="429"/>
      <c r="BQ29" s="429"/>
      <c r="BR29" s="429"/>
      <c r="BS29" s="429"/>
      <c r="BT29" s="429"/>
      <c r="BU29" s="430"/>
      <c r="BV29" s="428">
        <v>175</v>
      </c>
      <c r="BW29" s="429"/>
      <c r="BX29" s="429"/>
      <c r="BY29" s="429"/>
      <c r="BZ29" s="429"/>
      <c r="CA29" s="429"/>
      <c r="CB29" s="429"/>
      <c r="CC29" s="430"/>
      <c r="CD29" s="197"/>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0"/>
      <c r="DK29" s="180"/>
      <c r="DL29" s="180"/>
      <c r="DM29" s="180"/>
      <c r="DN29" s="180"/>
      <c r="DO29" s="180"/>
    </row>
    <row r="30" spans="1:119" ht="18.75" customHeight="1" thickBot="1" x14ac:dyDescent="0.2">
      <c r="A30" s="181"/>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99.6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1336792</v>
      </c>
      <c r="BO30" s="432"/>
      <c r="BP30" s="432"/>
      <c r="BQ30" s="432"/>
      <c r="BR30" s="432"/>
      <c r="BS30" s="432"/>
      <c r="BT30" s="432"/>
      <c r="BU30" s="433"/>
      <c r="BV30" s="431">
        <v>1272723</v>
      </c>
      <c r="BW30" s="432"/>
      <c r="BX30" s="432"/>
      <c r="BY30" s="432"/>
      <c r="BZ30" s="432"/>
      <c r="CA30" s="432"/>
      <c r="CB30" s="432"/>
      <c r="CC30" s="433"/>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189</v>
      </c>
      <c r="D32" s="208"/>
      <c r="E32" s="208"/>
      <c r="F32" s="205"/>
      <c r="G32" s="205"/>
      <c r="H32" s="205"/>
      <c r="I32" s="205"/>
      <c r="J32" s="205"/>
      <c r="K32" s="205"/>
      <c r="L32" s="205"/>
      <c r="M32" s="205"/>
      <c r="N32" s="205"/>
      <c r="O32" s="205"/>
      <c r="P32" s="205"/>
      <c r="Q32" s="205"/>
      <c r="R32" s="205"/>
      <c r="S32" s="205"/>
      <c r="T32" s="205"/>
      <c r="U32" s="205" t="s">
        <v>190</v>
      </c>
      <c r="V32" s="205"/>
      <c r="W32" s="205"/>
      <c r="X32" s="205"/>
      <c r="Y32" s="205"/>
      <c r="Z32" s="205"/>
      <c r="AA32" s="205"/>
      <c r="AB32" s="205"/>
      <c r="AC32" s="205"/>
      <c r="AD32" s="205"/>
      <c r="AE32" s="205"/>
      <c r="AF32" s="205"/>
      <c r="AG32" s="205"/>
      <c r="AH32" s="205"/>
      <c r="AI32" s="205"/>
      <c r="AJ32" s="205"/>
      <c r="AK32" s="205"/>
      <c r="AL32" s="205"/>
      <c r="AM32" s="209" t="s">
        <v>191</v>
      </c>
      <c r="AN32" s="205"/>
      <c r="AO32" s="205"/>
      <c r="AP32" s="205"/>
      <c r="AQ32" s="205"/>
      <c r="AR32" s="205"/>
      <c r="AS32" s="209"/>
      <c r="AT32" s="209"/>
      <c r="AU32" s="209"/>
      <c r="AV32" s="209"/>
      <c r="AW32" s="209"/>
      <c r="AX32" s="209"/>
      <c r="AY32" s="209"/>
      <c r="AZ32" s="209"/>
      <c r="BA32" s="209"/>
      <c r="BB32" s="205"/>
      <c r="BC32" s="209"/>
      <c r="BD32" s="205"/>
      <c r="BE32" s="209" t="s">
        <v>192</v>
      </c>
      <c r="BF32" s="205"/>
      <c r="BG32" s="205"/>
      <c r="BH32" s="205"/>
      <c r="BI32" s="205"/>
      <c r="BJ32" s="209"/>
      <c r="BK32" s="209"/>
      <c r="BL32" s="209"/>
      <c r="BM32" s="209"/>
      <c r="BN32" s="209"/>
      <c r="BO32" s="209"/>
      <c r="BP32" s="209"/>
      <c r="BQ32" s="209"/>
      <c r="BR32" s="205"/>
      <c r="BS32" s="205"/>
      <c r="BT32" s="205"/>
      <c r="BU32" s="205"/>
      <c r="BV32" s="205"/>
      <c r="BW32" s="205" t="s">
        <v>193</v>
      </c>
      <c r="BX32" s="205"/>
      <c r="BY32" s="205"/>
      <c r="BZ32" s="205"/>
      <c r="CA32" s="205"/>
      <c r="CB32" s="209"/>
      <c r="CC32" s="209"/>
      <c r="CD32" s="209"/>
      <c r="CE32" s="209"/>
      <c r="CF32" s="209"/>
      <c r="CG32" s="209"/>
      <c r="CH32" s="209"/>
      <c r="CI32" s="209"/>
      <c r="CJ32" s="209"/>
      <c r="CK32" s="209"/>
      <c r="CL32" s="209"/>
      <c r="CM32" s="209"/>
      <c r="CN32" s="209"/>
      <c r="CO32" s="209" t="s">
        <v>194</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391" t="s">
        <v>195</v>
      </c>
      <c r="D33" s="391"/>
      <c r="E33" s="390" t="s">
        <v>196</v>
      </c>
      <c r="F33" s="390"/>
      <c r="G33" s="390"/>
      <c r="H33" s="390"/>
      <c r="I33" s="390"/>
      <c r="J33" s="390"/>
      <c r="K33" s="390"/>
      <c r="L33" s="390"/>
      <c r="M33" s="390"/>
      <c r="N33" s="390"/>
      <c r="O33" s="390"/>
      <c r="P33" s="390"/>
      <c r="Q33" s="390"/>
      <c r="R33" s="390"/>
      <c r="S33" s="390"/>
      <c r="T33" s="210"/>
      <c r="U33" s="391" t="s">
        <v>197</v>
      </c>
      <c r="V33" s="391"/>
      <c r="W33" s="390" t="s">
        <v>198</v>
      </c>
      <c r="X33" s="390"/>
      <c r="Y33" s="390"/>
      <c r="Z33" s="390"/>
      <c r="AA33" s="390"/>
      <c r="AB33" s="390"/>
      <c r="AC33" s="390"/>
      <c r="AD33" s="390"/>
      <c r="AE33" s="390"/>
      <c r="AF33" s="390"/>
      <c r="AG33" s="390"/>
      <c r="AH33" s="390"/>
      <c r="AI33" s="390"/>
      <c r="AJ33" s="390"/>
      <c r="AK33" s="390"/>
      <c r="AL33" s="210"/>
      <c r="AM33" s="391" t="s">
        <v>199</v>
      </c>
      <c r="AN33" s="391"/>
      <c r="AO33" s="390" t="s">
        <v>200</v>
      </c>
      <c r="AP33" s="390"/>
      <c r="AQ33" s="390"/>
      <c r="AR33" s="390"/>
      <c r="AS33" s="390"/>
      <c r="AT33" s="390"/>
      <c r="AU33" s="390"/>
      <c r="AV33" s="390"/>
      <c r="AW33" s="390"/>
      <c r="AX33" s="390"/>
      <c r="AY33" s="390"/>
      <c r="AZ33" s="390"/>
      <c r="BA33" s="390"/>
      <c r="BB33" s="390"/>
      <c r="BC33" s="390"/>
      <c r="BD33" s="211"/>
      <c r="BE33" s="390" t="s">
        <v>201</v>
      </c>
      <c r="BF33" s="390"/>
      <c r="BG33" s="390" t="s">
        <v>202</v>
      </c>
      <c r="BH33" s="390"/>
      <c r="BI33" s="390"/>
      <c r="BJ33" s="390"/>
      <c r="BK33" s="390"/>
      <c r="BL33" s="390"/>
      <c r="BM33" s="390"/>
      <c r="BN33" s="390"/>
      <c r="BO33" s="390"/>
      <c r="BP33" s="390"/>
      <c r="BQ33" s="390"/>
      <c r="BR33" s="390"/>
      <c r="BS33" s="390"/>
      <c r="BT33" s="390"/>
      <c r="BU33" s="390"/>
      <c r="BV33" s="211"/>
      <c r="BW33" s="391" t="s">
        <v>201</v>
      </c>
      <c r="BX33" s="391"/>
      <c r="BY33" s="390" t="s">
        <v>203</v>
      </c>
      <c r="BZ33" s="390"/>
      <c r="CA33" s="390"/>
      <c r="CB33" s="390"/>
      <c r="CC33" s="390"/>
      <c r="CD33" s="390"/>
      <c r="CE33" s="390"/>
      <c r="CF33" s="390"/>
      <c r="CG33" s="390"/>
      <c r="CH33" s="390"/>
      <c r="CI33" s="390"/>
      <c r="CJ33" s="390"/>
      <c r="CK33" s="390"/>
      <c r="CL33" s="390"/>
      <c r="CM33" s="390"/>
      <c r="CN33" s="210"/>
      <c r="CO33" s="391" t="s">
        <v>204</v>
      </c>
      <c r="CP33" s="391"/>
      <c r="CQ33" s="390" t="s">
        <v>205</v>
      </c>
      <c r="CR33" s="390"/>
      <c r="CS33" s="390"/>
      <c r="CT33" s="390"/>
      <c r="CU33" s="390"/>
      <c r="CV33" s="390"/>
      <c r="CW33" s="390"/>
      <c r="CX33" s="390"/>
      <c r="CY33" s="390"/>
      <c r="CZ33" s="390"/>
      <c r="DA33" s="390"/>
      <c r="DB33" s="390"/>
      <c r="DC33" s="390"/>
      <c r="DD33" s="390"/>
      <c r="DE33" s="390"/>
      <c r="DF33" s="210"/>
      <c r="DG33" s="389" t="s">
        <v>206</v>
      </c>
      <c r="DH33" s="389"/>
      <c r="DI33" s="212"/>
      <c r="DJ33" s="180"/>
      <c r="DK33" s="180"/>
      <c r="DL33" s="180"/>
      <c r="DM33" s="180"/>
      <c r="DN33" s="180"/>
      <c r="DO33" s="180"/>
    </row>
    <row r="34" spans="1:119" ht="32.25" customHeight="1" x14ac:dyDescent="0.15">
      <c r="A34" s="181"/>
      <c r="B34" s="207"/>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08"/>
      <c r="U34" s="387">
        <f>IF(W34="","",MAX(C34:D43)+1)</f>
        <v>2</v>
      </c>
      <c r="V34" s="387"/>
      <c r="W34" s="386" t="str">
        <f>IF('各会計、関係団体の財政状況及び健全化判断比率'!B28="","",'各会計、関係団体の財政状況及び健全化判断比率'!B28)</f>
        <v>国民健康保険事業特別会計（事業勘定）</v>
      </c>
      <c r="X34" s="386"/>
      <c r="Y34" s="386"/>
      <c r="Z34" s="386"/>
      <c r="AA34" s="386"/>
      <c r="AB34" s="386"/>
      <c r="AC34" s="386"/>
      <c r="AD34" s="386"/>
      <c r="AE34" s="386"/>
      <c r="AF34" s="386"/>
      <c r="AG34" s="386"/>
      <c r="AH34" s="386"/>
      <c r="AI34" s="386"/>
      <c r="AJ34" s="386"/>
      <c r="AK34" s="386"/>
      <c r="AL34" s="208"/>
      <c r="AM34" s="387">
        <f>IF(AO34="","",MAX(C34:D43,U34:V43)+1)</f>
        <v>6</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08"/>
      <c r="BE34" s="387" t="str">
        <f>IF(BG34="","",MAX(C34:D43,U34:V43,AM34:AN43)+1)</f>
        <v/>
      </c>
      <c r="BF34" s="387"/>
      <c r="BG34" s="386"/>
      <c r="BH34" s="386"/>
      <c r="BI34" s="386"/>
      <c r="BJ34" s="386"/>
      <c r="BK34" s="386"/>
      <c r="BL34" s="386"/>
      <c r="BM34" s="386"/>
      <c r="BN34" s="386"/>
      <c r="BO34" s="386"/>
      <c r="BP34" s="386"/>
      <c r="BQ34" s="386"/>
      <c r="BR34" s="386"/>
      <c r="BS34" s="386"/>
      <c r="BT34" s="386"/>
      <c r="BU34" s="386"/>
      <c r="BV34" s="208"/>
      <c r="BW34" s="387">
        <f>IF(BY34="","",MAX(C34:D43,U34:V43,AM34:AN43,BE34:BF43)+1)</f>
        <v>9</v>
      </c>
      <c r="BX34" s="387"/>
      <c r="BY34" s="386" t="str">
        <f>IF('各会計、関係団体の財政状況及び健全化判断比率'!B68="","",'各会計、関係団体の財政状況及び健全化判断比率'!B68)</f>
        <v>柏原羽曳野藤井寺消防組合（一般会計）</v>
      </c>
      <c r="BZ34" s="386"/>
      <c r="CA34" s="386"/>
      <c r="CB34" s="386"/>
      <c r="CC34" s="386"/>
      <c r="CD34" s="386"/>
      <c r="CE34" s="386"/>
      <c r="CF34" s="386"/>
      <c r="CG34" s="386"/>
      <c r="CH34" s="386"/>
      <c r="CI34" s="386"/>
      <c r="CJ34" s="386"/>
      <c r="CK34" s="386"/>
      <c r="CL34" s="386"/>
      <c r="CM34" s="386"/>
      <c r="CN34" s="208"/>
      <c r="CO34" s="387">
        <f>IF(CQ34="","",MAX(C34:D43,U34:V43,AM34:AN43,BE34:BF43,BW34:BX43)+1)</f>
        <v>18</v>
      </c>
      <c r="CP34" s="387"/>
      <c r="CQ34" s="386" t="str">
        <f>IF('各会計、関係団体の財政状況及び健全化判断比率'!BS7="","",'各会計、関係団体の財政状況及び健全化判断比率'!BS7)</f>
        <v>柏原市土地開発公社</v>
      </c>
      <c r="CR34" s="386"/>
      <c r="CS34" s="386"/>
      <c r="CT34" s="386"/>
      <c r="CU34" s="386"/>
      <c r="CV34" s="386"/>
      <c r="CW34" s="386"/>
      <c r="CX34" s="386"/>
      <c r="CY34" s="386"/>
      <c r="CZ34" s="386"/>
      <c r="DA34" s="386"/>
      <c r="DB34" s="386"/>
      <c r="DC34" s="386"/>
      <c r="DD34" s="386"/>
      <c r="DE34" s="386"/>
      <c r="DF34" s="205"/>
      <c r="DG34" s="388" t="str">
        <f>IF('各会計、関係団体の財政状況及び健全化判断比率'!BR7="","",'各会計、関係団体の財政状況及び健全化判断比率'!BR7)</f>
        <v/>
      </c>
      <c r="DH34" s="388"/>
      <c r="DI34" s="212"/>
      <c r="DJ34" s="180"/>
      <c r="DK34" s="180"/>
      <c r="DL34" s="180"/>
      <c r="DM34" s="180"/>
      <c r="DN34" s="180"/>
      <c r="DO34" s="180"/>
    </row>
    <row r="35" spans="1:119" ht="32.25" customHeight="1" x14ac:dyDescent="0.15">
      <c r="A35" s="181"/>
      <c r="B35" s="207"/>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08"/>
      <c r="U35" s="387">
        <f>IF(W35="","",U34+1)</f>
        <v>3</v>
      </c>
      <c r="V35" s="387"/>
      <c r="W35" s="386" t="str">
        <f>IF('各会計、関係団体の財政状況及び健全化判断比率'!B29="","",'各会計、関係団体の財政状況及び健全化判断比率'!B29)</f>
        <v>国民健康保険事業特別会計（施設勘定堅上診療所）</v>
      </c>
      <c r="X35" s="386"/>
      <c r="Y35" s="386"/>
      <c r="Z35" s="386"/>
      <c r="AA35" s="386"/>
      <c r="AB35" s="386"/>
      <c r="AC35" s="386"/>
      <c r="AD35" s="386"/>
      <c r="AE35" s="386"/>
      <c r="AF35" s="386"/>
      <c r="AG35" s="386"/>
      <c r="AH35" s="386"/>
      <c r="AI35" s="386"/>
      <c r="AJ35" s="386"/>
      <c r="AK35" s="386"/>
      <c r="AL35" s="208"/>
      <c r="AM35" s="387">
        <f t="shared" ref="AM35:AM43" si="0">IF(AO35="","",AM34+1)</f>
        <v>7</v>
      </c>
      <c r="AN35" s="387"/>
      <c r="AO35" s="386" t="str">
        <f>IF('各会計、関係団体の財政状況及び健全化判断比率'!B33="","",'各会計、関係団体の財政状況及び健全化判断比率'!B33)</f>
        <v>市立柏原病院事業会計</v>
      </c>
      <c r="AP35" s="386"/>
      <c r="AQ35" s="386"/>
      <c r="AR35" s="386"/>
      <c r="AS35" s="386"/>
      <c r="AT35" s="386"/>
      <c r="AU35" s="386"/>
      <c r="AV35" s="386"/>
      <c r="AW35" s="386"/>
      <c r="AX35" s="386"/>
      <c r="AY35" s="386"/>
      <c r="AZ35" s="386"/>
      <c r="BA35" s="386"/>
      <c r="BB35" s="386"/>
      <c r="BC35" s="386"/>
      <c r="BD35" s="208"/>
      <c r="BE35" s="387" t="str">
        <f t="shared" ref="BE35:BE43" si="1">IF(BG35="","",BE34+1)</f>
        <v/>
      </c>
      <c r="BF35" s="387"/>
      <c r="BG35" s="386"/>
      <c r="BH35" s="386"/>
      <c r="BI35" s="386"/>
      <c r="BJ35" s="386"/>
      <c r="BK35" s="386"/>
      <c r="BL35" s="386"/>
      <c r="BM35" s="386"/>
      <c r="BN35" s="386"/>
      <c r="BO35" s="386"/>
      <c r="BP35" s="386"/>
      <c r="BQ35" s="386"/>
      <c r="BR35" s="386"/>
      <c r="BS35" s="386"/>
      <c r="BT35" s="386"/>
      <c r="BU35" s="386"/>
      <c r="BV35" s="208"/>
      <c r="BW35" s="387">
        <f t="shared" ref="BW35:BW43" si="2">IF(BY35="","",BW34+1)</f>
        <v>10</v>
      </c>
      <c r="BX35" s="387"/>
      <c r="BY35" s="386" t="str">
        <f>IF('各会計、関係団体の財政状況及び健全化判断比率'!B69="","",'各会計、関係団体の財政状況及び健全化判断比率'!B69)</f>
        <v>柏羽藤環境事業組合（一般会計）</v>
      </c>
      <c r="BZ35" s="386"/>
      <c r="CA35" s="386"/>
      <c r="CB35" s="386"/>
      <c r="CC35" s="386"/>
      <c r="CD35" s="386"/>
      <c r="CE35" s="386"/>
      <c r="CF35" s="386"/>
      <c r="CG35" s="386"/>
      <c r="CH35" s="386"/>
      <c r="CI35" s="386"/>
      <c r="CJ35" s="386"/>
      <c r="CK35" s="386"/>
      <c r="CL35" s="386"/>
      <c r="CM35" s="386"/>
      <c r="CN35" s="208"/>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05"/>
      <c r="DG35" s="388" t="str">
        <f>IF('各会計、関係団体の財政状況及び健全化判断比率'!BR8="","",'各会計、関係団体の財政状況及び健全化判断比率'!BR8)</f>
        <v/>
      </c>
      <c r="DH35" s="388"/>
      <c r="DI35" s="212"/>
      <c r="DJ35" s="180"/>
      <c r="DK35" s="180"/>
      <c r="DL35" s="180"/>
      <c r="DM35" s="180"/>
      <c r="DN35" s="180"/>
      <c r="DO35" s="180"/>
    </row>
    <row r="36" spans="1:119" ht="32.25" customHeight="1" x14ac:dyDescent="0.15">
      <c r="A36" s="181"/>
      <c r="B36" s="207"/>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08"/>
      <c r="U36" s="387">
        <f t="shared" ref="U36:U43" si="4">IF(W36="","",U35+1)</f>
        <v>4</v>
      </c>
      <c r="V36" s="387"/>
      <c r="W36" s="386" t="str">
        <f>IF('各会計、関係団体の財政状況及び健全化判断比率'!B30="","",'各会計、関係団体の財政状況及び健全化判断比率'!B30)</f>
        <v>介護保険事業特別会計</v>
      </c>
      <c r="X36" s="386"/>
      <c r="Y36" s="386"/>
      <c r="Z36" s="386"/>
      <c r="AA36" s="386"/>
      <c r="AB36" s="386"/>
      <c r="AC36" s="386"/>
      <c r="AD36" s="386"/>
      <c r="AE36" s="386"/>
      <c r="AF36" s="386"/>
      <c r="AG36" s="386"/>
      <c r="AH36" s="386"/>
      <c r="AI36" s="386"/>
      <c r="AJ36" s="386"/>
      <c r="AK36" s="386"/>
      <c r="AL36" s="208"/>
      <c r="AM36" s="387">
        <f t="shared" si="0"/>
        <v>8</v>
      </c>
      <c r="AN36" s="387"/>
      <c r="AO36" s="386" t="str">
        <f>IF('各会計、関係団体の財政状況及び健全化判断比率'!B34="","",'各会計、関係団体の財政状況及び健全化判断比率'!B34)</f>
        <v>下水道事業会計</v>
      </c>
      <c r="AP36" s="386"/>
      <c r="AQ36" s="386"/>
      <c r="AR36" s="386"/>
      <c r="AS36" s="386"/>
      <c r="AT36" s="386"/>
      <c r="AU36" s="386"/>
      <c r="AV36" s="386"/>
      <c r="AW36" s="386"/>
      <c r="AX36" s="386"/>
      <c r="AY36" s="386"/>
      <c r="AZ36" s="386"/>
      <c r="BA36" s="386"/>
      <c r="BB36" s="386"/>
      <c r="BC36" s="386"/>
      <c r="BD36" s="208"/>
      <c r="BE36" s="387" t="str">
        <f t="shared" si="1"/>
        <v/>
      </c>
      <c r="BF36" s="387"/>
      <c r="BG36" s="386"/>
      <c r="BH36" s="386"/>
      <c r="BI36" s="386"/>
      <c r="BJ36" s="386"/>
      <c r="BK36" s="386"/>
      <c r="BL36" s="386"/>
      <c r="BM36" s="386"/>
      <c r="BN36" s="386"/>
      <c r="BO36" s="386"/>
      <c r="BP36" s="386"/>
      <c r="BQ36" s="386"/>
      <c r="BR36" s="386"/>
      <c r="BS36" s="386"/>
      <c r="BT36" s="386"/>
      <c r="BU36" s="386"/>
      <c r="BV36" s="208"/>
      <c r="BW36" s="387">
        <f t="shared" si="2"/>
        <v>11</v>
      </c>
      <c r="BX36" s="387"/>
      <c r="BY36" s="386" t="str">
        <f>IF('各会計、関係団体の財政状況及び健全化判断比率'!B70="","",'各会計、関係団体の財政状況及び健全化判断比率'!B70)</f>
        <v>藤井寺市柏原市学校給食組合（一般会計）</v>
      </c>
      <c r="BZ36" s="386"/>
      <c r="CA36" s="386"/>
      <c r="CB36" s="386"/>
      <c r="CC36" s="386"/>
      <c r="CD36" s="386"/>
      <c r="CE36" s="386"/>
      <c r="CF36" s="386"/>
      <c r="CG36" s="386"/>
      <c r="CH36" s="386"/>
      <c r="CI36" s="386"/>
      <c r="CJ36" s="386"/>
      <c r="CK36" s="386"/>
      <c r="CL36" s="386"/>
      <c r="CM36" s="386"/>
      <c r="CN36" s="208"/>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05"/>
      <c r="DG36" s="388" t="str">
        <f>IF('各会計、関係団体の財政状況及び健全化判断比率'!BR9="","",'各会計、関係団体の財政状況及び健全化判断比率'!BR9)</f>
        <v/>
      </c>
      <c r="DH36" s="388"/>
      <c r="DI36" s="212"/>
      <c r="DJ36" s="180"/>
      <c r="DK36" s="180"/>
      <c r="DL36" s="180"/>
      <c r="DM36" s="180"/>
      <c r="DN36" s="180"/>
      <c r="DO36" s="180"/>
    </row>
    <row r="37" spans="1:119" ht="32.25" customHeight="1" x14ac:dyDescent="0.15">
      <c r="A37" s="181"/>
      <c r="B37" s="207"/>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08"/>
      <c r="U37" s="387">
        <f t="shared" si="4"/>
        <v>5</v>
      </c>
      <c r="V37" s="387"/>
      <c r="W37" s="386" t="str">
        <f>IF('各会計、関係団体の財政状況及び健全化判断比率'!B31="","",'各会計、関係団体の財政状況及び健全化判断比率'!B31)</f>
        <v>後期高齢者医療事業特別会計</v>
      </c>
      <c r="X37" s="386"/>
      <c r="Y37" s="386"/>
      <c r="Z37" s="386"/>
      <c r="AA37" s="386"/>
      <c r="AB37" s="386"/>
      <c r="AC37" s="386"/>
      <c r="AD37" s="386"/>
      <c r="AE37" s="386"/>
      <c r="AF37" s="386"/>
      <c r="AG37" s="386"/>
      <c r="AH37" s="386"/>
      <c r="AI37" s="386"/>
      <c r="AJ37" s="386"/>
      <c r="AK37" s="386"/>
      <c r="AL37" s="208"/>
      <c r="AM37" s="387" t="str">
        <f t="shared" si="0"/>
        <v/>
      </c>
      <c r="AN37" s="387"/>
      <c r="AO37" s="386"/>
      <c r="AP37" s="386"/>
      <c r="AQ37" s="386"/>
      <c r="AR37" s="386"/>
      <c r="AS37" s="386"/>
      <c r="AT37" s="386"/>
      <c r="AU37" s="386"/>
      <c r="AV37" s="386"/>
      <c r="AW37" s="386"/>
      <c r="AX37" s="386"/>
      <c r="AY37" s="386"/>
      <c r="AZ37" s="386"/>
      <c r="BA37" s="386"/>
      <c r="BB37" s="386"/>
      <c r="BC37" s="386"/>
      <c r="BD37" s="208"/>
      <c r="BE37" s="387" t="str">
        <f t="shared" si="1"/>
        <v/>
      </c>
      <c r="BF37" s="387"/>
      <c r="BG37" s="386"/>
      <c r="BH37" s="386"/>
      <c r="BI37" s="386"/>
      <c r="BJ37" s="386"/>
      <c r="BK37" s="386"/>
      <c r="BL37" s="386"/>
      <c r="BM37" s="386"/>
      <c r="BN37" s="386"/>
      <c r="BO37" s="386"/>
      <c r="BP37" s="386"/>
      <c r="BQ37" s="386"/>
      <c r="BR37" s="386"/>
      <c r="BS37" s="386"/>
      <c r="BT37" s="386"/>
      <c r="BU37" s="386"/>
      <c r="BV37" s="208"/>
      <c r="BW37" s="387">
        <f t="shared" si="2"/>
        <v>12</v>
      </c>
      <c r="BX37" s="387"/>
      <c r="BY37" s="386" t="str">
        <f>IF('各会計、関係団体の財政状況及び健全化判断比率'!B71="","",'各会計、関係団体の財政状況及び健全化判断比率'!B71)</f>
        <v>大和川右岸水防事務組合（一般会計）</v>
      </c>
      <c r="BZ37" s="386"/>
      <c r="CA37" s="386"/>
      <c r="CB37" s="386"/>
      <c r="CC37" s="386"/>
      <c r="CD37" s="386"/>
      <c r="CE37" s="386"/>
      <c r="CF37" s="386"/>
      <c r="CG37" s="386"/>
      <c r="CH37" s="386"/>
      <c r="CI37" s="386"/>
      <c r="CJ37" s="386"/>
      <c r="CK37" s="386"/>
      <c r="CL37" s="386"/>
      <c r="CM37" s="386"/>
      <c r="CN37" s="208"/>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05"/>
      <c r="DG37" s="388" t="str">
        <f>IF('各会計、関係団体の財政状況及び健全化判断比率'!BR10="","",'各会計、関係団体の財政状況及び健全化判断比率'!BR10)</f>
        <v/>
      </c>
      <c r="DH37" s="388"/>
      <c r="DI37" s="212"/>
      <c r="DJ37" s="180"/>
      <c r="DK37" s="180"/>
      <c r="DL37" s="180"/>
      <c r="DM37" s="180"/>
      <c r="DN37" s="180"/>
      <c r="DO37" s="180"/>
    </row>
    <row r="38" spans="1:119" ht="32.25" customHeight="1" x14ac:dyDescent="0.15">
      <c r="A38" s="181"/>
      <c r="B38" s="207"/>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08"/>
      <c r="U38" s="387" t="str">
        <f t="shared" si="4"/>
        <v/>
      </c>
      <c r="V38" s="387"/>
      <c r="W38" s="386"/>
      <c r="X38" s="386"/>
      <c r="Y38" s="386"/>
      <c r="Z38" s="386"/>
      <c r="AA38" s="386"/>
      <c r="AB38" s="386"/>
      <c r="AC38" s="386"/>
      <c r="AD38" s="386"/>
      <c r="AE38" s="386"/>
      <c r="AF38" s="386"/>
      <c r="AG38" s="386"/>
      <c r="AH38" s="386"/>
      <c r="AI38" s="386"/>
      <c r="AJ38" s="386"/>
      <c r="AK38" s="386"/>
      <c r="AL38" s="208"/>
      <c r="AM38" s="387" t="str">
        <f t="shared" si="0"/>
        <v/>
      </c>
      <c r="AN38" s="387"/>
      <c r="AO38" s="386"/>
      <c r="AP38" s="386"/>
      <c r="AQ38" s="386"/>
      <c r="AR38" s="386"/>
      <c r="AS38" s="386"/>
      <c r="AT38" s="386"/>
      <c r="AU38" s="386"/>
      <c r="AV38" s="386"/>
      <c r="AW38" s="386"/>
      <c r="AX38" s="386"/>
      <c r="AY38" s="386"/>
      <c r="AZ38" s="386"/>
      <c r="BA38" s="386"/>
      <c r="BB38" s="386"/>
      <c r="BC38" s="386"/>
      <c r="BD38" s="208"/>
      <c r="BE38" s="387" t="str">
        <f t="shared" si="1"/>
        <v/>
      </c>
      <c r="BF38" s="387"/>
      <c r="BG38" s="386"/>
      <c r="BH38" s="386"/>
      <c r="BI38" s="386"/>
      <c r="BJ38" s="386"/>
      <c r="BK38" s="386"/>
      <c r="BL38" s="386"/>
      <c r="BM38" s="386"/>
      <c r="BN38" s="386"/>
      <c r="BO38" s="386"/>
      <c r="BP38" s="386"/>
      <c r="BQ38" s="386"/>
      <c r="BR38" s="386"/>
      <c r="BS38" s="386"/>
      <c r="BT38" s="386"/>
      <c r="BU38" s="386"/>
      <c r="BV38" s="208"/>
      <c r="BW38" s="387">
        <f t="shared" si="2"/>
        <v>13</v>
      </c>
      <c r="BX38" s="387"/>
      <c r="BY38" s="386" t="str">
        <f>IF('各会計、関係団体の財政状況及び健全化判断比率'!B72="","",'各会計、関係団体の財政状況及び健全化判断比率'!B72)</f>
        <v>八尾市柏原市火葬場組合（一般会計）</v>
      </c>
      <c r="BZ38" s="386"/>
      <c r="CA38" s="386"/>
      <c r="CB38" s="386"/>
      <c r="CC38" s="386"/>
      <c r="CD38" s="386"/>
      <c r="CE38" s="386"/>
      <c r="CF38" s="386"/>
      <c r="CG38" s="386"/>
      <c r="CH38" s="386"/>
      <c r="CI38" s="386"/>
      <c r="CJ38" s="386"/>
      <c r="CK38" s="386"/>
      <c r="CL38" s="386"/>
      <c r="CM38" s="386"/>
      <c r="CN38" s="208"/>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05"/>
      <c r="DG38" s="388" t="str">
        <f>IF('各会計、関係団体の財政状況及び健全化判断比率'!BR11="","",'各会計、関係団体の財政状況及び健全化判断比率'!BR11)</f>
        <v/>
      </c>
      <c r="DH38" s="388"/>
      <c r="DI38" s="212"/>
      <c r="DJ38" s="180"/>
      <c r="DK38" s="180"/>
      <c r="DL38" s="180"/>
      <c r="DM38" s="180"/>
      <c r="DN38" s="180"/>
      <c r="DO38" s="180"/>
    </row>
    <row r="39" spans="1:119" ht="32.25" customHeight="1" x14ac:dyDescent="0.15">
      <c r="A39" s="181"/>
      <c r="B39" s="207"/>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08"/>
      <c r="U39" s="387" t="str">
        <f t="shared" si="4"/>
        <v/>
      </c>
      <c r="V39" s="387"/>
      <c r="W39" s="386"/>
      <c r="X39" s="386"/>
      <c r="Y39" s="386"/>
      <c r="Z39" s="386"/>
      <c r="AA39" s="386"/>
      <c r="AB39" s="386"/>
      <c r="AC39" s="386"/>
      <c r="AD39" s="386"/>
      <c r="AE39" s="386"/>
      <c r="AF39" s="386"/>
      <c r="AG39" s="386"/>
      <c r="AH39" s="386"/>
      <c r="AI39" s="386"/>
      <c r="AJ39" s="386"/>
      <c r="AK39" s="386"/>
      <c r="AL39" s="208"/>
      <c r="AM39" s="387" t="str">
        <f t="shared" si="0"/>
        <v/>
      </c>
      <c r="AN39" s="387"/>
      <c r="AO39" s="386"/>
      <c r="AP39" s="386"/>
      <c r="AQ39" s="386"/>
      <c r="AR39" s="386"/>
      <c r="AS39" s="386"/>
      <c r="AT39" s="386"/>
      <c r="AU39" s="386"/>
      <c r="AV39" s="386"/>
      <c r="AW39" s="386"/>
      <c r="AX39" s="386"/>
      <c r="AY39" s="386"/>
      <c r="AZ39" s="386"/>
      <c r="BA39" s="386"/>
      <c r="BB39" s="386"/>
      <c r="BC39" s="386"/>
      <c r="BD39" s="208"/>
      <c r="BE39" s="387" t="str">
        <f t="shared" si="1"/>
        <v/>
      </c>
      <c r="BF39" s="387"/>
      <c r="BG39" s="386"/>
      <c r="BH39" s="386"/>
      <c r="BI39" s="386"/>
      <c r="BJ39" s="386"/>
      <c r="BK39" s="386"/>
      <c r="BL39" s="386"/>
      <c r="BM39" s="386"/>
      <c r="BN39" s="386"/>
      <c r="BO39" s="386"/>
      <c r="BP39" s="386"/>
      <c r="BQ39" s="386"/>
      <c r="BR39" s="386"/>
      <c r="BS39" s="386"/>
      <c r="BT39" s="386"/>
      <c r="BU39" s="386"/>
      <c r="BV39" s="208"/>
      <c r="BW39" s="387">
        <f t="shared" si="2"/>
        <v>14</v>
      </c>
      <c r="BX39" s="387"/>
      <c r="BY39" s="386" t="str">
        <f>IF('各会計、関係団体の財政状況及び健全化判断比率'!B73="","",'各会計、関係団体の財政状況及び健全化判断比率'!B73)</f>
        <v>大阪府後期高齢者医療広域連合（一般会計）</v>
      </c>
      <c r="BZ39" s="386"/>
      <c r="CA39" s="386"/>
      <c r="CB39" s="386"/>
      <c r="CC39" s="386"/>
      <c r="CD39" s="386"/>
      <c r="CE39" s="386"/>
      <c r="CF39" s="386"/>
      <c r="CG39" s="386"/>
      <c r="CH39" s="386"/>
      <c r="CI39" s="386"/>
      <c r="CJ39" s="386"/>
      <c r="CK39" s="386"/>
      <c r="CL39" s="386"/>
      <c r="CM39" s="386"/>
      <c r="CN39" s="208"/>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05"/>
      <c r="DG39" s="388" t="str">
        <f>IF('各会計、関係団体の財政状況及び健全化判断比率'!BR12="","",'各会計、関係団体の財政状況及び健全化判断比率'!BR12)</f>
        <v/>
      </c>
      <c r="DH39" s="388"/>
      <c r="DI39" s="212"/>
      <c r="DJ39" s="180"/>
      <c r="DK39" s="180"/>
      <c r="DL39" s="180"/>
      <c r="DM39" s="180"/>
      <c r="DN39" s="180"/>
      <c r="DO39" s="180"/>
    </row>
    <row r="40" spans="1:119" ht="32.25" customHeight="1" x14ac:dyDescent="0.15">
      <c r="A40" s="181"/>
      <c r="B40" s="207"/>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08"/>
      <c r="U40" s="387" t="str">
        <f t="shared" si="4"/>
        <v/>
      </c>
      <c r="V40" s="387"/>
      <c r="W40" s="386"/>
      <c r="X40" s="386"/>
      <c r="Y40" s="386"/>
      <c r="Z40" s="386"/>
      <c r="AA40" s="386"/>
      <c r="AB40" s="386"/>
      <c r="AC40" s="386"/>
      <c r="AD40" s="386"/>
      <c r="AE40" s="386"/>
      <c r="AF40" s="386"/>
      <c r="AG40" s="386"/>
      <c r="AH40" s="386"/>
      <c r="AI40" s="386"/>
      <c r="AJ40" s="386"/>
      <c r="AK40" s="386"/>
      <c r="AL40" s="208"/>
      <c r="AM40" s="387" t="str">
        <f t="shared" si="0"/>
        <v/>
      </c>
      <c r="AN40" s="387"/>
      <c r="AO40" s="386"/>
      <c r="AP40" s="386"/>
      <c r="AQ40" s="386"/>
      <c r="AR40" s="386"/>
      <c r="AS40" s="386"/>
      <c r="AT40" s="386"/>
      <c r="AU40" s="386"/>
      <c r="AV40" s="386"/>
      <c r="AW40" s="386"/>
      <c r="AX40" s="386"/>
      <c r="AY40" s="386"/>
      <c r="AZ40" s="386"/>
      <c r="BA40" s="386"/>
      <c r="BB40" s="386"/>
      <c r="BC40" s="386"/>
      <c r="BD40" s="208"/>
      <c r="BE40" s="387" t="str">
        <f t="shared" si="1"/>
        <v/>
      </c>
      <c r="BF40" s="387"/>
      <c r="BG40" s="386"/>
      <c r="BH40" s="386"/>
      <c r="BI40" s="386"/>
      <c r="BJ40" s="386"/>
      <c r="BK40" s="386"/>
      <c r="BL40" s="386"/>
      <c r="BM40" s="386"/>
      <c r="BN40" s="386"/>
      <c r="BO40" s="386"/>
      <c r="BP40" s="386"/>
      <c r="BQ40" s="386"/>
      <c r="BR40" s="386"/>
      <c r="BS40" s="386"/>
      <c r="BT40" s="386"/>
      <c r="BU40" s="386"/>
      <c r="BV40" s="208"/>
      <c r="BW40" s="387">
        <f t="shared" si="2"/>
        <v>15</v>
      </c>
      <c r="BX40" s="387"/>
      <c r="BY40" s="386" t="str">
        <f>IF('各会計、関係団体の財政状況及び健全化判断比率'!B74="","",'各会計、関係団体の財政状況及び健全化判断比率'!B74)</f>
        <v>大阪府後期高齢者医療広域連合（後期高齢者医療特別会計）</v>
      </c>
      <c r="BZ40" s="386"/>
      <c r="CA40" s="386"/>
      <c r="CB40" s="386"/>
      <c r="CC40" s="386"/>
      <c r="CD40" s="386"/>
      <c r="CE40" s="386"/>
      <c r="CF40" s="386"/>
      <c r="CG40" s="386"/>
      <c r="CH40" s="386"/>
      <c r="CI40" s="386"/>
      <c r="CJ40" s="386"/>
      <c r="CK40" s="386"/>
      <c r="CL40" s="386"/>
      <c r="CM40" s="386"/>
      <c r="CN40" s="208"/>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05"/>
      <c r="DG40" s="388" t="str">
        <f>IF('各会計、関係団体の財政状況及び健全化判断比率'!BR13="","",'各会計、関係団体の財政状況及び健全化判断比率'!BR13)</f>
        <v/>
      </c>
      <c r="DH40" s="388"/>
      <c r="DI40" s="212"/>
      <c r="DJ40" s="180"/>
      <c r="DK40" s="180"/>
      <c r="DL40" s="180"/>
      <c r="DM40" s="180"/>
      <c r="DN40" s="180"/>
      <c r="DO40" s="180"/>
    </row>
    <row r="41" spans="1:119" ht="32.25" customHeight="1" x14ac:dyDescent="0.15">
      <c r="A41" s="181"/>
      <c r="B41" s="207"/>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08"/>
      <c r="U41" s="387" t="str">
        <f t="shared" si="4"/>
        <v/>
      </c>
      <c r="V41" s="387"/>
      <c r="W41" s="386"/>
      <c r="X41" s="386"/>
      <c r="Y41" s="386"/>
      <c r="Z41" s="386"/>
      <c r="AA41" s="386"/>
      <c r="AB41" s="386"/>
      <c r="AC41" s="386"/>
      <c r="AD41" s="386"/>
      <c r="AE41" s="386"/>
      <c r="AF41" s="386"/>
      <c r="AG41" s="386"/>
      <c r="AH41" s="386"/>
      <c r="AI41" s="386"/>
      <c r="AJ41" s="386"/>
      <c r="AK41" s="386"/>
      <c r="AL41" s="208"/>
      <c r="AM41" s="387" t="str">
        <f t="shared" si="0"/>
        <v/>
      </c>
      <c r="AN41" s="387"/>
      <c r="AO41" s="386"/>
      <c r="AP41" s="386"/>
      <c r="AQ41" s="386"/>
      <c r="AR41" s="386"/>
      <c r="AS41" s="386"/>
      <c r="AT41" s="386"/>
      <c r="AU41" s="386"/>
      <c r="AV41" s="386"/>
      <c r="AW41" s="386"/>
      <c r="AX41" s="386"/>
      <c r="AY41" s="386"/>
      <c r="AZ41" s="386"/>
      <c r="BA41" s="386"/>
      <c r="BB41" s="386"/>
      <c r="BC41" s="386"/>
      <c r="BD41" s="208"/>
      <c r="BE41" s="387" t="str">
        <f t="shared" si="1"/>
        <v/>
      </c>
      <c r="BF41" s="387"/>
      <c r="BG41" s="386"/>
      <c r="BH41" s="386"/>
      <c r="BI41" s="386"/>
      <c r="BJ41" s="386"/>
      <c r="BK41" s="386"/>
      <c r="BL41" s="386"/>
      <c r="BM41" s="386"/>
      <c r="BN41" s="386"/>
      <c r="BO41" s="386"/>
      <c r="BP41" s="386"/>
      <c r="BQ41" s="386"/>
      <c r="BR41" s="386"/>
      <c r="BS41" s="386"/>
      <c r="BT41" s="386"/>
      <c r="BU41" s="386"/>
      <c r="BV41" s="208"/>
      <c r="BW41" s="387">
        <f t="shared" si="2"/>
        <v>16</v>
      </c>
      <c r="BX41" s="387"/>
      <c r="BY41" s="386" t="str">
        <f>IF('各会計、関係団体の財政状況及び健全化判断比率'!B75="","",'各会計、関係団体の財政状況及び健全化判断比率'!B75)</f>
        <v>大阪広域水道企業団水道事業会計（水道用水供給事業）</v>
      </c>
      <c r="BZ41" s="386"/>
      <c r="CA41" s="386"/>
      <c r="CB41" s="386"/>
      <c r="CC41" s="386"/>
      <c r="CD41" s="386"/>
      <c r="CE41" s="386"/>
      <c r="CF41" s="386"/>
      <c r="CG41" s="386"/>
      <c r="CH41" s="386"/>
      <c r="CI41" s="386"/>
      <c r="CJ41" s="386"/>
      <c r="CK41" s="386"/>
      <c r="CL41" s="386"/>
      <c r="CM41" s="386"/>
      <c r="CN41" s="208"/>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05"/>
      <c r="DG41" s="388" t="str">
        <f>IF('各会計、関係団体の財政状況及び健全化判断比率'!BR14="","",'各会計、関係団体の財政状況及び健全化判断比率'!BR14)</f>
        <v/>
      </c>
      <c r="DH41" s="388"/>
      <c r="DI41" s="212"/>
      <c r="DJ41" s="180"/>
      <c r="DK41" s="180"/>
      <c r="DL41" s="180"/>
      <c r="DM41" s="180"/>
      <c r="DN41" s="180"/>
      <c r="DO41" s="180"/>
    </row>
    <row r="42" spans="1:119" ht="32.25" customHeight="1" x14ac:dyDescent="0.15">
      <c r="A42" s="180"/>
      <c r="B42" s="207"/>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08"/>
      <c r="U42" s="387" t="str">
        <f t="shared" si="4"/>
        <v/>
      </c>
      <c r="V42" s="387"/>
      <c r="W42" s="386"/>
      <c r="X42" s="386"/>
      <c r="Y42" s="386"/>
      <c r="Z42" s="386"/>
      <c r="AA42" s="386"/>
      <c r="AB42" s="386"/>
      <c r="AC42" s="386"/>
      <c r="AD42" s="386"/>
      <c r="AE42" s="386"/>
      <c r="AF42" s="386"/>
      <c r="AG42" s="386"/>
      <c r="AH42" s="386"/>
      <c r="AI42" s="386"/>
      <c r="AJ42" s="386"/>
      <c r="AK42" s="386"/>
      <c r="AL42" s="208"/>
      <c r="AM42" s="387" t="str">
        <f t="shared" si="0"/>
        <v/>
      </c>
      <c r="AN42" s="387"/>
      <c r="AO42" s="386"/>
      <c r="AP42" s="386"/>
      <c r="AQ42" s="386"/>
      <c r="AR42" s="386"/>
      <c r="AS42" s="386"/>
      <c r="AT42" s="386"/>
      <c r="AU42" s="386"/>
      <c r="AV42" s="386"/>
      <c r="AW42" s="386"/>
      <c r="AX42" s="386"/>
      <c r="AY42" s="386"/>
      <c r="AZ42" s="386"/>
      <c r="BA42" s="386"/>
      <c r="BB42" s="386"/>
      <c r="BC42" s="386"/>
      <c r="BD42" s="208"/>
      <c r="BE42" s="387" t="str">
        <f t="shared" si="1"/>
        <v/>
      </c>
      <c r="BF42" s="387"/>
      <c r="BG42" s="386"/>
      <c r="BH42" s="386"/>
      <c r="BI42" s="386"/>
      <c r="BJ42" s="386"/>
      <c r="BK42" s="386"/>
      <c r="BL42" s="386"/>
      <c r="BM42" s="386"/>
      <c r="BN42" s="386"/>
      <c r="BO42" s="386"/>
      <c r="BP42" s="386"/>
      <c r="BQ42" s="386"/>
      <c r="BR42" s="386"/>
      <c r="BS42" s="386"/>
      <c r="BT42" s="386"/>
      <c r="BU42" s="386"/>
      <c r="BV42" s="208"/>
      <c r="BW42" s="387">
        <f t="shared" si="2"/>
        <v>17</v>
      </c>
      <c r="BX42" s="387"/>
      <c r="BY42" s="386" t="str">
        <f>IF('各会計、関係団体の財政状況及び健全化判断比率'!B76="","",'各会計、関係団体の財政状況及び健全化判断比率'!B76)</f>
        <v>大阪広域水道企業団（工業用水道事業会計）</v>
      </c>
      <c r="BZ42" s="386"/>
      <c r="CA42" s="386"/>
      <c r="CB42" s="386"/>
      <c r="CC42" s="386"/>
      <c r="CD42" s="386"/>
      <c r="CE42" s="386"/>
      <c r="CF42" s="386"/>
      <c r="CG42" s="386"/>
      <c r="CH42" s="386"/>
      <c r="CI42" s="386"/>
      <c r="CJ42" s="386"/>
      <c r="CK42" s="386"/>
      <c r="CL42" s="386"/>
      <c r="CM42" s="386"/>
      <c r="CN42" s="208"/>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05"/>
      <c r="DG42" s="388" t="str">
        <f>IF('各会計、関係団体の財政状況及び健全化判断比率'!BR15="","",'各会計、関係団体の財政状況及び健全化判断比率'!BR15)</f>
        <v/>
      </c>
      <c r="DH42" s="388"/>
      <c r="DI42" s="212"/>
      <c r="DJ42" s="180"/>
      <c r="DK42" s="180"/>
      <c r="DL42" s="180"/>
      <c r="DM42" s="180"/>
      <c r="DN42" s="180"/>
      <c r="DO42" s="180"/>
    </row>
    <row r="43" spans="1:119" ht="32.25" customHeight="1" x14ac:dyDescent="0.15">
      <c r="A43" s="180"/>
      <c r="B43" s="207"/>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08"/>
      <c r="U43" s="387" t="str">
        <f t="shared" si="4"/>
        <v/>
      </c>
      <c r="V43" s="387"/>
      <c r="W43" s="386"/>
      <c r="X43" s="386"/>
      <c r="Y43" s="386"/>
      <c r="Z43" s="386"/>
      <c r="AA43" s="386"/>
      <c r="AB43" s="386"/>
      <c r="AC43" s="386"/>
      <c r="AD43" s="386"/>
      <c r="AE43" s="386"/>
      <c r="AF43" s="386"/>
      <c r="AG43" s="386"/>
      <c r="AH43" s="386"/>
      <c r="AI43" s="386"/>
      <c r="AJ43" s="386"/>
      <c r="AK43" s="386"/>
      <c r="AL43" s="208"/>
      <c r="AM43" s="387" t="str">
        <f t="shared" si="0"/>
        <v/>
      </c>
      <c r="AN43" s="387"/>
      <c r="AO43" s="386"/>
      <c r="AP43" s="386"/>
      <c r="AQ43" s="386"/>
      <c r="AR43" s="386"/>
      <c r="AS43" s="386"/>
      <c r="AT43" s="386"/>
      <c r="AU43" s="386"/>
      <c r="AV43" s="386"/>
      <c r="AW43" s="386"/>
      <c r="AX43" s="386"/>
      <c r="AY43" s="386"/>
      <c r="AZ43" s="386"/>
      <c r="BA43" s="386"/>
      <c r="BB43" s="386"/>
      <c r="BC43" s="386"/>
      <c r="BD43" s="208"/>
      <c r="BE43" s="387" t="str">
        <f t="shared" si="1"/>
        <v/>
      </c>
      <c r="BF43" s="387"/>
      <c r="BG43" s="386"/>
      <c r="BH43" s="386"/>
      <c r="BI43" s="386"/>
      <c r="BJ43" s="386"/>
      <c r="BK43" s="386"/>
      <c r="BL43" s="386"/>
      <c r="BM43" s="386"/>
      <c r="BN43" s="386"/>
      <c r="BO43" s="386"/>
      <c r="BP43" s="386"/>
      <c r="BQ43" s="386"/>
      <c r="BR43" s="386"/>
      <c r="BS43" s="386"/>
      <c r="BT43" s="386"/>
      <c r="BU43" s="386"/>
      <c r="BV43" s="208"/>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08"/>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05"/>
      <c r="DG43" s="388" t="str">
        <f>IF('各会計、関係団体の財政状況及び健全化判断比率'!BR16="","",'各会計、関係団体の財政状況及び健全化判断比率'!BR16)</f>
        <v/>
      </c>
      <c r="DH43" s="388"/>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207</v>
      </c>
      <c r="C46" s="180"/>
      <c r="D46" s="180"/>
      <c r="E46" s="180" t="s">
        <v>208</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209</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210</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211</v>
      </c>
    </row>
    <row r="50" spans="5:5" x14ac:dyDescent="0.15">
      <c r="E50" s="182" t="s">
        <v>212</v>
      </c>
    </row>
    <row r="51" spans="5:5" x14ac:dyDescent="0.15">
      <c r="E51" s="182" t="s">
        <v>213</v>
      </c>
    </row>
    <row r="52" spans="5:5" x14ac:dyDescent="0.15">
      <c r="E52" s="182" t="s">
        <v>214</v>
      </c>
    </row>
    <row r="53" spans="5:5" x14ac:dyDescent="0.15"/>
    <row r="54" spans="5:5" x14ac:dyDescent="0.15"/>
    <row r="55" spans="5:5" x14ac:dyDescent="0.15"/>
    <row r="56" spans="5:5" x14ac:dyDescent="0.15"/>
  </sheetData>
  <sheetProtection algorithmName="SHA-512" hashValue="Rp6oOtajYEUKVJ3TI88mRlhP1XGSqkThZ+ArMHawpWpbD9u9LgmfATm50obbFXcH6ge/XpRe1+J5iZ+Z8IERng==" saltValue="keoxJxKyLQBt3vDPfy3o5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0" t="s">
        <v>567</v>
      </c>
      <c r="D34" s="1210"/>
      <c r="E34" s="1211"/>
      <c r="F34" s="32">
        <v>0</v>
      </c>
      <c r="G34" s="33" t="s">
        <v>568</v>
      </c>
      <c r="H34" s="33" t="s">
        <v>569</v>
      </c>
      <c r="I34" s="33" t="s">
        <v>570</v>
      </c>
      <c r="J34" s="34" t="s">
        <v>571</v>
      </c>
      <c r="K34" s="22"/>
      <c r="L34" s="22"/>
      <c r="M34" s="22"/>
      <c r="N34" s="22"/>
      <c r="O34" s="22"/>
      <c r="P34" s="22"/>
    </row>
    <row r="35" spans="1:16" ht="39" customHeight="1" x14ac:dyDescent="0.15">
      <c r="A35" s="22"/>
      <c r="B35" s="35"/>
      <c r="C35" s="1204" t="s">
        <v>572</v>
      </c>
      <c r="D35" s="1205"/>
      <c r="E35" s="1206"/>
      <c r="F35" s="36">
        <v>15.95</v>
      </c>
      <c r="G35" s="37">
        <v>17.11</v>
      </c>
      <c r="H35" s="37">
        <v>17.18</v>
      </c>
      <c r="I35" s="37">
        <v>16.89</v>
      </c>
      <c r="J35" s="38">
        <v>17.12</v>
      </c>
      <c r="K35" s="22"/>
      <c r="L35" s="22"/>
      <c r="M35" s="22"/>
      <c r="N35" s="22"/>
      <c r="O35" s="22"/>
      <c r="P35" s="22"/>
    </row>
    <row r="36" spans="1:16" ht="39" customHeight="1" x14ac:dyDescent="0.15">
      <c r="A36" s="22"/>
      <c r="B36" s="35"/>
      <c r="C36" s="1204" t="s">
        <v>573</v>
      </c>
      <c r="D36" s="1205"/>
      <c r="E36" s="1206"/>
      <c r="F36" s="36">
        <v>2.7</v>
      </c>
      <c r="G36" s="37">
        <v>1.2</v>
      </c>
      <c r="H36" s="37">
        <v>2.64</v>
      </c>
      <c r="I36" s="37">
        <v>3.96</v>
      </c>
      <c r="J36" s="38">
        <v>1.28</v>
      </c>
      <c r="K36" s="22"/>
      <c r="L36" s="22"/>
      <c r="M36" s="22"/>
      <c r="N36" s="22"/>
      <c r="O36" s="22"/>
      <c r="P36" s="22"/>
    </row>
    <row r="37" spans="1:16" ht="39" customHeight="1" x14ac:dyDescent="0.15">
      <c r="A37" s="22"/>
      <c r="B37" s="35"/>
      <c r="C37" s="1204" t="s">
        <v>574</v>
      </c>
      <c r="D37" s="1205"/>
      <c r="E37" s="1206"/>
      <c r="F37" s="36">
        <v>1.1499999999999999</v>
      </c>
      <c r="G37" s="37">
        <v>1.58</v>
      </c>
      <c r="H37" s="37">
        <v>2.04</v>
      </c>
      <c r="I37" s="37">
        <v>1.63</v>
      </c>
      <c r="J37" s="38">
        <v>1.1000000000000001</v>
      </c>
      <c r="K37" s="22"/>
      <c r="L37" s="22"/>
      <c r="M37" s="22"/>
      <c r="N37" s="22"/>
      <c r="O37" s="22"/>
      <c r="P37" s="22"/>
    </row>
    <row r="38" spans="1:16" ht="39" customHeight="1" x14ac:dyDescent="0.15">
      <c r="A38" s="22"/>
      <c r="B38" s="35"/>
      <c r="C38" s="1204" t="s">
        <v>575</v>
      </c>
      <c r="D38" s="1205"/>
      <c r="E38" s="1206"/>
      <c r="F38" s="36" t="s">
        <v>576</v>
      </c>
      <c r="G38" s="37" t="s">
        <v>577</v>
      </c>
      <c r="H38" s="37" t="s">
        <v>578</v>
      </c>
      <c r="I38" s="37" t="s">
        <v>579</v>
      </c>
      <c r="J38" s="38">
        <v>0.99</v>
      </c>
      <c r="K38" s="22"/>
      <c r="L38" s="22"/>
      <c r="M38" s="22"/>
      <c r="N38" s="22"/>
      <c r="O38" s="22"/>
      <c r="P38" s="22"/>
    </row>
    <row r="39" spans="1:16" ht="39" customHeight="1" x14ac:dyDescent="0.15">
      <c r="A39" s="22"/>
      <c r="B39" s="35"/>
      <c r="C39" s="1204" t="s">
        <v>580</v>
      </c>
      <c r="D39" s="1205"/>
      <c r="E39" s="1206"/>
      <c r="F39" s="36">
        <v>0.39</v>
      </c>
      <c r="G39" s="37">
        <v>0.43</v>
      </c>
      <c r="H39" s="37">
        <v>0.35</v>
      </c>
      <c r="I39" s="37">
        <v>0.4</v>
      </c>
      <c r="J39" s="38">
        <v>0.45</v>
      </c>
      <c r="K39" s="22"/>
      <c r="L39" s="22"/>
      <c r="M39" s="22"/>
      <c r="N39" s="22"/>
      <c r="O39" s="22"/>
      <c r="P39" s="22"/>
    </row>
    <row r="40" spans="1:16" ht="39" customHeight="1" x14ac:dyDescent="0.15">
      <c r="A40" s="22"/>
      <c r="B40" s="35"/>
      <c r="C40" s="1204" t="s">
        <v>581</v>
      </c>
      <c r="D40" s="1205"/>
      <c r="E40" s="1206"/>
      <c r="F40" s="36">
        <v>0.16</v>
      </c>
      <c r="G40" s="37">
        <v>0.18</v>
      </c>
      <c r="H40" s="37">
        <v>0.19</v>
      </c>
      <c r="I40" s="37">
        <v>0.2</v>
      </c>
      <c r="J40" s="38">
        <v>0.21</v>
      </c>
      <c r="K40" s="22"/>
      <c r="L40" s="22"/>
      <c r="M40" s="22"/>
      <c r="N40" s="22"/>
      <c r="O40" s="22"/>
      <c r="P40" s="22"/>
    </row>
    <row r="41" spans="1:16" ht="39" customHeight="1" x14ac:dyDescent="0.15">
      <c r="A41" s="22"/>
      <c r="B41" s="35"/>
      <c r="C41" s="1204" t="s">
        <v>582</v>
      </c>
      <c r="D41" s="1205"/>
      <c r="E41" s="1206"/>
      <c r="F41" s="36">
        <v>0</v>
      </c>
      <c r="G41" s="37">
        <v>0</v>
      </c>
      <c r="H41" s="37">
        <v>0</v>
      </c>
      <c r="I41" s="37">
        <v>0</v>
      </c>
      <c r="J41" s="38">
        <v>0</v>
      </c>
      <c r="K41" s="22"/>
      <c r="L41" s="22"/>
      <c r="M41" s="22"/>
      <c r="N41" s="22"/>
      <c r="O41" s="22"/>
      <c r="P41" s="22"/>
    </row>
    <row r="42" spans="1:16" ht="39" customHeight="1" x14ac:dyDescent="0.15">
      <c r="A42" s="22"/>
      <c r="B42" s="39"/>
      <c r="C42" s="1204" t="s">
        <v>583</v>
      </c>
      <c r="D42" s="1205"/>
      <c r="E42" s="1206"/>
      <c r="F42" s="36" t="s">
        <v>519</v>
      </c>
      <c r="G42" s="37" t="s">
        <v>519</v>
      </c>
      <c r="H42" s="37" t="s">
        <v>519</v>
      </c>
      <c r="I42" s="37" t="s">
        <v>519</v>
      </c>
      <c r="J42" s="38" t="s">
        <v>519</v>
      </c>
      <c r="K42" s="22"/>
      <c r="L42" s="22"/>
      <c r="M42" s="22"/>
      <c r="N42" s="22"/>
      <c r="O42" s="22"/>
      <c r="P42" s="22"/>
    </row>
    <row r="43" spans="1:16" ht="39" customHeight="1" thickBot="1" x14ac:dyDescent="0.2">
      <c r="A43" s="22"/>
      <c r="B43" s="40"/>
      <c r="C43" s="1207" t="s">
        <v>584</v>
      </c>
      <c r="D43" s="1208"/>
      <c r="E43" s="1209"/>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dIHm58rmRp6jXl2WZ+A+iTKoBsN0c2w8kSWhYhAW1M6GjuB+Gf0z+iT4mHTlcKR9LmbfSFuBGpVvX7pt+sNdQ==" saltValue="vMP7pCoG73nT8zdO5qtz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2018</v>
      </c>
      <c r="L45" s="60">
        <v>2071</v>
      </c>
      <c r="M45" s="60">
        <v>2016</v>
      </c>
      <c r="N45" s="60">
        <v>1921</v>
      </c>
      <c r="O45" s="61">
        <v>1838</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519</v>
      </c>
      <c r="L46" s="64" t="s">
        <v>519</v>
      </c>
      <c r="M46" s="64" t="s">
        <v>519</v>
      </c>
      <c r="N46" s="64" t="s">
        <v>519</v>
      </c>
      <c r="O46" s="65" t="s">
        <v>519</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519</v>
      </c>
      <c r="L47" s="64" t="s">
        <v>519</v>
      </c>
      <c r="M47" s="64" t="s">
        <v>519</v>
      </c>
      <c r="N47" s="64" t="s">
        <v>519</v>
      </c>
      <c r="O47" s="65" t="s">
        <v>519</v>
      </c>
      <c r="P47" s="48"/>
      <c r="Q47" s="48"/>
      <c r="R47" s="48"/>
      <c r="S47" s="48"/>
      <c r="T47" s="48"/>
      <c r="U47" s="48"/>
    </row>
    <row r="48" spans="1:21" ht="30.75" customHeight="1" x14ac:dyDescent="0.15">
      <c r="A48" s="48"/>
      <c r="B48" s="1232"/>
      <c r="C48" s="1233"/>
      <c r="D48" s="62"/>
      <c r="E48" s="1214" t="s">
        <v>15</v>
      </c>
      <c r="F48" s="1214"/>
      <c r="G48" s="1214"/>
      <c r="H48" s="1214"/>
      <c r="I48" s="1214"/>
      <c r="J48" s="1215"/>
      <c r="K48" s="63">
        <v>1249</v>
      </c>
      <c r="L48" s="64">
        <v>844</v>
      </c>
      <c r="M48" s="64">
        <v>859</v>
      </c>
      <c r="N48" s="64">
        <v>845</v>
      </c>
      <c r="O48" s="65">
        <v>922</v>
      </c>
      <c r="P48" s="48"/>
      <c r="Q48" s="48"/>
      <c r="R48" s="48"/>
      <c r="S48" s="48"/>
      <c r="T48" s="48"/>
      <c r="U48" s="48"/>
    </row>
    <row r="49" spans="1:21" ht="30.75" customHeight="1" x14ac:dyDescent="0.15">
      <c r="A49" s="48"/>
      <c r="B49" s="1232"/>
      <c r="C49" s="1233"/>
      <c r="D49" s="62"/>
      <c r="E49" s="1214" t="s">
        <v>16</v>
      </c>
      <c r="F49" s="1214"/>
      <c r="G49" s="1214"/>
      <c r="H49" s="1214"/>
      <c r="I49" s="1214"/>
      <c r="J49" s="1215"/>
      <c r="K49" s="63">
        <v>293</v>
      </c>
      <c r="L49" s="64">
        <v>281</v>
      </c>
      <c r="M49" s="64">
        <v>273</v>
      </c>
      <c r="N49" s="64">
        <v>178</v>
      </c>
      <c r="O49" s="65">
        <v>115</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519</v>
      </c>
      <c r="L50" s="64" t="s">
        <v>519</v>
      </c>
      <c r="M50" s="64" t="s">
        <v>519</v>
      </c>
      <c r="N50" s="64" t="s">
        <v>519</v>
      </c>
      <c r="O50" s="65" t="s">
        <v>519</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t="s">
        <v>519</v>
      </c>
      <c r="N51" s="64" t="s">
        <v>519</v>
      </c>
      <c r="O51" s="65" t="s">
        <v>519</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2388</v>
      </c>
      <c r="L52" s="64">
        <v>2417</v>
      </c>
      <c r="M52" s="64">
        <v>2485</v>
      </c>
      <c r="N52" s="64">
        <v>2482</v>
      </c>
      <c r="O52" s="65">
        <v>2504</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1172</v>
      </c>
      <c r="L53" s="69">
        <v>779</v>
      </c>
      <c r="M53" s="69">
        <v>663</v>
      </c>
      <c r="N53" s="69">
        <v>462</v>
      </c>
      <c r="O53" s="70">
        <v>371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0" t="s">
        <v>25</v>
      </c>
      <c r="C57" s="1221"/>
      <c r="D57" s="1224" t="s">
        <v>26</v>
      </c>
      <c r="E57" s="1225"/>
      <c r="F57" s="1225"/>
      <c r="G57" s="1225"/>
      <c r="H57" s="1225"/>
      <c r="I57" s="1225"/>
      <c r="J57" s="1226"/>
      <c r="K57" s="380" t="s">
        <v>519</v>
      </c>
      <c r="L57" s="381" t="s">
        <v>519</v>
      </c>
      <c r="M57" s="381" t="s">
        <v>519</v>
      </c>
      <c r="N57" s="381" t="s">
        <v>519</v>
      </c>
      <c r="O57" s="382" t="s">
        <v>519</v>
      </c>
    </row>
    <row r="58" spans="1:21" ht="31.5" customHeight="1" thickBot="1" x14ac:dyDescent="0.2">
      <c r="B58" s="1222"/>
      <c r="C58" s="1223"/>
      <c r="D58" s="1227" t="s">
        <v>27</v>
      </c>
      <c r="E58" s="1228"/>
      <c r="F58" s="1228"/>
      <c r="G58" s="1228"/>
      <c r="H58" s="1228"/>
      <c r="I58" s="1228"/>
      <c r="J58" s="1229"/>
      <c r="K58" s="383" t="s">
        <v>519</v>
      </c>
      <c r="L58" s="384" t="s">
        <v>519</v>
      </c>
      <c r="M58" s="384" t="s">
        <v>519</v>
      </c>
      <c r="N58" s="384" t="s">
        <v>519</v>
      </c>
      <c r="O58" s="385" t="s">
        <v>519</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EeI2Z9fkEyNn19ZazCn9GxwCyLNFYI1fJirb/t5mK7gc0QrSvpIG4e1AfRppoexGVO6nDxvsiLyjxQCZKj8uA==" saltValue="Nd7ut3ckoqtjbHDRBpI1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560</v>
      </c>
      <c r="J40" s="94" t="s">
        <v>561</v>
      </c>
      <c r="K40" s="94" t="s">
        <v>562</v>
      </c>
      <c r="L40" s="94" t="s">
        <v>563</v>
      </c>
      <c r="M40" s="95" t="s">
        <v>564</v>
      </c>
    </row>
    <row r="41" spans="2:13" ht="27.75" customHeight="1" x14ac:dyDescent="0.15">
      <c r="B41" s="1250" t="s">
        <v>30</v>
      </c>
      <c r="C41" s="1251"/>
      <c r="D41" s="96"/>
      <c r="E41" s="1252" t="s">
        <v>31</v>
      </c>
      <c r="F41" s="1252"/>
      <c r="G41" s="1252"/>
      <c r="H41" s="1253"/>
      <c r="I41" s="97">
        <v>20043</v>
      </c>
      <c r="J41" s="98">
        <v>19437</v>
      </c>
      <c r="K41" s="98">
        <v>18899</v>
      </c>
      <c r="L41" s="98">
        <v>19183</v>
      </c>
      <c r="M41" s="99">
        <v>19639</v>
      </c>
    </row>
    <row r="42" spans="2:13" ht="27.75" customHeight="1" x14ac:dyDescent="0.15">
      <c r="B42" s="1240"/>
      <c r="C42" s="1241"/>
      <c r="D42" s="100"/>
      <c r="E42" s="1244" t="s">
        <v>32</v>
      </c>
      <c r="F42" s="1244"/>
      <c r="G42" s="1244"/>
      <c r="H42" s="1245"/>
      <c r="I42" s="101">
        <v>322</v>
      </c>
      <c r="J42" s="102">
        <v>639</v>
      </c>
      <c r="K42" s="102">
        <v>626</v>
      </c>
      <c r="L42" s="102">
        <v>302</v>
      </c>
      <c r="M42" s="103">
        <v>378</v>
      </c>
    </row>
    <row r="43" spans="2:13" ht="27.75" customHeight="1" x14ac:dyDescent="0.15">
      <c r="B43" s="1240"/>
      <c r="C43" s="1241"/>
      <c r="D43" s="100"/>
      <c r="E43" s="1244" t="s">
        <v>33</v>
      </c>
      <c r="F43" s="1244"/>
      <c r="G43" s="1244"/>
      <c r="H43" s="1245"/>
      <c r="I43" s="101">
        <v>14639</v>
      </c>
      <c r="J43" s="102">
        <v>13267</v>
      </c>
      <c r="K43" s="102">
        <v>12279</v>
      </c>
      <c r="L43" s="102">
        <v>11509</v>
      </c>
      <c r="M43" s="103">
        <v>11090</v>
      </c>
    </row>
    <row r="44" spans="2:13" ht="27.75" customHeight="1" x14ac:dyDescent="0.15">
      <c r="B44" s="1240"/>
      <c r="C44" s="1241"/>
      <c r="D44" s="100"/>
      <c r="E44" s="1244" t="s">
        <v>34</v>
      </c>
      <c r="F44" s="1244"/>
      <c r="G44" s="1244"/>
      <c r="H44" s="1245"/>
      <c r="I44" s="101">
        <v>1059</v>
      </c>
      <c r="J44" s="102">
        <v>836</v>
      </c>
      <c r="K44" s="102">
        <v>643</v>
      </c>
      <c r="L44" s="102">
        <v>706</v>
      </c>
      <c r="M44" s="103">
        <v>758</v>
      </c>
    </row>
    <row r="45" spans="2:13" ht="27.75" customHeight="1" x14ac:dyDescent="0.15">
      <c r="B45" s="1240"/>
      <c r="C45" s="1241"/>
      <c r="D45" s="100"/>
      <c r="E45" s="1244" t="s">
        <v>35</v>
      </c>
      <c r="F45" s="1244"/>
      <c r="G45" s="1244"/>
      <c r="H45" s="1245"/>
      <c r="I45" s="101">
        <v>3045</v>
      </c>
      <c r="J45" s="102">
        <v>2846</v>
      </c>
      <c r="K45" s="102">
        <v>2648</v>
      </c>
      <c r="L45" s="102">
        <v>2723</v>
      </c>
      <c r="M45" s="103">
        <v>2622</v>
      </c>
    </row>
    <row r="46" spans="2:13" ht="27.75" customHeight="1" x14ac:dyDescent="0.15">
      <c r="B46" s="1240"/>
      <c r="C46" s="1241"/>
      <c r="D46" s="104"/>
      <c r="E46" s="1244" t="s">
        <v>36</v>
      </c>
      <c r="F46" s="1244"/>
      <c r="G46" s="1244"/>
      <c r="H46" s="1245"/>
      <c r="I46" s="101">
        <v>102</v>
      </c>
      <c r="J46" s="102">
        <v>102</v>
      </c>
      <c r="K46" s="102">
        <v>101</v>
      </c>
      <c r="L46" s="102">
        <v>22</v>
      </c>
      <c r="M46" s="103" t="s">
        <v>519</v>
      </c>
    </row>
    <row r="47" spans="2:13" ht="27.75" customHeight="1" x14ac:dyDescent="0.15">
      <c r="B47" s="1240"/>
      <c r="C47" s="1241"/>
      <c r="D47" s="105"/>
      <c r="E47" s="1254" t="s">
        <v>37</v>
      </c>
      <c r="F47" s="1255"/>
      <c r="G47" s="1255"/>
      <c r="H47" s="1256"/>
      <c r="I47" s="101" t="s">
        <v>519</v>
      </c>
      <c r="J47" s="102" t="s">
        <v>519</v>
      </c>
      <c r="K47" s="102" t="s">
        <v>519</v>
      </c>
      <c r="L47" s="102" t="s">
        <v>519</v>
      </c>
      <c r="M47" s="103" t="s">
        <v>519</v>
      </c>
    </row>
    <row r="48" spans="2:13" ht="27.75" customHeight="1" x14ac:dyDescent="0.15">
      <c r="B48" s="1240"/>
      <c r="C48" s="1241"/>
      <c r="D48" s="100"/>
      <c r="E48" s="1244" t="s">
        <v>38</v>
      </c>
      <c r="F48" s="1244"/>
      <c r="G48" s="1244"/>
      <c r="H48" s="1245"/>
      <c r="I48" s="101" t="s">
        <v>519</v>
      </c>
      <c r="J48" s="102" t="s">
        <v>519</v>
      </c>
      <c r="K48" s="102" t="s">
        <v>519</v>
      </c>
      <c r="L48" s="102" t="s">
        <v>519</v>
      </c>
      <c r="M48" s="103" t="s">
        <v>519</v>
      </c>
    </row>
    <row r="49" spans="2:13" ht="27.75" customHeight="1" x14ac:dyDescent="0.15">
      <c r="B49" s="1242"/>
      <c r="C49" s="1243"/>
      <c r="D49" s="100"/>
      <c r="E49" s="1244" t="s">
        <v>39</v>
      </c>
      <c r="F49" s="1244"/>
      <c r="G49" s="1244"/>
      <c r="H49" s="1245"/>
      <c r="I49" s="101" t="s">
        <v>519</v>
      </c>
      <c r="J49" s="102" t="s">
        <v>519</v>
      </c>
      <c r="K49" s="102" t="s">
        <v>519</v>
      </c>
      <c r="L49" s="102" t="s">
        <v>519</v>
      </c>
      <c r="M49" s="103" t="s">
        <v>519</v>
      </c>
    </row>
    <row r="50" spans="2:13" ht="27.75" customHeight="1" x14ac:dyDescent="0.15">
      <c r="B50" s="1238" t="s">
        <v>40</v>
      </c>
      <c r="C50" s="1239"/>
      <c r="D50" s="106"/>
      <c r="E50" s="1244" t="s">
        <v>41</v>
      </c>
      <c r="F50" s="1244"/>
      <c r="G50" s="1244"/>
      <c r="H50" s="1245"/>
      <c r="I50" s="101">
        <v>2843</v>
      </c>
      <c r="J50" s="102">
        <v>3183</v>
      </c>
      <c r="K50" s="102">
        <v>3456</v>
      </c>
      <c r="L50" s="102">
        <v>3909</v>
      </c>
      <c r="M50" s="103">
        <v>4309</v>
      </c>
    </row>
    <row r="51" spans="2:13" ht="27.75" customHeight="1" x14ac:dyDescent="0.15">
      <c r="B51" s="1240"/>
      <c r="C51" s="1241"/>
      <c r="D51" s="100"/>
      <c r="E51" s="1244" t="s">
        <v>42</v>
      </c>
      <c r="F51" s="1244"/>
      <c r="G51" s="1244"/>
      <c r="H51" s="1245"/>
      <c r="I51" s="101">
        <v>6236</v>
      </c>
      <c r="J51" s="102">
        <v>5866</v>
      </c>
      <c r="K51" s="102">
        <v>5493</v>
      </c>
      <c r="L51" s="102">
        <v>5122</v>
      </c>
      <c r="M51" s="103">
        <v>4907</v>
      </c>
    </row>
    <row r="52" spans="2:13" ht="27.75" customHeight="1" x14ac:dyDescent="0.15">
      <c r="B52" s="1242"/>
      <c r="C52" s="1243"/>
      <c r="D52" s="100"/>
      <c r="E52" s="1244" t="s">
        <v>43</v>
      </c>
      <c r="F52" s="1244"/>
      <c r="G52" s="1244"/>
      <c r="H52" s="1245"/>
      <c r="I52" s="101">
        <v>27612</v>
      </c>
      <c r="J52" s="102">
        <v>27241</v>
      </c>
      <c r="K52" s="102">
        <v>26767</v>
      </c>
      <c r="L52" s="102">
        <v>26401</v>
      </c>
      <c r="M52" s="103">
        <v>26307</v>
      </c>
    </row>
    <row r="53" spans="2:13" ht="27.75" customHeight="1" thickBot="1" x14ac:dyDescent="0.2">
      <c r="B53" s="1246" t="s">
        <v>44</v>
      </c>
      <c r="C53" s="1247"/>
      <c r="D53" s="107"/>
      <c r="E53" s="1248" t="s">
        <v>45</v>
      </c>
      <c r="F53" s="1248"/>
      <c r="G53" s="1248"/>
      <c r="H53" s="1249"/>
      <c r="I53" s="108">
        <v>2519</v>
      </c>
      <c r="J53" s="109">
        <v>838</v>
      </c>
      <c r="K53" s="109">
        <v>-519</v>
      </c>
      <c r="L53" s="109">
        <v>-985</v>
      </c>
      <c r="M53" s="110">
        <v>-1036</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dxFR7pkJ3xEMSxsPeLTixZTA4tB88GP/K2EJJ8ZpJ2YTZcDLzwLhTHfP0vwwRoXke5B1jadl0xtruUL3mCybQ==" saltValue="swpLzAEuFHuIAzMgmYDU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65" t="s">
        <v>48</v>
      </c>
      <c r="D55" s="1265"/>
      <c r="E55" s="1266"/>
      <c r="F55" s="122">
        <v>1786</v>
      </c>
      <c r="G55" s="122">
        <v>2086</v>
      </c>
      <c r="H55" s="123">
        <v>2253</v>
      </c>
    </row>
    <row r="56" spans="2:8" ht="52.5" customHeight="1" x14ac:dyDescent="0.15">
      <c r="B56" s="124"/>
      <c r="C56" s="1267" t="s">
        <v>49</v>
      </c>
      <c r="D56" s="1267"/>
      <c r="E56" s="1268"/>
      <c r="F56" s="125">
        <v>0</v>
      </c>
      <c r="G56" s="125">
        <v>0</v>
      </c>
      <c r="H56" s="126">
        <v>0</v>
      </c>
    </row>
    <row r="57" spans="2:8" ht="53.25" customHeight="1" x14ac:dyDescent="0.15">
      <c r="B57" s="124"/>
      <c r="C57" s="1269" t="s">
        <v>50</v>
      </c>
      <c r="D57" s="1269"/>
      <c r="E57" s="1270"/>
      <c r="F57" s="127">
        <v>1333</v>
      </c>
      <c r="G57" s="127">
        <v>1273</v>
      </c>
      <c r="H57" s="128">
        <v>1337</v>
      </c>
    </row>
    <row r="58" spans="2:8" ht="45.75" customHeight="1" x14ac:dyDescent="0.15">
      <c r="B58" s="129"/>
      <c r="C58" s="1257" t="s">
        <v>602</v>
      </c>
      <c r="D58" s="1258"/>
      <c r="E58" s="1259"/>
      <c r="F58" s="130">
        <v>295</v>
      </c>
      <c r="G58" s="130">
        <v>306</v>
      </c>
      <c r="H58" s="131">
        <v>367</v>
      </c>
    </row>
    <row r="59" spans="2:8" ht="45.75" customHeight="1" x14ac:dyDescent="0.15">
      <c r="B59" s="129"/>
      <c r="C59" s="1257" t="s">
        <v>603</v>
      </c>
      <c r="D59" s="1258"/>
      <c r="E59" s="1259"/>
      <c r="F59" s="130">
        <v>320</v>
      </c>
      <c r="G59" s="130">
        <v>320</v>
      </c>
      <c r="H59" s="131">
        <v>320</v>
      </c>
    </row>
    <row r="60" spans="2:8" ht="45.75" customHeight="1" x14ac:dyDescent="0.15">
      <c r="B60" s="129"/>
      <c r="C60" s="1257" t="s">
        <v>604</v>
      </c>
      <c r="D60" s="1258"/>
      <c r="E60" s="1259"/>
      <c r="F60" s="130">
        <v>229</v>
      </c>
      <c r="G60" s="130">
        <v>230</v>
      </c>
      <c r="H60" s="131">
        <v>230</v>
      </c>
    </row>
    <row r="61" spans="2:8" ht="45.75" customHeight="1" x14ac:dyDescent="0.15">
      <c r="B61" s="129"/>
      <c r="C61" s="1257" t="s">
        <v>605</v>
      </c>
      <c r="D61" s="1258"/>
      <c r="E61" s="1259"/>
      <c r="F61" s="130">
        <v>275</v>
      </c>
      <c r="G61" s="130">
        <v>202</v>
      </c>
      <c r="H61" s="131">
        <v>202</v>
      </c>
    </row>
    <row r="62" spans="2:8" ht="45.75" customHeight="1" thickBot="1" x14ac:dyDescent="0.2">
      <c r="B62" s="132"/>
      <c r="C62" s="1260" t="s">
        <v>606</v>
      </c>
      <c r="D62" s="1261"/>
      <c r="E62" s="1262"/>
      <c r="F62" s="133">
        <v>65</v>
      </c>
      <c r="G62" s="133">
        <v>65</v>
      </c>
      <c r="H62" s="134">
        <v>65</v>
      </c>
    </row>
    <row r="63" spans="2:8" ht="52.5" customHeight="1" thickBot="1" x14ac:dyDescent="0.2">
      <c r="B63" s="135"/>
      <c r="C63" s="1263" t="s">
        <v>51</v>
      </c>
      <c r="D63" s="1263"/>
      <c r="E63" s="1264"/>
      <c r="F63" s="136">
        <v>3119</v>
      </c>
      <c r="G63" s="136">
        <v>3359</v>
      </c>
      <c r="H63" s="137">
        <v>3590</v>
      </c>
    </row>
    <row r="64" spans="2:8" ht="15" customHeight="1" x14ac:dyDescent="0.15"/>
  </sheetData>
  <sheetProtection algorithmName="SHA-512" hashValue="9CgPMnid5ZS+dnb/lqwgTf+UfeNd3w6EnJq5h2uBHys/PJM2gcDjHiMqmeM3lkOedlLHiUUNkowHz++Ri94cGw==" saltValue="gzl1Xwfr6X4o8wA+zAtg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85"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86"/>
      <c r="DG4" s="286"/>
      <c r="DH4" s="286"/>
      <c r="DI4" s="286"/>
      <c r="DJ4" s="286"/>
      <c r="DK4" s="286"/>
      <c r="DL4" s="286"/>
      <c r="DM4" s="286"/>
      <c r="DN4" s="286"/>
      <c r="DO4" s="286"/>
      <c r="DP4" s="286"/>
      <c r="DQ4" s="286"/>
      <c r="DR4" s="286"/>
      <c r="DS4" s="286"/>
      <c r="DT4" s="286"/>
      <c r="DU4" s="286"/>
      <c r="DV4" s="286"/>
      <c r="DW4" s="286"/>
    </row>
    <row r="5" spans="1:143" s="285"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86"/>
      <c r="DG5" s="286"/>
      <c r="DH5" s="286"/>
      <c r="DI5" s="286"/>
      <c r="DJ5" s="286"/>
      <c r="DK5" s="286"/>
      <c r="DL5" s="286"/>
      <c r="DM5" s="286"/>
      <c r="DN5" s="286"/>
      <c r="DO5" s="286"/>
      <c r="DP5" s="286"/>
      <c r="DQ5" s="286"/>
      <c r="DR5" s="286"/>
      <c r="DS5" s="286"/>
      <c r="DT5" s="286"/>
      <c r="DU5" s="286"/>
      <c r="DV5" s="286"/>
      <c r="DW5" s="286"/>
    </row>
    <row r="6" spans="1:143" s="285"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86"/>
      <c r="DG6" s="286"/>
      <c r="DH6" s="286"/>
      <c r="DI6" s="286"/>
      <c r="DJ6" s="286"/>
      <c r="DK6" s="286"/>
      <c r="DL6" s="286"/>
      <c r="DM6" s="286"/>
      <c r="DN6" s="286"/>
      <c r="DO6" s="286"/>
      <c r="DP6" s="286"/>
      <c r="DQ6" s="286"/>
      <c r="DR6" s="286"/>
      <c r="DS6" s="286"/>
      <c r="DT6" s="286"/>
      <c r="DU6" s="286"/>
      <c r="DV6" s="286"/>
      <c r="DW6" s="286"/>
    </row>
    <row r="7" spans="1:143" s="285"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86"/>
      <c r="DG7" s="286"/>
      <c r="DH7" s="286"/>
      <c r="DI7" s="286"/>
      <c r="DJ7" s="286"/>
      <c r="DK7" s="286"/>
      <c r="DL7" s="286"/>
      <c r="DM7" s="286"/>
      <c r="DN7" s="286"/>
      <c r="DO7" s="286"/>
      <c r="DP7" s="286"/>
      <c r="DQ7" s="286"/>
      <c r="DR7" s="286"/>
      <c r="DS7" s="286"/>
      <c r="DT7" s="286"/>
      <c r="DU7" s="286"/>
      <c r="DV7" s="286"/>
      <c r="DW7" s="286"/>
    </row>
    <row r="8" spans="1:143" s="285"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86"/>
      <c r="DG8" s="286"/>
      <c r="DH8" s="286"/>
      <c r="DI8" s="286"/>
      <c r="DJ8" s="286"/>
      <c r="DK8" s="286"/>
      <c r="DL8" s="286"/>
      <c r="DM8" s="286"/>
      <c r="DN8" s="286"/>
      <c r="DO8" s="286"/>
      <c r="DP8" s="286"/>
      <c r="DQ8" s="286"/>
      <c r="DR8" s="286"/>
      <c r="DS8" s="286"/>
      <c r="DT8" s="286"/>
      <c r="DU8" s="286"/>
      <c r="DV8" s="286"/>
      <c r="DW8" s="286"/>
    </row>
    <row r="9" spans="1:143" s="285"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86"/>
      <c r="DG9" s="286"/>
      <c r="DH9" s="286"/>
      <c r="DI9" s="286"/>
      <c r="DJ9" s="286"/>
      <c r="DK9" s="286"/>
      <c r="DL9" s="286"/>
      <c r="DM9" s="286"/>
      <c r="DN9" s="286"/>
      <c r="DO9" s="286"/>
      <c r="DP9" s="286"/>
      <c r="DQ9" s="286"/>
      <c r="DR9" s="286"/>
      <c r="DS9" s="286"/>
      <c r="DT9" s="286"/>
      <c r="DU9" s="286"/>
      <c r="DV9" s="286"/>
      <c r="DW9" s="286"/>
    </row>
    <row r="10" spans="1:143" s="285"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86"/>
      <c r="DG10" s="286"/>
      <c r="DH10" s="286"/>
      <c r="DI10" s="286"/>
      <c r="DJ10" s="286"/>
      <c r="DK10" s="286"/>
      <c r="DL10" s="286"/>
      <c r="DM10" s="286"/>
      <c r="DN10" s="286"/>
      <c r="DO10" s="286"/>
      <c r="DP10" s="286"/>
      <c r="DQ10" s="286"/>
      <c r="DR10" s="286"/>
      <c r="DS10" s="286"/>
      <c r="DT10" s="286"/>
      <c r="DU10" s="286"/>
      <c r="DV10" s="286"/>
      <c r="DW10" s="286"/>
      <c r="EM10" s="285" t="s">
        <v>607</v>
      </c>
    </row>
    <row r="11" spans="1:143" s="285"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86"/>
      <c r="DG11" s="286"/>
      <c r="DH11" s="286"/>
      <c r="DI11" s="286"/>
      <c r="DJ11" s="286"/>
      <c r="DK11" s="286"/>
      <c r="DL11" s="286"/>
      <c r="DM11" s="286"/>
      <c r="DN11" s="286"/>
      <c r="DO11" s="286"/>
      <c r="DP11" s="286"/>
      <c r="DQ11" s="286"/>
      <c r="DR11" s="286"/>
      <c r="DS11" s="286"/>
      <c r="DT11" s="286"/>
      <c r="DU11" s="286"/>
      <c r="DV11" s="286"/>
      <c r="DW11" s="286"/>
    </row>
    <row r="12" spans="1:143" s="285"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86"/>
      <c r="DG12" s="286"/>
      <c r="DH12" s="286"/>
      <c r="DI12" s="286"/>
      <c r="DJ12" s="286"/>
      <c r="DK12" s="286"/>
      <c r="DL12" s="286"/>
      <c r="DM12" s="286"/>
      <c r="DN12" s="286"/>
      <c r="DO12" s="286"/>
      <c r="DP12" s="286"/>
      <c r="DQ12" s="286"/>
      <c r="DR12" s="286"/>
      <c r="DS12" s="286"/>
      <c r="DT12" s="286"/>
      <c r="DU12" s="286"/>
      <c r="DV12" s="286"/>
      <c r="DW12" s="286"/>
      <c r="EM12" s="285" t="s">
        <v>607</v>
      </c>
    </row>
    <row r="13" spans="1:143" s="285"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86"/>
      <c r="DG13" s="286"/>
      <c r="DH13" s="286"/>
      <c r="DI13" s="286"/>
      <c r="DJ13" s="286"/>
      <c r="DK13" s="286"/>
      <c r="DL13" s="286"/>
      <c r="DM13" s="286"/>
      <c r="DN13" s="286"/>
      <c r="DO13" s="286"/>
      <c r="DP13" s="286"/>
      <c r="DQ13" s="286"/>
      <c r="DR13" s="286"/>
      <c r="DS13" s="286"/>
      <c r="DT13" s="286"/>
      <c r="DU13" s="286"/>
      <c r="DV13" s="286"/>
      <c r="DW13" s="286"/>
    </row>
    <row r="14" spans="1:143" s="285"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86"/>
      <c r="DG14" s="286"/>
      <c r="DH14" s="286"/>
      <c r="DI14" s="286"/>
      <c r="DJ14" s="286"/>
      <c r="DK14" s="286"/>
      <c r="DL14" s="286"/>
      <c r="DM14" s="286"/>
      <c r="DN14" s="286"/>
      <c r="DO14" s="286"/>
      <c r="DP14" s="286"/>
      <c r="DQ14" s="286"/>
      <c r="DR14" s="286"/>
      <c r="DS14" s="286"/>
      <c r="DT14" s="286"/>
      <c r="DU14" s="286"/>
      <c r="DV14" s="286"/>
      <c r="DW14" s="286"/>
    </row>
    <row r="15" spans="1:143" s="285"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86"/>
      <c r="DG15" s="286"/>
      <c r="DH15" s="286"/>
      <c r="DI15" s="286"/>
      <c r="DJ15" s="286"/>
      <c r="DK15" s="286"/>
      <c r="DL15" s="286"/>
      <c r="DM15" s="286"/>
      <c r="DN15" s="286"/>
      <c r="DO15" s="286"/>
      <c r="DP15" s="286"/>
      <c r="DQ15" s="286"/>
      <c r="DR15" s="286"/>
      <c r="DS15" s="286"/>
      <c r="DT15" s="286"/>
      <c r="DU15" s="286"/>
      <c r="DV15" s="286"/>
      <c r="DW15" s="286"/>
    </row>
    <row r="16" spans="1:143" s="285"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86"/>
      <c r="DG16" s="286"/>
      <c r="DH16" s="286"/>
      <c r="DI16" s="286"/>
      <c r="DJ16" s="286"/>
      <c r="DK16" s="286"/>
      <c r="DL16" s="286"/>
      <c r="DM16" s="286"/>
      <c r="DN16" s="286"/>
      <c r="DO16" s="286"/>
      <c r="DP16" s="286"/>
      <c r="DQ16" s="286"/>
      <c r="DR16" s="286"/>
      <c r="DS16" s="286"/>
      <c r="DT16" s="286"/>
      <c r="DU16" s="286"/>
      <c r="DV16" s="286"/>
      <c r="DW16" s="286"/>
    </row>
    <row r="17" spans="1:351" s="285"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86"/>
      <c r="DG17" s="286"/>
      <c r="DH17" s="286"/>
      <c r="DI17" s="286"/>
      <c r="DJ17" s="286"/>
      <c r="DK17" s="286"/>
      <c r="DL17" s="286"/>
      <c r="DM17" s="286"/>
      <c r="DN17" s="286"/>
      <c r="DO17" s="286"/>
      <c r="DP17" s="286"/>
      <c r="DQ17" s="286"/>
      <c r="DR17" s="286"/>
      <c r="DS17" s="286"/>
      <c r="DT17" s="286"/>
      <c r="DU17" s="286"/>
      <c r="DV17" s="286"/>
      <c r="DW17" s="286"/>
    </row>
    <row r="18" spans="1:351" s="285"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86"/>
      <c r="DG18" s="286"/>
      <c r="DH18" s="286"/>
      <c r="DI18" s="286"/>
      <c r="DJ18" s="286"/>
      <c r="DK18" s="286"/>
      <c r="DL18" s="286"/>
      <c r="DM18" s="286"/>
      <c r="DN18" s="286"/>
      <c r="DO18" s="286"/>
      <c r="DP18" s="286"/>
      <c r="DQ18" s="286"/>
      <c r="DR18" s="286"/>
      <c r="DS18" s="286"/>
      <c r="DT18" s="286"/>
      <c r="DU18" s="286"/>
      <c r="DV18" s="286"/>
      <c r="DW18" s="286"/>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560</v>
      </c>
      <c r="BQ50" s="1305"/>
      <c r="BR50" s="1305"/>
      <c r="BS50" s="1305"/>
      <c r="BT50" s="1305"/>
      <c r="BU50" s="1305"/>
      <c r="BV50" s="1305"/>
      <c r="BW50" s="1305"/>
      <c r="BX50" s="1305" t="s">
        <v>561</v>
      </c>
      <c r="BY50" s="1305"/>
      <c r="BZ50" s="1305"/>
      <c r="CA50" s="1305"/>
      <c r="CB50" s="1305"/>
      <c r="CC50" s="1305"/>
      <c r="CD50" s="1305"/>
      <c r="CE50" s="1305"/>
      <c r="CF50" s="1305" t="s">
        <v>562</v>
      </c>
      <c r="CG50" s="1305"/>
      <c r="CH50" s="1305"/>
      <c r="CI50" s="1305"/>
      <c r="CJ50" s="1305"/>
      <c r="CK50" s="1305"/>
      <c r="CL50" s="1305"/>
      <c r="CM50" s="1305"/>
      <c r="CN50" s="1305" t="s">
        <v>563</v>
      </c>
      <c r="CO50" s="1305"/>
      <c r="CP50" s="1305"/>
      <c r="CQ50" s="1305"/>
      <c r="CR50" s="1305"/>
      <c r="CS50" s="1305"/>
      <c r="CT50" s="1305"/>
      <c r="CU50" s="1305"/>
      <c r="CV50" s="1305" t="s">
        <v>564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612</v>
      </c>
      <c r="AO51" s="1309"/>
      <c r="AP51" s="1309"/>
      <c r="AQ51" s="1309"/>
      <c r="AR51" s="1309"/>
      <c r="AS51" s="1309"/>
      <c r="AT51" s="1309"/>
      <c r="AU51" s="1309"/>
      <c r="AV51" s="1309"/>
      <c r="AW51" s="1309"/>
      <c r="AX51" s="1309"/>
      <c r="AY51" s="1309"/>
      <c r="AZ51" s="1309"/>
      <c r="BA51" s="1309"/>
      <c r="BB51" s="1309" t="s">
        <v>613</v>
      </c>
      <c r="BC51" s="1309"/>
      <c r="BD51" s="1309"/>
      <c r="BE51" s="1309"/>
      <c r="BF51" s="1309"/>
      <c r="BG51" s="1309"/>
      <c r="BH51" s="1309"/>
      <c r="BI51" s="1309"/>
      <c r="BJ51" s="1309"/>
      <c r="BK51" s="1309"/>
      <c r="BL51" s="1309"/>
      <c r="BM51" s="1309"/>
      <c r="BN51" s="1309"/>
      <c r="BO51" s="1309"/>
      <c r="BP51" s="1310">
        <v>19.399999999999999</v>
      </c>
      <c r="BQ51" s="1310"/>
      <c r="BR51" s="1310"/>
      <c r="BS51" s="1310"/>
      <c r="BT51" s="1310"/>
      <c r="BU51" s="1310"/>
      <c r="BV51" s="1310"/>
      <c r="BW51" s="1310"/>
      <c r="BX51" s="1310">
        <v>6.5</v>
      </c>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614</v>
      </c>
      <c r="BC53" s="1309"/>
      <c r="BD53" s="1309"/>
      <c r="BE53" s="1309"/>
      <c r="BF53" s="1309"/>
      <c r="BG53" s="1309"/>
      <c r="BH53" s="1309"/>
      <c r="BI53" s="1309"/>
      <c r="BJ53" s="1309"/>
      <c r="BK53" s="1309"/>
      <c r="BL53" s="1309"/>
      <c r="BM53" s="1309"/>
      <c r="BN53" s="1309"/>
      <c r="BO53" s="1309"/>
      <c r="BP53" s="1310">
        <v>33.200000000000003</v>
      </c>
      <c r="BQ53" s="1310"/>
      <c r="BR53" s="1310"/>
      <c r="BS53" s="1310"/>
      <c r="BT53" s="1310"/>
      <c r="BU53" s="1310"/>
      <c r="BV53" s="1310"/>
      <c r="BW53" s="1310"/>
      <c r="BX53" s="1310">
        <v>63.8</v>
      </c>
      <c r="BY53" s="1310"/>
      <c r="BZ53" s="1310"/>
      <c r="CA53" s="1310"/>
      <c r="CB53" s="1310"/>
      <c r="CC53" s="1310"/>
      <c r="CD53" s="1310"/>
      <c r="CE53" s="1310"/>
      <c r="CF53" s="1310">
        <v>65.2</v>
      </c>
      <c r="CG53" s="1310"/>
      <c r="CH53" s="1310"/>
      <c r="CI53" s="1310"/>
      <c r="CJ53" s="1310"/>
      <c r="CK53" s="1310"/>
      <c r="CL53" s="1310"/>
      <c r="CM53" s="1310"/>
      <c r="CN53" s="1310">
        <v>66.400000000000006</v>
      </c>
      <c r="CO53" s="1310"/>
      <c r="CP53" s="1310"/>
      <c r="CQ53" s="1310"/>
      <c r="CR53" s="1310"/>
      <c r="CS53" s="1310"/>
      <c r="CT53" s="1310"/>
      <c r="CU53" s="1310"/>
      <c r="CV53" s="1310">
        <v>66.8</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615</v>
      </c>
      <c r="AO55" s="1305"/>
      <c r="AP55" s="1305"/>
      <c r="AQ55" s="1305"/>
      <c r="AR55" s="1305"/>
      <c r="AS55" s="1305"/>
      <c r="AT55" s="1305"/>
      <c r="AU55" s="1305"/>
      <c r="AV55" s="1305"/>
      <c r="AW55" s="1305"/>
      <c r="AX55" s="1305"/>
      <c r="AY55" s="1305"/>
      <c r="AZ55" s="1305"/>
      <c r="BA55" s="1305"/>
      <c r="BB55" s="1309" t="s">
        <v>613</v>
      </c>
      <c r="BC55" s="1309"/>
      <c r="BD55" s="1309"/>
      <c r="BE55" s="1309"/>
      <c r="BF55" s="1309"/>
      <c r="BG55" s="1309"/>
      <c r="BH55" s="1309"/>
      <c r="BI55" s="1309"/>
      <c r="BJ55" s="1309"/>
      <c r="BK55" s="1309"/>
      <c r="BL55" s="1309"/>
      <c r="BM55" s="1309"/>
      <c r="BN55" s="1309"/>
      <c r="BO55" s="1309"/>
      <c r="BP55" s="1310">
        <v>37.299999999999997</v>
      </c>
      <c r="BQ55" s="1310"/>
      <c r="BR55" s="1310"/>
      <c r="BS55" s="1310"/>
      <c r="BT55" s="1310"/>
      <c r="BU55" s="1310"/>
      <c r="BV55" s="1310"/>
      <c r="BW55" s="1310"/>
      <c r="BX55" s="1310">
        <v>33.1</v>
      </c>
      <c r="BY55" s="1310"/>
      <c r="BZ55" s="1310"/>
      <c r="CA55" s="1310"/>
      <c r="CB55" s="1310"/>
      <c r="CC55" s="1310"/>
      <c r="CD55" s="1310"/>
      <c r="CE55" s="1310"/>
      <c r="CF55" s="1310">
        <v>31.3</v>
      </c>
      <c r="CG55" s="1310"/>
      <c r="CH55" s="1310"/>
      <c r="CI55" s="1310"/>
      <c r="CJ55" s="1310"/>
      <c r="CK55" s="1310"/>
      <c r="CL55" s="1310"/>
      <c r="CM55" s="1310"/>
      <c r="CN55" s="1310">
        <v>25.3</v>
      </c>
      <c r="CO55" s="1310"/>
      <c r="CP55" s="1310"/>
      <c r="CQ55" s="1310"/>
      <c r="CR55" s="1310"/>
      <c r="CS55" s="1310"/>
      <c r="CT55" s="1310"/>
      <c r="CU55" s="1310"/>
      <c r="CV55" s="1310">
        <v>25.5</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614</v>
      </c>
      <c r="BC57" s="1309"/>
      <c r="BD57" s="1309"/>
      <c r="BE57" s="1309"/>
      <c r="BF57" s="1309"/>
      <c r="BG57" s="1309"/>
      <c r="BH57" s="1309"/>
      <c r="BI57" s="1309"/>
      <c r="BJ57" s="1309"/>
      <c r="BK57" s="1309"/>
      <c r="BL57" s="1309"/>
      <c r="BM57" s="1309"/>
      <c r="BN57" s="1309"/>
      <c r="BO57" s="1309"/>
      <c r="BP57" s="1310">
        <v>55.2</v>
      </c>
      <c r="BQ57" s="1310"/>
      <c r="BR57" s="1310"/>
      <c r="BS57" s="1310"/>
      <c r="BT57" s="1310"/>
      <c r="BU57" s="1310"/>
      <c r="BV57" s="1310"/>
      <c r="BW57" s="1310"/>
      <c r="BX57" s="1310">
        <v>57.2</v>
      </c>
      <c r="BY57" s="1310"/>
      <c r="BZ57" s="1310"/>
      <c r="CA57" s="1310"/>
      <c r="CB57" s="1310"/>
      <c r="CC57" s="1310"/>
      <c r="CD57" s="1310"/>
      <c r="CE57" s="1310"/>
      <c r="CF57" s="1310">
        <v>58.5</v>
      </c>
      <c r="CG57" s="1310"/>
      <c r="CH57" s="1310"/>
      <c r="CI57" s="1310"/>
      <c r="CJ57" s="1310"/>
      <c r="CK57" s="1310"/>
      <c r="CL57" s="1310"/>
      <c r="CM57" s="1310"/>
      <c r="CN57" s="1310">
        <v>59.8</v>
      </c>
      <c r="CO57" s="1310"/>
      <c r="CP57" s="1310"/>
      <c r="CQ57" s="1310"/>
      <c r="CR57" s="1310"/>
      <c r="CS57" s="1310"/>
      <c r="CT57" s="1310"/>
      <c r="CU57" s="1310"/>
      <c r="CV57" s="1310">
        <v>60.6</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616</v>
      </c>
    </row>
    <row r="64" spans="1:109" x14ac:dyDescent="0.15">
      <c r="B64" s="1280"/>
      <c r="G64" s="1287"/>
      <c r="I64" s="1320"/>
      <c r="J64" s="1320"/>
      <c r="K64" s="1320"/>
      <c r="L64" s="1320"/>
      <c r="M64" s="1320"/>
      <c r="N64" s="1321"/>
      <c r="AM64" s="1287"/>
      <c r="AN64" s="1287" t="s">
        <v>609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322" t="s">
        <v>617</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1280"/>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1280"/>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1280"/>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1280"/>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1280"/>
      <c r="H70" s="1331"/>
      <c r="I70" s="1331"/>
      <c r="J70" s="1332"/>
      <c r="K70" s="1332"/>
      <c r="L70" s="1333"/>
      <c r="M70" s="1332"/>
      <c r="N70" s="1333"/>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34"/>
      <c r="I71" s="1335"/>
      <c r="J71" s="1332"/>
      <c r="K71" s="1332"/>
      <c r="L71" s="1333"/>
      <c r="M71" s="1332"/>
      <c r="N71" s="1333"/>
      <c r="AM71" s="1334"/>
      <c r="AN71" s="1273" t="s">
        <v>611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560</v>
      </c>
      <c r="BQ72" s="1305"/>
      <c r="BR72" s="1305"/>
      <c r="BS72" s="1305"/>
      <c r="BT72" s="1305"/>
      <c r="BU72" s="1305"/>
      <c r="BV72" s="1305"/>
      <c r="BW72" s="1305"/>
      <c r="BX72" s="1305" t="s">
        <v>561</v>
      </c>
      <c r="BY72" s="1305"/>
      <c r="BZ72" s="1305"/>
      <c r="CA72" s="1305"/>
      <c r="CB72" s="1305"/>
      <c r="CC72" s="1305"/>
      <c r="CD72" s="1305"/>
      <c r="CE72" s="1305"/>
      <c r="CF72" s="1305" t="s">
        <v>562</v>
      </c>
      <c r="CG72" s="1305"/>
      <c r="CH72" s="1305"/>
      <c r="CI72" s="1305"/>
      <c r="CJ72" s="1305"/>
      <c r="CK72" s="1305"/>
      <c r="CL72" s="1305"/>
      <c r="CM72" s="1305"/>
      <c r="CN72" s="1305" t="s">
        <v>563</v>
      </c>
      <c r="CO72" s="1305"/>
      <c r="CP72" s="1305"/>
      <c r="CQ72" s="1305"/>
      <c r="CR72" s="1305"/>
      <c r="CS72" s="1305"/>
      <c r="CT72" s="1305"/>
      <c r="CU72" s="1305"/>
      <c r="CV72" s="1305" t="s">
        <v>564</v>
      </c>
      <c r="CW72" s="1305"/>
      <c r="CX72" s="1305"/>
      <c r="CY72" s="1305"/>
      <c r="CZ72" s="1305"/>
      <c r="DA72" s="1305"/>
      <c r="DB72" s="1305"/>
      <c r="DC72" s="1305"/>
    </row>
    <row r="73" spans="2:107" x14ac:dyDescent="0.15">
      <c r="B73" s="1280"/>
      <c r="G73" s="1306"/>
      <c r="H73" s="1306"/>
      <c r="I73" s="1306"/>
      <c r="J73" s="1306"/>
      <c r="K73" s="1336"/>
      <c r="L73" s="1336"/>
      <c r="M73" s="1336"/>
      <c r="N73" s="1336"/>
      <c r="AM73" s="1298"/>
      <c r="AN73" s="1309" t="s">
        <v>612</v>
      </c>
      <c r="AO73" s="1309"/>
      <c r="AP73" s="1309"/>
      <c r="AQ73" s="1309"/>
      <c r="AR73" s="1309"/>
      <c r="AS73" s="1309"/>
      <c r="AT73" s="1309"/>
      <c r="AU73" s="1309"/>
      <c r="AV73" s="1309"/>
      <c r="AW73" s="1309"/>
      <c r="AX73" s="1309"/>
      <c r="AY73" s="1309"/>
      <c r="AZ73" s="1309"/>
      <c r="BA73" s="1309"/>
      <c r="BB73" s="1309" t="s">
        <v>613</v>
      </c>
      <c r="BC73" s="1309"/>
      <c r="BD73" s="1309"/>
      <c r="BE73" s="1309"/>
      <c r="BF73" s="1309"/>
      <c r="BG73" s="1309"/>
      <c r="BH73" s="1309"/>
      <c r="BI73" s="1309"/>
      <c r="BJ73" s="1309"/>
      <c r="BK73" s="1309"/>
      <c r="BL73" s="1309"/>
      <c r="BM73" s="1309"/>
      <c r="BN73" s="1309"/>
      <c r="BO73" s="1309"/>
      <c r="BP73" s="1310">
        <v>19.399999999999999</v>
      </c>
      <c r="BQ73" s="1310"/>
      <c r="BR73" s="1310"/>
      <c r="BS73" s="1310"/>
      <c r="BT73" s="1310"/>
      <c r="BU73" s="1310"/>
      <c r="BV73" s="1310"/>
      <c r="BW73" s="1310"/>
      <c r="BX73" s="1310">
        <v>6.5</v>
      </c>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36"/>
      <c r="L74" s="1336"/>
      <c r="M74" s="1336"/>
      <c r="N74" s="1336"/>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618</v>
      </c>
      <c r="BC75" s="1309"/>
      <c r="BD75" s="1309"/>
      <c r="BE75" s="1309"/>
      <c r="BF75" s="1309"/>
      <c r="BG75" s="1309"/>
      <c r="BH75" s="1309"/>
      <c r="BI75" s="1309"/>
      <c r="BJ75" s="1309"/>
      <c r="BK75" s="1309"/>
      <c r="BL75" s="1309"/>
      <c r="BM75" s="1309"/>
      <c r="BN75" s="1309"/>
      <c r="BO75" s="1309"/>
      <c r="BP75" s="1310">
        <v>9.6999999999999993</v>
      </c>
      <c r="BQ75" s="1310"/>
      <c r="BR75" s="1310"/>
      <c r="BS75" s="1310"/>
      <c r="BT75" s="1310"/>
      <c r="BU75" s="1310"/>
      <c r="BV75" s="1310"/>
      <c r="BW75" s="1310"/>
      <c r="BX75" s="1310">
        <v>8.1</v>
      </c>
      <c r="BY75" s="1310"/>
      <c r="BZ75" s="1310"/>
      <c r="CA75" s="1310"/>
      <c r="CB75" s="1310"/>
      <c r="CC75" s="1310"/>
      <c r="CD75" s="1310"/>
      <c r="CE75" s="1310"/>
      <c r="CF75" s="1310">
        <v>6.7</v>
      </c>
      <c r="CG75" s="1310"/>
      <c r="CH75" s="1310"/>
      <c r="CI75" s="1310"/>
      <c r="CJ75" s="1310"/>
      <c r="CK75" s="1310"/>
      <c r="CL75" s="1310"/>
      <c r="CM75" s="1310"/>
      <c r="CN75" s="1310">
        <v>4.9000000000000004</v>
      </c>
      <c r="CO75" s="1310"/>
      <c r="CP75" s="1310"/>
      <c r="CQ75" s="1310"/>
      <c r="CR75" s="1310"/>
      <c r="CS75" s="1310"/>
      <c r="CT75" s="1310"/>
      <c r="CU75" s="1310"/>
      <c r="CV75" s="1310">
        <v>3.8</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36"/>
      <c r="L77" s="1336"/>
      <c r="M77" s="1336"/>
      <c r="N77" s="1336"/>
      <c r="AN77" s="1305" t="s">
        <v>615</v>
      </c>
      <c r="AO77" s="1305"/>
      <c r="AP77" s="1305"/>
      <c r="AQ77" s="1305"/>
      <c r="AR77" s="1305"/>
      <c r="AS77" s="1305"/>
      <c r="AT77" s="1305"/>
      <c r="AU77" s="1305"/>
      <c r="AV77" s="1305"/>
      <c r="AW77" s="1305"/>
      <c r="AX77" s="1305"/>
      <c r="AY77" s="1305"/>
      <c r="AZ77" s="1305"/>
      <c r="BA77" s="1305"/>
      <c r="BB77" s="1309" t="s">
        <v>613</v>
      </c>
      <c r="BC77" s="1309"/>
      <c r="BD77" s="1309"/>
      <c r="BE77" s="1309"/>
      <c r="BF77" s="1309"/>
      <c r="BG77" s="1309"/>
      <c r="BH77" s="1309"/>
      <c r="BI77" s="1309"/>
      <c r="BJ77" s="1309"/>
      <c r="BK77" s="1309"/>
      <c r="BL77" s="1309"/>
      <c r="BM77" s="1309"/>
      <c r="BN77" s="1309"/>
      <c r="BO77" s="1309"/>
      <c r="BP77" s="1310">
        <v>37.299999999999997</v>
      </c>
      <c r="BQ77" s="1310"/>
      <c r="BR77" s="1310"/>
      <c r="BS77" s="1310"/>
      <c r="BT77" s="1310"/>
      <c r="BU77" s="1310"/>
      <c r="BV77" s="1310"/>
      <c r="BW77" s="1310"/>
      <c r="BX77" s="1310">
        <v>33.1</v>
      </c>
      <c r="BY77" s="1310"/>
      <c r="BZ77" s="1310"/>
      <c r="CA77" s="1310"/>
      <c r="CB77" s="1310"/>
      <c r="CC77" s="1310"/>
      <c r="CD77" s="1310"/>
      <c r="CE77" s="1310"/>
      <c r="CF77" s="1310">
        <v>31.3</v>
      </c>
      <c r="CG77" s="1310"/>
      <c r="CH77" s="1310"/>
      <c r="CI77" s="1310"/>
      <c r="CJ77" s="1310"/>
      <c r="CK77" s="1310"/>
      <c r="CL77" s="1310"/>
      <c r="CM77" s="1310"/>
      <c r="CN77" s="1310">
        <v>25.3</v>
      </c>
      <c r="CO77" s="1310"/>
      <c r="CP77" s="1310"/>
      <c r="CQ77" s="1310"/>
      <c r="CR77" s="1310"/>
      <c r="CS77" s="1310"/>
      <c r="CT77" s="1310"/>
      <c r="CU77" s="1310"/>
      <c r="CV77" s="1310">
        <v>25.5</v>
      </c>
      <c r="CW77" s="1310"/>
      <c r="CX77" s="1310"/>
      <c r="CY77" s="1310"/>
      <c r="CZ77" s="1310"/>
      <c r="DA77" s="1310"/>
      <c r="DB77" s="1310"/>
      <c r="DC77" s="1310"/>
    </row>
    <row r="78" spans="2:107" x14ac:dyDescent="0.15">
      <c r="B78" s="1280"/>
      <c r="G78" s="1299"/>
      <c r="H78" s="1299"/>
      <c r="I78" s="1299"/>
      <c r="J78" s="1299"/>
      <c r="K78" s="1336"/>
      <c r="L78" s="1336"/>
      <c r="M78" s="1336"/>
      <c r="N78" s="1336"/>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37"/>
      <c r="L79" s="1337"/>
      <c r="M79" s="1337"/>
      <c r="N79" s="1337"/>
      <c r="AN79" s="1305"/>
      <c r="AO79" s="1305"/>
      <c r="AP79" s="1305"/>
      <c r="AQ79" s="1305"/>
      <c r="AR79" s="1305"/>
      <c r="AS79" s="1305"/>
      <c r="AT79" s="1305"/>
      <c r="AU79" s="1305"/>
      <c r="AV79" s="1305"/>
      <c r="AW79" s="1305"/>
      <c r="AX79" s="1305"/>
      <c r="AY79" s="1305"/>
      <c r="AZ79" s="1305"/>
      <c r="BA79" s="1305"/>
      <c r="BB79" s="1309" t="s">
        <v>618</v>
      </c>
      <c r="BC79" s="1309"/>
      <c r="BD79" s="1309"/>
      <c r="BE79" s="1309"/>
      <c r="BF79" s="1309"/>
      <c r="BG79" s="1309"/>
      <c r="BH79" s="1309"/>
      <c r="BI79" s="1309"/>
      <c r="BJ79" s="1309"/>
      <c r="BK79" s="1309"/>
      <c r="BL79" s="1309"/>
      <c r="BM79" s="1309"/>
      <c r="BN79" s="1309"/>
      <c r="BO79" s="1309"/>
      <c r="BP79" s="1310">
        <v>7.8</v>
      </c>
      <c r="BQ79" s="1310"/>
      <c r="BR79" s="1310"/>
      <c r="BS79" s="1310"/>
      <c r="BT79" s="1310"/>
      <c r="BU79" s="1310"/>
      <c r="BV79" s="1310"/>
      <c r="BW79" s="1310"/>
      <c r="BX79" s="1310">
        <v>7.5</v>
      </c>
      <c r="BY79" s="1310"/>
      <c r="BZ79" s="1310"/>
      <c r="CA79" s="1310"/>
      <c r="CB79" s="1310"/>
      <c r="CC79" s="1310"/>
      <c r="CD79" s="1310"/>
      <c r="CE79" s="1310"/>
      <c r="CF79" s="1310">
        <v>7.2</v>
      </c>
      <c r="CG79" s="1310"/>
      <c r="CH79" s="1310"/>
      <c r="CI79" s="1310"/>
      <c r="CJ79" s="1310"/>
      <c r="CK79" s="1310"/>
      <c r="CL79" s="1310"/>
      <c r="CM79" s="1310"/>
      <c r="CN79" s="1310">
        <v>6.9</v>
      </c>
      <c r="CO79" s="1310"/>
      <c r="CP79" s="1310"/>
      <c r="CQ79" s="1310"/>
      <c r="CR79" s="1310"/>
      <c r="CS79" s="1310"/>
      <c r="CT79" s="1310"/>
      <c r="CU79" s="1310"/>
      <c r="CV79" s="1310">
        <v>6.6</v>
      </c>
      <c r="CW79" s="1310"/>
      <c r="CX79" s="1310"/>
      <c r="CY79" s="1310"/>
      <c r="CZ79" s="1310"/>
      <c r="DA79" s="1310"/>
      <c r="DB79" s="1310"/>
      <c r="DC79" s="1310"/>
    </row>
    <row r="80" spans="2:107" x14ac:dyDescent="0.15">
      <c r="B80" s="1280"/>
      <c r="G80" s="1299"/>
      <c r="H80" s="1299"/>
      <c r="I80" s="1312"/>
      <c r="J80" s="1312"/>
      <c r="K80" s="1337"/>
      <c r="L80" s="1337"/>
      <c r="M80" s="1337"/>
      <c r="N80" s="1337"/>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8"/>
      <c r="L82" s="1338"/>
      <c r="M82" s="1338"/>
      <c r="N82" s="1338"/>
      <c r="AQ82" s="1338"/>
      <c r="AR82" s="1338"/>
      <c r="AS82" s="1338"/>
      <c r="AT82" s="1338"/>
      <c r="BC82" s="1338"/>
      <c r="BD82" s="1338"/>
      <c r="BE82" s="1338"/>
      <c r="BF82" s="1338"/>
      <c r="BO82" s="1338"/>
      <c r="BP82" s="1338"/>
      <c r="BQ82" s="1338"/>
      <c r="BR82" s="1338"/>
      <c r="CA82" s="1338"/>
      <c r="CB82" s="1338"/>
      <c r="CC82" s="1338"/>
      <c r="CD82" s="1338"/>
      <c r="CM82" s="1338"/>
      <c r="CN82" s="1338"/>
      <c r="CO82" s="1338"/>
      <c r="CP82" s="1338"/>
      <c r="CY82" s="1338"/>
      <c r="CZ82" s="1338"/>
      <c r="DA82" s="1338"/>
      <c r="DB82" s="1338"/>
      <c r="DC82" s="1338"/>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9"/>
      <c r="AQ87" s="1339"/>
      <c r="BC87" s="1339"/>
      <c r="BO87" s="1339"/>
      <c r="CA87" s="1339"/>
      <c r="CM87" s="1339"/>
      <c r="CY87" s="1339"/>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G46/+INGWtpqWO7r/qxOH//iaw7Y5zcGBfSyoX310Oab3PBxbJWiW5vw5d99ZcnH8MKq6uUWJ938QB+RZrtt2w==" saltValue="nxLWW73vEYCWqoDdEK015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1:34"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x14ac:dyDescent="0.15">
      <c r="S2" s="285"/>
      <c r="AH2" s="285"/>
    </row>
    <row r="3" spans="1: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x14ac:dyDescent="0.15"/>
    <row r="5" spans="1:34" x14ac:dyDescent="0.15"/>
    <row r="6" spans="1:34" x14ac:dyDescent="0.15"/>
    <row r="7" spans="1:34" x14ac:dyDescent="0.15"/>
    <row r="8" spans="1:34" x14ac:dyDescent="0.15"/>
    <row r="9" spans="1:34" x14ac:dyDescent="0.15">
      <c r="AH9" s="28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506</v>
      </c>
    </row>
  </sheetData>
  <sheetProtection algorithmName="SHA-512" hashValue="paTuFJCKPDvYhaEYp1ovLNGbyggiwc3au1gXmMAhmN4ZaDMKYn7pFYNuaI/Ic6ZlMM7mSB6HUOfyjWAoioAWOg==" saltValue="c4mkPxe6drI/VCtG/z+kZ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c r="AG59" s="285"/>
      <c r="AH59" s="285"/>
    </row>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506</v>
      </c>
    </row>
  </sheetData>
  <sheetProtection algorithmName="SHA-512" hashValue="GGLmK18KZ5pzJHZdPQKOEgA8xrpzIz8ToIrYjPXB/uDbP15DH7tvZJV4i+Yw3J++SNXdha2riJBszFgGOvNVyw==" saltValue="1tdxH1y+Gcxgg4EnNhYPY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557</v>
      </c>
      <c r="G2" s="151"/>
      <c r="H2" s="152"/>
    </row>
    <row r="3" spans="1:8" x14ac:dyDescent="0.15">
      <c r="A3" s="148" t="s">
        <v>550</v>
      </c>
      <c r="B3" s="153"/>
      <c r="C3" s="154"/>
      <c r="D3" s="155">
        <v>11180</v>
      </c>
      <c r="E3" s="156"/>
      <c r="F3" s="157">
        <v>54227</v>
      </c>
      <c r="G3" s="158"/>
      <c r="H3" s="159"/>
    </row>
    <row r="4" spans="1:8" x14ac:dyDescent="0.15">
      <c r="A4" s="160"/>
      <c r="B4" s="161"/>
      <c r="C4" s="162"/>
      <c r="D4" s="163">
        <v>8327</v>
      </c>
      <c r="E4" s="164"/>
      <c r="F4" s="165">
        <v>29694</v>
      </c>
      <c r="G4" s="166"/>
      <c r="H4" s="167"/>
    </row>
    <row r="5" spans="1:8" x14ac:dyDescent="0.15">
      <c r="A5" s="148" t="s">
        <v>552</v>
      </c>
      <c r="B5" s="153"/>
      <c r="C5" s="154"/>
      <c r="D5" s="155">
        <v>13189</v>
      </c>
      <c r="E5" s="156"/>
      <c r="F5" s="157">
        <v>57295</v>
      </c>
      <c r="G5" s="158"/>
      <c r="H5" s="159"/>
    </row>
    <row r="6" spans="1:8" x14ac:dyDescent="0.15">
      <c r="A6" s="160"/>
      <c r="B6" s="161"/>
      <c r="C6" s="162"/>
      <c r="D6" s="163">
        <v>6497</v>
      </c>
      <c r="E6" s="164"/>
      <c r="F6" s="165">
        <v>32771</v>
      </c>
      <c r="G6" s="166"/>
      <c r="H6" s="167"/>
    </row>
    <row r="7" spans="1:8" x14ac:dyDescent="0.15">
      <c r="A7" s="148" t="s">
        <v>553</v>
      </c>
      <c r="B7" s="153"/>
      <c r="C7" s="154"/>
      <c r="D7" s="155">
        <v>11295</v>
      </c>
      <c r="E7" s="156"/>
      <c r="F7" s="157">
        <v>54110</v>
      </c>
      <c r="G7" s="158"/>
      <c r="H7" s="159"/>
    </row>
    <row r="8" spans="1:8" x14ac:dyDescent="0.15">
      <c r="A8" s="160"/>
      <c r="B8" s="161"/>
      <c r="C8" s="162"/>
      <c r="D8" s="163">
        <v>6797</v>
      </c>
      <c r="E8" s="164"/>
      <c r="F8" s="165">
        <v>30620</v>
      </c>
      <c r="G8" s="166"/>
      <c r="H8" s="167"/>
    </row>
    <row r="9" spans="1:8" x14ac:dyDescent="0.15">
      <c r="A9" s="148" t="s">
        <v>554</v>
      </c>
      <c r="B9" s="153"/>
      <c r="C9" s="154"/>
      <c r="D9" s="155">
        <v>25607</v>
      </c>
      <c r="E9" s="156"/>
      <c r="F9" s="157">
        <v>54684</v>
      </c>
      <c r="G9" s="158"/>
      <c r="H9" s="159"/>
    </row>
    <row r="10" spans="1:8" x14ac:dyDescent="0.15">
      <c r="A10" s="160"/>
      <c r="B10" s="161"/>
      <c r="C10" s="162"/>
      <c r="D10" s="163">
        <v>17752</v>
      </c>
      <c r="E10" s="164"/>
      <c r="F10" s="165">
        <v>32829</v>
      </c>
      <c r="G10" s="166"/>
      <c r="H10" s="167"/>
    </row>
    <row r="11" spans="1:8" x14ac:dyDescent="0.15">
      <c r="A11" s="148" t="s">
        <v>555</v>
      </c>
      <c r="B11" s="153"/>
      <c r="C11" s="154"/>
      <c r="D11" s="155">
        <v>29797</v>
      </c>
      <c r="E11" s="156"/>
      <c r="F11" s="157">
        <v>62383</v>
      </c>
      <c r="G11" s="158"/>
      <c r="H11" s="159"/>
    </row>
    <row r="12" spans="1:8" x14ac:dyDescent="0.15">
      <c r="A12" s="160"/>
      <c r="B12" s="161"/>
      <c r="C12" s="168"/>
      <c r="D12" s="163">
        <v>23488</v>
      </c>
      <c r="E12" s="164"/>
      <c r="F12" s="165">
        <v>35325</v>
      </c>
      <c r="G12" s="166"/>
      <c r="H12" s="167"/>
    </row>
    <row r="13" spans="1:8" x14ac:dyDescent="0.15">
      <c r="A13" s="148"/>
      <c r="B13" s="153"/>
      <c r="C13" s="169"/>
      <c r="D13" s="170">
        <v>18214</v>
      </c>
      <c r="E13" s="171"/>
      <c r="F13" s="172">
        <v>56540</v>
      </c>
      <c r="G13" s="173"/>
      <c r="H13" s="159"/>
    </row>
    <row r="14" spans="1:8" x14ac:dyDescent="0.15">
      <c r="A14" s="160"/>
      <c r="B14" s="161"/>
      <c r="C14" s="162"/>
      <c r="D14" s="163">
        <v>12572</v>
      </c>
      <c r="E14" s="164"/>
      <c r="F14" s="165">
        <v>32248</v>
      </c>
      <c r="G14" s="166"/>
      <c r="H14" s="167"/>
    </row>
    <row r="17" spans="1:11" x14ac:dyDescent="0.15">
      <c r="A17" s="144" t="s">
        <v>53</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54</v>
      </c>
      <c r="B19" s="174">
        <f>ROUND(VALUE(SUBSTITUTE(実質収支比率等に係る経年分析!F$48,"▲","-")),2)</f>
        <v>2.71</v>
      </c>
      <c r="C19" s="174">
        <f>ROUND(VALUE(SUBSTITUTE(実質収支比率等に係る経年分析!G$48,"▲","-")),2)</f>
        <v>1.21</v>
      </c>
      <c r="D19" s="174">
        <f>ROUND(VALUE(SUBSTITUTE(実質収支比率等に係る経年分析!H$48,"▲","-")),2)</f>
        <v>2.65</v>
      </c>
      <c r="E19" s="174">
        <f>ROUND(VALUE(SUBSTITUTE(実質収支比率等に係る経年分析!I$48,"▲","-")),2)</f>
        <v>3.96</v>
      </c>
      <c r="F19" s="174">
        <f>ROUND(VALUE(SUBSTITUTE(実質収支比率等に係る経年分析!J$48,"▲","-")),2)</f>
        <v>1.28</v>
      </c>
    </row>
    <row r="20" spans="1:11" x14ac:dyDescent="0.15">
      <c r="A20" s="174" t="s">
        <v>55</v>
      </c>
      <c r="B20" s="174">
        <f>ROUND(VALUE(SUBSTITUTE(実質収支比率等に係る経年分析!F$47,"▲","-")),2)</f>
        <v>9.83</v>
      </c>
      <c r="C20" s="174">
        <f>ROUND(VALUE(SUBSTITUTE(実質収支比率等に係る経年分析!G$47,"▲","-")),2)</f>
        <v>11.37</v>
      </c>
      <c r="D20" s="174">
        <f>ROUND(VALUE(SUBSTITUTE(実質収支比率等に係る経年分析!H$47,"▲","-")),2)</f>
        <v>12.03</v>
      </c>
      <c r="E20" s="174">
        <f>ROUND(VALUE(SUBSTITUTE(実質収支比率等に係る経年分析!I$47,"▲","-")),2)</f>
        <v>13.76</v>
      </c>
      <c r="F20" s="174">
        <f>ROUND(VALUE(SUBSTITUTE(実質収支比率等に係る経年分析!J$47,"▲","-")),2)</f>
        <v>15.11</v>
      </c>
    </row>
    <row r="21" spans="1:11" x14ac:dyDescent="0.15">
      <c r="A21" s="174" t="s">
        <v>56</v>
      </c>
      <c r="B21" s="174">
        <f>IF(ISNUMBER(VALUE(SUBSTITUTE(実質収支比率等に係る経年分析!F$49,"▲","-"))),ROUND(VALUE(SUBSTITUTE(実質収支比率等に係る経年分析!F$49,"▲","-")),2),NA())</f>
        <v>7.47</v>
      </c>
      <c r="C21" s="174">
        <f>IF(ISNUMBER(VALUE(SUBSTITUTE(実質収支比率等に係る経年分析!G$49,"▲","-"))),ROUND(VALUE(SUBSTITUTE(実質収支比率等に係る経年分析!G$49,"▲","-")),2),NA())</f>
        <v>-1.49</v>
      </c>
      <c r="D21" s="174">
        <f>IF(ISNUMBER(VALUE(SUBSTITUTE(実質収支比率等に係る経年分析!H$49,"▲","-"))),ROUND(VALUE(SUBSTITUTE(実質収支比率等に係る経年分析!H$49,"▲","-")),2),NA())</f>
        <v>1.5</v>
      </c>
      <c r="E21" s="174">
        <f>IF(ISNUMBER(VALUE(SUBSTITUTE(実質収支比率等に係る経年分析!I$49,"▲","-"))),ROUND(VALUE(SUBSTITUTE(実質収支比率等に係る経年分析!I$49,"▲","-")),2),NA())</f>
        <v>1.38</v>
      </c>
      <c r="F21" s="174">
        <f>IF(ISNUMBER(VALUE(SUBSTITUTE(実質収支比率等に係る経年分析!J$49,"▲","-"))),ROUND(VALUE(SUBSTITUTE(実質収支比率等に係る経年分析!J$49,"▲","-")),2),NA())</f>
        <v>-1.6</v>
      </c>
    </row>
    <row r="24" spans="1:11" x14ac:dyDescent="0.15">
      <c r="A24" s="144" t="s">
        <v>57</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国民健康保険事業特別会計（施設勘定堅上診療所）</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0.21</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0.45</v>
      </c>
    </row>
    <row r="32" spans="1:11" x14ac:dyDescent="0.15">
      <c r="A32" s="175" t="str">
        <f>IF(連結実質赤字比率に係る赤字・黒字の構成分析!C$38="",NA(),連結実質赤字比率に係る赤字・黒字の構成分析!C$38)</f>
        <v>国民健康保険事業特別会計（事業勘定）</v>
      </c>
      <c r="B32" s="175">
        <f>IF(ROUND(VALUE(SUBSTITUTE(連結実質赤字比率に係る赤字・黒字の構成分析!F$38,"▲", "-")), 2) &lt; 0, ABS(ROUND(VALUE(SUBSTITUTE(連結実質赤字比率に係る赤字・黒字の構成分析!F$38,"▲", "-")), 2)), NA())</f>
        <v>5.95</v>
      </c>
      <c r="C32" s="175" t="e">
        <f>IF(ROUND(VALUE(SUBSTITUTE(連結実質赤字比率に係る赤字・黒字の構成分析!F$38,"▲", "-")), 2) &gt;= 0, ABS(ROUND(VALUE(SUBSTITUTE(連結実質赤字比率に係る赤字・黒字の構成分析!F$38,"▲", "-")), 2)), NA())</f>
        <v>#N/A</v>
      </c>
      <c r="D32" s="175">
        <f>IF(ROUND(VALUE(SUBSTITUTE(連結実質赤字比率に係る赤字・黒字の構成分析!G$38,"▲", "-")), 2) &lt; 0, ABS(ROUND(VALUE(SUBSTITUTE(連結実質赤字比率に係る赤字・黒字の構成分析!G$38,"▲", "-")), 2)), NA())</f>
        <v>4.3899999999999997</v>
      </c>
      <c r="E32" s="175" t="e">
        <f>IF(ROUND(VALUE(SUBSTITUTE(連結実質赤字比率に係る赤字・黒字の構成分析!G$38,"▲", "-")), 2) &gt;= 0, ABS(ROUND(VALUE(SUBSTITUTE(連結実質赤字比率に係る赤字・黒字の構成分析!G$38,"▲", "-")), 2)), NA())</f>
        <v>#N/A</v>
      </c>
      <c r="F32" s="175">
        <f>IF(ROUND(VALUE(SUBSTITUTE(連結実質赤字比率に係る赤字・黒字の構成分析!H$38,"▲", "-")), 2) &lt; 0, ABS(ROUND(VALUE(SUBSTITUTE(連結実質赤字比率に係る赤字・黒字の構成分析!H$38,"▲", "-")), 2)), NA())</f>
        <v>1.53</v>
      </c>
      <c r="G32" s="175" t="e">
        <f>IF(ROUND(VALUE(SUBSTITUTE(連結実質赤字比率に係る赤字・黒字の構成分析!H$38,"▲", "-")), 2) &gt;= 0, ABS(ROUND(VALUE(SUBSTITUTE(連結実質赤字比率に係る赤字・黒字の構成分析!H$38,"▲", "-")), 2)), NA())</f>
        <v>#N/A</v>
      </c>
      <c r="H32" s="175">
        <f>IF(ROUND(VALUE(SUBSTITUTE(連結実質赤字比率に係る赤字・黒字の構成分析!I$38,"▲", "-")), 2) &lt; 0, ABS(ROUND(VALUE(SUBSTITUTE(連結実質赤字比率に係る赤字・黒字の構成分析!I$38,"▲", "-")), 2)), NA())</f>
        <v>0.18</v>
      </c>
      <c r="I32" s="175" t="e">
        <f>IF(ROUND(VALUE(SUBSTITUTE(連結実質赤字比率に係る赤字・黒字の構成分析!I$38,"▲", "-")), 2) &gt;= 0, ABS(ROUND(VALUE(SUBSTITUTE(連結実質赤字比率に係る赤字・黒字の構成分析!I$38,"▲", "-")), 2)), NA())</f>
        <v>#N/A</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0.99</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1.1499999999999999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1.1000000000000001</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15.95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17.11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16.89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17.12</v>
      </c>
    </row>
    <row r="36" spans="1:16" x14ac:dyDescent="0.15">
      <c r="A36" s="175" t="str">
        <f>IF(連結実質赤字比率に係る赤字・黒字の構成分析!C$34="",NA(),連結実質赤字比率に係る赤字・黒字の構成分析!C$34)</f>
        <v>市立柏原病院事業会計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v>
      </c>
      <c r="D36" s="175">
        <f>IF(ROUND(VALUE(SUBSTITUTE(連結実質赤字比率に係る赤字・黒字の構成分析!G$34,"▲", "-")), 2) &lt; 0, ABS(ROUND(VALUE(SUBSTITUTE(連結実質赤字比率に係る赤字・黒字の構成分析!G$34,"▲", "-")), 2)), NA())</f>
        <v>1.33</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4.7</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4.63</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4.29</v>
      </c>
      <c r="K36" s="175" t="e">
        <f>IF(ROUND(VALUE(SUBSTITUTE(連結実質赤字比率に係る赤字・黒字の構成分析!J$34,"▲", "-")), 2) &gt;= 0, ABS(ROUND(VALUE(SUBSTITUTE(連結実質赤字比率に係る赤字・黒字の構成分析!J$34,"▲", "-")), 2)), NA())</f>
        <v>#N/A</v>
      </c>
    </row>
    <row r="39" spans="1:16" x14ac:dyDescent="0.15">
      <c r="A39" s="144" t="s">
        <v>60</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2388</v>
      </c>
      <c r="E42" s="176"/>
      <c r="F42" s="176"/>
      <c r="G42" s="176">
        <f>'実質公債費比率（分子）の構造'!L$52</f>
        <v>2417</v>
      </c>
      <c r="H42" s="176"/>
      <c r="I42" s="176"/>
      <c r="J42" s="176">
        <f>'実質公債費比率（分子）の構造'!M$52</f>
        <v>2485</v>
      </c>
      <c r="K42" s="176"/>
      <c r="L42" s="176"/>
      <c r="M42" s="176">
        <f>'実質公債費比率（分子）の構造'!N$52</f>
        <v>2482</v>
      </c>
      <c r="N42" s="176"/>
      <c r="O42" s="176"/>
      <c r="P42" s="176">
        <f>'実質公債費比率（分子）の構造'!O$52</f>
        <v>2504</v>
      </c>
    </row>
    <row r="43" spans="1:16" x14ac:dyDescent="0.15">
      <c r="A43" s="176" t="s">
        <v>64</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293</v>
      </c>
      <c r="C45" s="176"/>
      <c r="D45" s="176"/>
      <c r="E45" s="176">
        <f>'実質公債費比率（分子）の構造'!L$49</f>
        <v>281</v>
      </c>
      <c r="F45" s="176"/>
      <c r="G45" s="176"/>
      <c r="H45" s="176">
        <f>'実質公債費比率（分子）の構造'!M$49</f>
        <v>273</v>
      </c>
      <c r="I45" s="176"/>
      <c r="J45" s="176"/>
      <c r="K45" s="176">
        <f>'実質公債費比率（分子）の構造'!N$49</f>
        <v>178</v>
      </c>
      <c r="L45" s="176"/>
      <c r="M45" s="176"/>
      <c r="N45" s="176">
        <f>'実質公債費比率（分子）の構造'!O$49</f>
        <v>115</v>
      </c>
      <c r="O45" s="176"/>
      <c r="P45" s="176"/>
    </row>
    <row r="46" spans="1:16" x14ac:dyDescent="0.15">
      <c r="A46" s="176" t="s">
        <v>67</v>
      </c>
      <c r="B46" s="176">
        <f>'実質公債費比率（分子）の構造'!K$48</f>
        <v>1249</v>
      </c>
      <c r="C46" s="176"/>
      <c r="D46" s="176"/>
      <c r="E46" s="176">
        <f>'実質公債費比率（分子）の構造'!L$48</f>
        <v>844</v>
      </c>
      <c r="F46" s="176"/>
      <c r="G46" s="176"/>
      <c r="H46" s="176">
        <f>'実質公債費比率（分子）の構造'!M$48</f>
        <v>859</v>
      </c>
      <c r="I46" s="176"/>
      <c r="J46" s="176"/>
      <c r="K46" s="176">
        <f>'実質公債費比率（分子）の構造'!N$48</f>
        <v>845</v>
      </c>
      <c r="L46" s="176"/>
      <c r="M46" s="176"/>
      <c r="N46" s="176">
        <f>'実質公債費比率（分子）の構造'!O$48</f>
        <v>922</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2018</v>
      </c>
      <c r="C49" s="176"/>
      <c r="D49" s="176"/>
      <c r="E49" s="176">
        <f>'実質公債費比率（分子）の構造'!L$45</f>
        <v>2071</v>
      </c>
      <c r="F49" s="176"/>
      <c r="G49" s="176"/>
      <c r="H49" s="176">
        <f>'実質公債費比率（分子）の構造'!M$45</f>
        <v>2016</v>
      </c>
      <c r="I49" s="176"/>
      <c r="J49" s="176"/>
      <c r="K49" s="176">
        <f>'実質公債費比率（分子）の構造'!N$45</f>
        <v>1921</v>
      </c>
      <c r="L49" s="176"/>
      <c r="M49" s="176"/>
      <c r="N49" s="176">
        <f>'実質公債費比率（分子）の構造'!O$45</f>
        <v>1838</v>
      </c>
      <c r="O49" s="176"/>
      <c r="P49" s="176"/>
    </row>
    <row r="50" spans="1:16" x14ac:dyDescent="0.15">
      <c r="A50" s="176" t="s">
        <v>71</v>
      </c>
      <c r="B50" s="176" t="e">
        <f>NA()</f>
        <v>#N/A</v>
      </c>
      <c r="C50" s="176">
        <f>IF(ISNUMBER('実質公債費比率（分子）の構造'!K$53),'実質公債費比率（分子）の構造'!K$53,NA())</f>
        <v>1172</v>
      </c>
      <c r="D50" s="176" t="e">
        <f>NA()</f>
        <v>#N/A</v>
      </c>
      <c r="E50" s="176" t="e">
        <f>NA()</f>
        <v>#N/A</v>
      </c>
      <c r="F50" s="176">
        <f>IF(ISNUMBER('実質公債費比率（分子）の構造'!L$53),'実質公債費比率（分子）の構造'!L$53,NA())</f>
        <v>779</v>
      </c>
      <c r="G50" s="176" t="e">
        <f>NA()</f>
        <v>#N/A</v>
      </c>
      <c r="H50" s="176" t="e">
        <f>NA()</f>
        <v>#N/A</v>
      </c>
      <c r="I50" s="176">
        <f>IF(ISNUMBER('実質公債費比率（分子）の構造'!M$53),'実質公債費比率（分子）の構造'!M$53,NA())</f>
        <v>663</v>
      </c>
      <c r="J50" s="176" t="e">
        <f>NA()</f>
        <v>#N/A</v>
      </c>
      <c r="K50" s="176" t="e">
        <f>NA()</f>
        <v>#N/A</v>
      </c>
      <c r="L50" s="176">
        <f>IF(ISNUMBER('実質公債費比率（分子）の構造'!N$53),'実質公債費比率（分子）の構造'!N$53,NA())</f>
        <v>462</v>
      </c>
      <c r="M50" s="176" t="e">
        <f>NA()</f>
        <v>#N/A</v>
      </c>
      <c r="N50" s="176" t="e">
        <f>NA()</f>
        <v>#N/A</v>
      </c>
      <c r="O50" s="176">
        <f>IF(ISNUMBER('実質公債費比率（分子）の構造'!O$53),'実質公債費比率（分子）の構造'!O$53,NA())</f>
        <v>371</v>
      </c>
      <c r="P50" s="176" t="e">
        <f>NA()</f>
        <v>#N/A</v>
      </c>
    </row>
    <row r="53" spans="1:16" x14ac:dyDescent="0.15">
      <c r="A53" s="144" t="s">
        <v>72</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27612</v>
      </c>
      <c r="E56" s="175"/>
      <c r="F56" s="175"/>
      <c r="G56" s="175">
        <f>'将来負担比率（分子）の構造'!J$52</f>
        <v>27241</v>
      </c>
      <c r="H56" s="175"/>
      <c r="I56" s="175"/>
      <c r="J56" s="175">
        <f>'将来負担比率（分子）の構造'!K$52</f>
        <v>26767</v>
      </c>
      <c r="K56" s="175"/>
      <c r="L56" s="175"/>
      <c r="M56" s="175">
        <f>'将来負担比率（分子）の構造'!L$52</f>
        <v>26401</v>
      </c>
      <c r="N56" s="175"/>
      <c r="O56" s="175"/>
      <c r="P56" s="175">
        <f>'将来負担比率（分子）の構造'!M$52</f>
        <v>26307</v>
      </c>
    </row>
    <row r="57" spans="1:16" x14ac:dyDescent="0.15">
      <c r="A57" s="175" t="s">
        <v>42</v>
      </c>
      <c r="B57" s="175"/>
      <c r="C57" s="175"/>
      <c r="D57" s="175">
        <f>'将来負担比率（分子）の構造'!I$51</f>
        <v>6236</v>
      </c>
      <c r="E57" s="175"/>
      <c r="F57" s="175"/>
      <c r="G57" s="175">
        <f>'将来負担比率（分子）の構造'!J$51</f>
        <v>5866</v>
      </c>
      <c r="H57" s="175"/>
      <c r="I57" s="175"/>
      <c r="J57" s="175">
        <f>'将来負担比率（分子）の構造'!K$51</f>
        <v>5493</v>
      </c>
      <c r="K57" s="175"/>
      <c r="L57" s="175"/>
      <c r="M57" s="175">
        <f>'将来負担比率（分子）の構造'!L$51</f>
        <v>5122</v>
      </c>
      <c r="N57" s="175"/>
      <c r="O57" s="175"/>
      <c r="P57" s="175">
        <f>'将来負担比率（分子）の構造'!M$51</f>
        <v>4907</v>
      </c>
    </row>
    <row r="58" spans="1:16" x14ac:dyDescent="0.15">
      <c r="A58" s="175" t="s">
        <v>41</v>
      </c>
      <c r="B58" s="175"/>
      <c r="C58" s="175"/>
      <c r="D58" s="175">
        <f>'将来負担比率（分子）の構造'!I$50</f>
        <v>2843</v>
      </c>
      <c r="E58" s="175"/>
      <c r="F58" s="175"/>
      <c r="G58" s="175">
        <f>'将来負担比率（分子）の構造'!J$50</f>
        <v>3183</v>
      </c>
      <c r="H58" s="175"/>
      <c r="I58" s="175"/>
      <c r="J58" s="175">
        <f>'将来負担比率（分子）の構造'!K$50</f>
        <v>3456</v>
      </c>
      <c r="K58" s="175"/>
      <c r="L58" s="175"/>
      <c r="M58" s="175">
        <f>'将来負担比率（分子）の構造'!L$50</f>
        <v>3909</v>
      </c>
      <c r="N58" s="175"/>
      <c r="O58" s="175"/>
      <c r="P58" s="175">
        <f>'将来負担比率（分子）の構造'!M$50</f>
        <v>4309</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f>'将来負担比率（分子）の構造'!I$46</f>
        <v>102</v>
      </c>
      <c r="C61" s="175"/>
      <c r="D61" s="175"/>
      <c r="E61" s="175">
        <f>'将来負担比率（分子）の構造'!J$46</f>
        <v>102</v>
      </c>
      <c r="F61" s="175"/>
      <c r="G61" s="175"/>
      <c r="H61" s="175">
        <f>'将来負担比率（分子）の構造'!K$46</f>
        <v>101</v>
      </c>
      <c r="I61" s="175"/>
      <c r="J61" s="175"/>
      <c r="K61" s="175">
        <f>'将来負担比率（分子）の構造'!L$46</f>
        <v>22</v>
      </c>
      <c r="L61" s="175"/>
      <c r="M61" s="175"/>
      <c r="N61" s="175" t="str">
        <f>'将来負担比率（分子）の構造'!M$46</f>
        <v>-</v>
      </c>
      <c r="O61" s="175"/>
      <c r="P61" s="175"/>
    </row>
    <row r="62" spans="1:16" x14ac:dyDescent="0.15">
      <c r="A62" s="175" t="s">
        <v>35</v>
      </c>
      <c r="B62" s="175">
        <f>'将来負担比率（分子）の構造'!I$45</f>
        <v>3045</v>
      </c>
      <c r="C62" s="175"/>
      <c r="D62" s="175"/>
      <c r="E62" s="175">
        <f>'将来負担比率（分子）の構造'!J$45</f>
        <v>2846</v>
      </c>
      <c r="F62" s="175"/>
      <c r="G62" s="175"/>
      <c r="H62" s="175">
        <f>'将来負担比率（分子）の構造'!K$45</f>
        <v>2648</v>
      </c>
      <c r="I62" s="175"/>
      <c r="J62" s="175"/>
      <c r="K62" s="175">
        <f>'将来負担比率（分子）の構造'!L$45</f>
        <v>2723</v>
      </c>
      <c r="L62" s="175"/>
      <c r="M62" s="175"/>
      <c r="N62" s="175">
        <f>'将来負担比率（分子）の構造'!M$45</f>
        <v>2622</v>
      </c>
      <c r="O62" s="175"/>
      <c r="P62" s="175"/>
    </row>
    <row r="63" spans="1:16" x14ac:dyDescent="0.15">
      <c r="A63" s="175" t="s">
        <v>34</v>
      </c>
      <c r="B63" s="175">
        <f>'将来負担比率（分子）の構造'!I$44</f>
        <v>1059</v>
      </c>
      <c r="C63" s="175"/>
      <c r="D63" s="175"/>
      <c r="E63" s="175">
        <f>'将来負担比率（分子）の構造'!J$44</f>
        <v>836</v>
      </c>
      <c r="F63" s="175"/>
      <c r="G63" s="175"/>
      <c r="H63" s="175">
        <f>'将来負担比率（分子）の構造'!K$44</f>
        <v>643</v>
      </c>
      <c r="I63" s="175"/>
      <c r="J63" s="175"/>
      <c r="K63" s="175">
        <f>'将来負担比率（分子）の構造'!L$44</f>
        <v>706</v>
      </c>
      <c r="L63" s="175"/>
      <c r="M63" s="175"/>
      <c r="N63" s="175">
        <f>'将来負担比率（分子）の構造'!M$44</f>
        <v>758</v>
      </c>
      <c r="O63" s="175"/>
      <c r="P63" s="175"/>
    </row>
    <row r="64" spans="1:16" x14ac:dyDescent="0.15">
      <c r="A64" s="175" t="s">
        <v>33</v>
      </c>
      <c r="B64" s="175">
        <f>'将来負担比率（分子）の構造'!I$43</f>
        <v>14639</v>
      </c>
      <c r="C64" s="175"/>
      <c r="D64" s="175"/>
      <c r="E64" s="175">
        <f>'将来負担比率（分子）の構造'!J$43</f>
        <v>13267</v>
      </c>
      <c r="F64" s="175"/>
      <c r="G64" s="175"/>
      <c r="H64" s="175">
        <f>'将来負担比率（分子）の構造'!K$43</f>
        <v>12279</v>
      </c>
      <c r="I64" s="175"/>
      <c r="J64" s="175"/>
      <c r="K64" s="175">
        <f>'将来負担比率（分子）の構造'!L$43</f>
        <v>11509</v>
      </c>
      <c r="L64" s="175"/>
      <c r="M64" s="175"/>
      <c r="N64" s="175">
        <f>'将来負担比率（分子）の構造'!M$43</f>
        <v>11090</v>
      </c>
      <c r="O64" s="175"/>
      <c r="P64" s="175"/>
    </row>
    <row r="65" spans="1:16" x14ac:dyDescent="0.15">
      <c r="A65" s="175" t="s">
        <v>32</v>
      </c>
      <c r="B65" s="175">
        <f>'将来負担比率（分子）の構造'!I$42</f>
        <v>322</v>
      </c>
      <c r="C65" s="175"/>
      <c r="D65" s="175"/>
      <c r="E65" s="175">
        <f>'将来負担比率（分子）の構造'!J$42</f>
        <v>639</v>
      </c>
      <c r="F65" s="175"/>
      <c r="G65" s="175"/>
      <c r="H65" s="175">
        <f>'将来負担比率（分子）の構造'!K$42</f>
        <v>626</v>
      </c>
      <c r="I65" s="175"/>
      <c r="J65" s="175"/>
      <c r="K65" s="175">
        <f>'将来負担比率（分子）の構造'!L$42</f>
        <v>302</v>
      </c>
      <c r="L65" s="175"/>
      <c r="M65" s="175"/>
      <c r="N65" s="175">
        <f>'将来負担比率（分子）の構造'!M$42</f>
        <v>378</v>
      </c>
      <c r="O65" s="175"/>
      <c r="P65" s="175"/>
    </row>
    <row r="66" spans="1:16" x14ac:dyDescent="0.15">
      <c r="A66" s="175" t="s">
        <v>31</v>
      </c>
      <c r="B66" s="175">
        <f>'将来負担比率（分子）の構造'!I$41</f>
        <v>20043</v>
      </c>
      <c r="C66" s="175"/>
      <c r="D66" s="175"/>
      <c r="E66" s="175">
        <f>'将来負担比率（分子）の構造'!J$41</f>
        <v>19437</v>
      </c>
      <c r="F66" s="175"/>
      <c r="G66" s="175"/>
      <c r="H66" s="175">
        <f>'将来負担比率（分子）の構造'!K$41</f>
        <v>18899</v>
      </c>
      <c r="I66" s="175"/>
      <c r="J66" s="175"/>
      <c r="K66" s="175">
        <f>'将来負担比率（分子）の構造'!L$41</f>
        <v>19183</v>
      </c>
      <c r="L66" s="175"/>
      <c r="M66" s="175"/>
      <c r="N66" s="175">
        <f>'将来負担比率（分子）の構造'!M$41</f>
        <v>19639</v>
      </c>
      <c r="O66" s="175"/>
      <c r="P66" s="175"/>
    </row>
    <row r="67" spans="1:16" x14ac:dyDescent="0.15">
      <c r="A67" s="175" t="s">
        <v>75</v>
      </c>
      <c r="B67" s="175" t="e">
        <f>NA()</f>
        <v>#N/A</v>
      </c>
      <c r="C67" s="175">
        <f>IF(ISNUMBER('将来負担比率（分子）の構造'!I$53), IF('将来負担比率（分子）の構造'!I$53 &lt; 0, 0, '将来負担比率（分子）の構造'!I$53), NA())</f>
        <v>2519</v>
      </c>
      <c r="D67" s="175" t="e">
        <f>NA()</f>
        <v>#N/A</v>
      </c>
      <c r="E67" s="175" t="e">
        <f>NA()</f>
        <v>#N/A</v>
      </c>
      <c r="F67" s="175">
        <f>IF(ISNUMBER('将来負担比率（分子）の構造'!J$53), IF('将来負担比率（分子）の構造'!J$53 &lt; 0, 0, '将来負担比率（分子）の構造'!J$53), NA())</f>
        <v>838</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77</v>
      </c>
      <c r="B72" s="179">
        <f>基金残高に係る経年分析!F55</f>
        <v>1786</v>
      </c>
      <c r="C72" s="179">
        <f>基金残高に係る経年分析!G55</f>
        <v>2086</v>
      </c>
      <c r="D72" s="179">
        <f>基金残高に係る経年分析!H55</f>
        <v>2253</v>
      </c>
    </row>
    <row r="73" spans="1:16" x14ac:dyDescent="0.15">
      <c r="A73" s="178" t="s">
        <v>78</v>
      </c>
      <c r="B73" s="179">
        <f>基金残高に係る経年分析!F56</f>
        <v>0</v>
      </c>
      <c r="C73" s="179">
        <f>基金残高に係る経年分析!G56</f>
        <v>0</v>
      </c>
      <c r="D73" s="179">
        <f>基金残高に係る経年分析!H56</f>
        <v>0</v>
      </c>
    </row>
    <row r="74" spans="1:16" x14ac:dyDescent="0.15">
      <c r="A74" s="178" t="s">
        <v>79</v>
      </c>
      <c r="B74" s="179">
        <f>基金残高に係る経年分析!F57</f>
        <v>1333</v>
      </c>
      <c r="C74" s="179">
        <f>基金残高に係る経年分析!G57</f>
        <v>1273</v>
      </c>
      <c r="D74" s="179">
        <f>基金残高に係る経年分析!H57</f>
        <v>1337</v>
      </c>
    </row>
  </sheetData>
  <sheetProtection algorithmName="SHA-512" hashValue="X9YUBORjItMFFCIS/YNt3UzsXBPuqtzu+bf9svw517nFfMlzXABn+YG2lY+7IQwl+IF0pAd0m/buHY9MFX63eA==" saltValue="eXOL8sw9QRXJpzT0pDO0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759" t="s">
        <v>215</v>
      </c>
      <c r="DI1" s="760"/>
      <c r="DJ1" s="760"/>
      <c r="DK1" s="760"/>
      <c r="DL1" s="760"/>
      <c r="DM1" s="760"/>
      <c r="DN1" s="761"/>
      <c r="DO1" s="220"/>
      <c r="DP1" s="759" t="s">
        <v>216</v>
      </c>
      <c r="DQ1" s="760"/>
      <c r="DR1" s="760"/>
      <c r="DS1" s="760"/>
      <c r="DT1" s="760"/>
      <c r="DU1" s="760"/>
      <c r="DV1" s="760"/>
      <c r="DW1" s="760"/>
      <c r="DX1" s="760"/>
      <c r="DY1" s="760"/>
      <c r="DZ1" s="760"/>
      <c r="EA1" s="760"/>
      <c r="EB1" s="760"/>
      <c r="EC1" s="761"/>
      <c r="ED1" s="218"/>
      <c r="EE1" s="218"/>
      <c r="EF1" s="218"/>
      <c r="EG1" s="218"/>
      <c r="EH1" s="218"/>
      <c r="EI1" s="218"/>
      <c r="EJ1" s="218"/>
      <c r="EK1" s="218"/>
      <c r="EL1" s="218"/>
      <c r="EM1" s="218"/>
    </row>
    <row r="2" spans="2:143" ht="22.5" customHeight="1" x14ac:dyDescent="0.15">
      <c r="B2" s="221" t="s">
        <v>217</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24" customFormat="1" ht="11.25" customHeight="1" x14ac:dyDescent="0.15">
      <c r="B5" s="706" t="s">
        <v>228</v>
      </c>
      <c r="C5" s="707"/>
      <c r="D5" s="707"/>
      <c r="E5" s="707"/>
      <c r="F5" s="707"/>
      <c r="G5" s="707"/>
      <c r="H5" s="707"/>
      <c r="I5" s="707"/>
      <c r="J5" s="707"/>
      <c r="K5" s="707"/>
      <c r="L5" s="707"/>
      <c r="M5" s="707"/>
      <c r="N5" s="707"/>
      <c r="O5" s="707"/>
      <c r="P5" s="707"/>
      <c r="Q5" s="708"/>
      <c r="R5" s="695">
        <v>8916289</v>
      </c>
      <c r="S5" s="696"/>
      <c r="T5" s="696"/>
      <c r="U5" s="696"/>
      <c r="V5" s="696"/>
      <c r="W5" s="696"/>
      <c r="X5" s="696"/>
      <c r="Y5" s="739"/>
      <c r="Z5" s="757">
        <v>34.4</v>
      </c>
      <c r="AA5" s="757"/>
      <c r="AB5" s="757"/>
      <c r="AC5" s="757"/>
      <c r="AD5" s="758">
        <v>8219680</v>
      </c>
      <c r="AE5" s="758"/>
      <c r="AF5" s="758"/>
      <c r="AG5" s="758"/>
      <c r="AH5" s="758"/>
      <c r="AI5" s="758"/>
      <c r="AJ5" s="758"/>
      <c r="AK5" s="758"/>
      <c r="AL5" s="740">
        <v>56.6</v>
      </c>
      <c r="AM5" s="711"/>
      <c r="AN5" s="711"/>
      <c r="AO5" s="741"/>
      <c r="AP5" s="706" t="s">
        <v>229</v>
      </c>
      <c r="AQ5" s="707"/>
      <c r="AR5" s="707"/>
      <c r="AS5" s="707"/>
      <c r="AT5" s="707"/>
      <c r="AU5" s="707"/>
      <c r="AV5" s="707"/>
      <c r="AW5" s="707"/>
      <c r="AX5" s="707"/>
      <c r="AY5" s="707"/>
      <c r="AZ5" s="707"/>
      <c r="BA5" s="707"/>
      <c r="BB5" s="707"/>
      <c r="BC5" s="707"/>
      <c r="BD5" s="707"/>
      <c r="BE5" s="707"/>
      <c r="BF5" s="708"/>
      <c r="BG5" s="640">
        <v>8219680</v>
      </c>
      <c r="BH5" s="641"/>
      <c r="BI5" s="641"/>
      <c r="BJ5" s="641"/>
      <c r="BK5" s="641"/>
      <c r="BL5" s="641"/>
      <c r="BM5" s="641"/>
      <c r="BN5" s="642"/>
      <c r="BO5" s="677">
        <v>92.2</v>
      </c>
      <c r="BP5" s="677"/>
      <c r="BQ5" s="677"/>
      <c r="BR5" s="677"/>
      <c r="BS5" s="678">
        <v>95172</v>
      </c>
      <c r="BT5" s="678"/>
      <c r="BU5" s="678"/>
      <c r="BV5" s="678"/>
      <c r="BW5" s="678"/>
      <c r="BX5" s="678"/>
      <c r="BY5" s="678"/>
      <c r="BZ5" s="678"/>
      <c r="CA5" s="678"/>
      <c r="CB5" s="737"/>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126266</v>
      </c>
      <c r="S6" s="641"/>
      <c r="T6" s="641"/>
      <c r="U6" s="641"/>
      <c r="V6" s="641"/>
      <c r="W6" s="641"/>
      <c r="X6" s="641"/>
      <c r="Y6" s="642"/>
      <c r="Z6" s="677">
        <v>0.5</v>
      </c>
      <c r="AA6" s="677"/>
      <c r="AB6" s="677"/>
      <c r="AC6" s="677"/>
      <c r="AD6" s="678">
        <v>126266</v>
      </c>
      <c r="AE6" s="678"/>
      <c r="AF6" s="678"/>
      <c r="AG6" s="678"/>
      <c r="AH6" s="678"/>
      <c r="AI6" s="678"/>
      <c r="AJ6" s="678"/>
      <c r="AK6" s="678"/>
      <c r="AL6" s="643">
        <v>0.9</v>
      </c>
      <c r="AM6" s="644"/>
      <c r="AN6" s="644"/>
      <c r="AO6" s="679"/>
      <c r="AP6" s="637" t="s">
        <v>234</v>
      </c>
      <c r="AQ6" s="638"/>
      <c r="AR6" s="638"/>
      <c r="AS6" s="638"/>
      <c r="AT6" s="638"/>
      <c r="AU6" s="638"/>
      <c r="AV6" s="638"/>
      <c r="AW6" s="638"/>
      <c r="AX6" s="638"/>
      <c r="AY6" s="638"/>
      <c r="AZ6" s="638"/>
      <c r="BA6" s="638"/>
      <c r="BB6" s="638"/>
      <c r="BC6" s="638"/>
      <c r="BD6" s="638"/>
      <c r="BE6" s="638"/>
      <c r="BF6" s="639"/>
      <c r="BG6" s="640">
        <v>8219680</v>
      </c>
      <c r="BH6" s="641"/>
      <c r="BI6" s="641"/>
      <c r="BJ6" s="641"/>
      <c r="BK6" s="641"/>
      <c r="BL6" s="641"/>
      <c r="BM6" s="641"/>
      <c r="BN6" s="642"/>
      <c r="BO6" s="677">
        <v>92.2</v>
      </c>
      <c r="BP6" s="677"/>
      <c r="BQ6" s="677"/>
      <c r="BR6" s="677"/>
      <c r="BS6" s="678">
        <v>95172</v>
      </c>
      <c r="BT6" s="678"/>
      <c r="BU6" s="678"/>
      <c r="BV6" s="678"/>
      <c r="BW6" s="678"/>
      <c r="BX6" s="678"/>
      <c r="BY6" s="678"/>
      <c r="BZ6" s="678"/>
      <c r="CA6" s="678"/>
      <c r="CB6" s="737"/>
      <c r="CD6" s="698" t="s">
        <v>235</v>
      </c>
      <c r="CE6" s="699"/>
      <c r="CF6" s="699"/>
      <c r="CG6" s="699"/>
      <c r="CH6" s="699"/>
      <c r="CI6" s="699"/>
      <c r="CJ6" s="699"/>
      <c r="CK6" s="699"/>
      <c r="CL6" s="699"/>
      <c r="CM6" s="699"/>
      <c r="CN6" s="699"/>
      <c r="CO6" s="699"/>
      <c r="CP6" s="699"/>
      <c r="CQ6" s="700"/>
      <c r="CR6" s="640">
        <v>247603</v>
      </c>
      <c r="CS6" s="641"/>
      <c r="CT6" s="641"/>
      <c r="CU6" s="641"/>
      <c r="CV6" s="641"/>
      <c r="CW6" s="641"/>
      <c r="CX6" s="641"/>
      <c r="CY6" s="642"/>
      <c r="CZ6" s="740">
        <v>1</v>
      </c>
      <c r="DA6" s="711"/>
      <c r="DB6" s="711"/>
      <c r="DC6" s="743"/>
      <c r="DD6" s="646" t="s">
        <v>236</v>
      </c>
      <c r="DE6" s="641"/>
      <c r="DF6" s="641"/>
      <c r="DG6" s="641"/>
      <c r="DH6" s="641"/>
      <c r="DI6" s="641"/>
      <c r="DJ6" s="641"/>
      <c r="DK6" s="641"/>
      <c r="DL6" s="641"/>
      <c r="DM6" s="641"/>
      <c r="DN6" s="641"/>
      <c r="DO6" s="641"/>
      <c r="DP6" s="642"/>
      <c r="DQ6" s="646">
        <v>247582</v>
      </c>
      <c r="DR6" s="641"/>
      <c r="DS6" s="641"/>
      <c r="DT6" s="641"/>
      <c r="DU6" s="641"/>
      <c r="DV6" s="641"/>
      <c r="DW6" s="641"/>
      <c r="DX6" s="641"/>
      <c r="DY6" s="641"/>
      <c r="DZ6" s="641"/>
      <c r="EA6" s="641"/>
      <c r="EB6" s="641"/>
      <c r="EC6" s="684"/>
    </row>
    <row r="7" spans="2:143" ht="11.25" customHeight="1" x14ac:dyDescent="0.15">
      <c r="B7" s="637" t="s">
        <v>237</v>
      </c>
      <c r="C7" s="638"/>
      <c r="D7" s="638"/>
      <c r="E7" s="638"/>
      <c r="F7" s="638"/>
      <c r="G7" s="638"/>
      <c r="H7" s="638"/>
      <c r="I7" s="638"/>
      <c r="J7" s="638"/>
      <c r="K7" s="638"/>
      <c r="L7" s="638"/>
      <c r="M7" s="638"/>
      <c r="N7" s="638"/>
      <c r="O7" s="638"/>
      <c r="P7" s="638"/>
      <c r="Q7" s="639"/>
      <c r="R7" s="640">
        <v>13028</v>
      </c>
      <c r="S7" s="641"/>
      <c r="T7" s="641"/>
      <c r="U7" s="641"/>
      <c r="V7" s="641"/>
      <c r="W7" s="641"/>
      <c r="X7" s="641"/>
      <c r="Y7" s="642"/>
      <c r="Z7" s="677">
        <v>0.1</v>
      </c>
      <c r="AA7" s="677"/>
      <c r="AB7" s="677"/>
      <c r="AC7" s="677"/>
      <c r="AD7" s="678">
        <v>13028</v>
      </c>
      <c r="AE7" s="678"/>
      <c r="AF7" s="678"/>
      <c r="AG7" s="678"/>
      <c r="AH7" s="678"/>
      <c r="AI7" s="678"/>
      <c r="AJ7" s="678"/>
      <c r="AK7" s="678"/>
      <c r="AL7" s="643">
        <v>0.1</v>
      </c>
      <c r="AM7" s="644"/>
      <c r="AN7" s="644"/>
      <c r="AO7" s="679"/>
      <c r="AP7" s="637" t="s">
        <v>238</v>
      </c>
      <c r="AQ7" s="638"/>
      <c r="AR7" s="638"/>
      <c r="AS7" s="638"/>
      <c r="AT7" s="638"/>
      <c r="AU7" s="638"/>
      <c r="AV7" s="638"/>
      <c r="AW7" s="638"/>
      <c r="AX7" s="638"/>
      <c r="AY7" s="638"/>
      <c r="AZ7" s="638"/>
      <c r="BA7" s="638"/>
      <c r="BB7" s="638"/>
      <c r="BC7" s="638"/>
      <c r="BD7" s="638"/>
      <c r="BE7" s="638"/>
      <c r="BF7" s="639"/>
      <c r="BG7" s="640">
        <v>4168535</v>
      </c>
      <c r="BH7" s="641"/>
      <c r="BI7" s="641"/>
      <c r="BJ7" s="641"/>
      <c r="BK7" s="641"/>
      <c r="BL7" s="641"/>
      <c r="BM7" s="641"/>
      <c r="BN7" s="642"/>
      <c r="BO7" s="677">
        <v>46.8</v>
      </c>
      <c r="BP7" s="677"/>
      <c r="BQ7" s="677"/>
      <c r="BR7" s="677"/>
      <c r="BS7" s="678">
        <v>95172</v>
      </c>
      <c r="BT7" s="678"/>
      <c r="BU7" s="678"/>
      <c r="BV7" s="678"/>
      <c r="BW7" s="678"/>
      <c r="BX7" s="678"/>
      <c r="BY7" s="678"/>
      <c r="BZ7" s="678"/>
      <c r="CA7" s="678"/>
      <c r="CB7" s="737"/>
      <c r="CD7" s="673" t="s">
        <v>239</v>
      </c>
      <c r="CE7" s="674"/>
      <c r="CF7" s="674"/>
      <c r="CG7" s="674"/>
      <c r="CH7" s="674"/>
      <c r="CI7" s="674"/>
      <c r="CJ7" s="674"/>
      <c r="CK7" s="674"/>
      <c r="CL7" s="674"/>
      <c r="CM7" s="674"/>
      <c r="CN7" s="674"/>
      <c r="CO7" s="674"/>
      <c r="CP7" s="674"/>
      <c r="CQ7" s="675"/>
      <c r="CR7" s="640">
        <v>3555050</v>
      </c>
      <c r="CS7" s="641"/>
      <c r="CT7" s="641"/>
      <c r="CU7" s="641"/>
      <c r="CV7" s="641"/>
      <c r="CW7" s="641"/>
      <c r="CX7" s="641"/>
      <c r="CY7" s="642"/>
      <c r="CZ7" s="677">
        <v>13.9</v>
      </c>
      <c r="DA7" s="677"/>
      <c r="DB7" s="677"/>
      <c r="DC7" s="677"/>
      <c r="DD7" s="646">
        <v>574165</v>
      </c>
      <c r="DE7" s="641"/>
      <c r="DF7" s="641"/>
      <c r="DG7" s="641"/>
      <c r="DH7" s="641"/>
      <c r="DI7" s="641"/>
      <c r="DJ7" s="641"/>
      <c r="DK7" s="641"/>
      <c r="DL7" s="641"/>
      <c r="DM7" s="641"/>
      <c r="DN7" s="641"/>
      <c r="DO7" s="641"/>
      <c r="DP7" s="642"/>
      <c r="DQ7" s="646">
        <v>2586707</v>
      </c>
      <c r="DR7" s="641"/>
      <c r="DS7" s="641"/>
      <c r="DT7" s="641"/>
      <c r="DU7" s="641"/>
      <c r="DV7" s="641"/>
      <c r="DW7" s="641"/>
      <c r="DX7" s="641"/>
      <c r="DY7" s="641"/>
      <c r="DZ7" s="641"/>
      <c r="EA7" s="641"/>
      <c r="EB7" s="641"/>
      <c r="EC7" s="684"/>
    </row>
    <row r="8" spans="2:143" ht="11.25" customHeight="1" x14ac:dyDescent="0.15">
      <c r="B8" s="637" t="s">
        <v>240</v>
      </c>
      <c r="C8" s="638"/>
      <c r="D8" s="638"/>
      <c r="E8" s="638"/>
      <c r="F8" s="638"/>
      <c r="G8" s="638"/>
      <c r="H8" s="638"/>
      <c r="I8" s="638"/>
      <c r="J8" s="638"/>
      <c r="K8" s="638"/>
      <c r="L8" s="638"/>
      <c r="M8" s="638"/>
      <c r="N8" s="638"/>
      <c r="O8" s="638"/>
      <c r="P8" s="638"/>
      <c r="Q8" s="639"/>
      <c r="R8" s="640">
        <v>59985</v>
      </c>
      <c r="S8" s="641"/>
      <c r="T8" s="641"/>
      <c r="U8" s="641"/>
      <c r="V8" s="641"/>
      <c r="W8" s="641"/>
      <c r="X8" s="641"/>
      <c r="Y8" s="642"/>
      <c r="Z8" s="677">
        <v>0.2</v>
      </c>
      <c r="AA8" s="677"/>
      <c r="AB8" s="677"/>
      <c r="AC8" s="677"/>
      <c r="AD8" s="678">
        <v>59985</v>
      </c>
      <c r="AE8" s="678"/>
      <c r="AF8" s="678"/>
      <c r="AG8" s="678"/>
      <c r="AH8" s="678"/>
      <c r="AI8" s="678"/>
      <c r="AJ8" s="678"/>
      <c r="AK8" s="678"/>
      <c r="AL8" s="643">
        <v>0.4</v>
      </c>
      <c r="AM8" s="644"/>
      <c r="AN8" s="644"/>
      <c r="AO8" s="679"/>
      <c r="AP8" s="637" t="s">
        <v>241</v>
      </c>
      <c r="AQ8" s="638"/>
      <c r="AR8" s="638"/>
      <c r="AS8" s="638"/>
      <c r="AT8" s="638"/>
      <c r="AU8" s="638"/>
      <c r="AV8" s="638"/>
      <c r="AW8" s="638"/>
      <c r="AX8" s="638"/>
      <c r="AY8" s="638"/>
      <c r="AZ8" s="638"/>
      <c r="BA8" s="638"/>
      <c r="BB8" s="638"/>
      <c r="BC8" s="638"/>
      <c r="BD8" s="638"/>
      <c r="BE8" s="638"/>
      <c r="BF8" s="639"/>
      <c r="BG8" s="640">
        <v>115923</v>
      </c>
      <c r="BH8" s="641"/>
      <c r="BI8" s="641"/>
      <c r="BJ8" s="641"/>
      <c r="BK8" s="641"/>
      <c r="BL8" s="641"/>
      <c r="BM8" s="641"/>
      <c r="BN8" s="642"/>
      <c r="BO8" s="677">
        <v>1.3</v>
      </c>
      <c r="BP8" s="677"/>
      <c r="BQ8" s="677"/>
      <c r="BR8" s="677"/>
      <c r="BS8" s="646" t="s">
        <v>242</v>
      </c>
      <c r="BT8" s="641"/>
      <c r="BU8" s="641"/>
      <c r="BV8" s="641"/>
      <c r="BW8" s="641"/>
      <c r="BX8" s="641"/>
      <c r="BY8" s="641"/>
      <c r="BZ8" s="641"/>
      <c r="CA8" s="641"/>
      <c r="CB8" s="684"/>
      <c r="CD8" s="673" t="s">
        <v>243</v>
      </c>
      <c r="CE8" s="674"/>
      <c r="CF8" s="674"/>
      <c r="CG8" s="674"/>
      <c r="CH8" s="674"/>
      <c r="CI8" s="674"/>
      <c r="CJ8" s="674"/>
      <c r="CK8" s="674"/>
      <c r="CL8" s="674"/>
      <c r="CM8" s="674"/>
      <c r="CN8" s="674"/>
      <c r="CO8" s="674"/>
      <c r="CP8" s="674"/>
      <c r="CQ8" s="675"/>
      <c r="CR8" s="640">
        <v>11014976</v>
      </c>
      <c r="CS8" s="641"/>
      <c r="CT8" s="641"/>
      <c r="CU8" s="641"/>
      <c r="CV8" s="641"/>
      <c r="CW8" s="641"/>
      <c r="CX8" s="641"/>
      <c r="CY8" s="642"/>
      <c r="CZ8" s="677">
        <v>43.2</v>
      </c>
      <c r="DA8" s="677"/>
      <c r="DB8" s="677"/>
      <c r="DC8" s="677"/>
      <c r="DD8" s="646">
        <v>98602</v>
      </c>
      <c r="DE8" s="641"/>
      <c r="DF8" s="641"/>
      <c r="DG8" s="641"/>
      <c r="DH8" s="641"/>
      <c r="DI8" s="641"/>
      <c r="DJ8" s="641"/>
      <c r="DK8" s="641"/>
      <c r="DL8" s="641"/>
      <c r="DM8" s="641"/>
      <c r="DN8" s="641"/>
      <c r="DO8" s="641"/>
      <c r="DP8" s="642"/>
      <c r="DQ8" s="646">
        <v>5286767</v>
      </c>
      <c r="DR8" s="641"/>
      <c r="DS8" s="641"/>
      <c r="DT8" s="641"/>
      <c r="DU8" s="641"/>
      <c r="DV8" s="641"/>
      <c r="DW8" s="641"/>
      <c r="DX8" s="641"/>
      <c r="DY8" s="641"/>
      <c r="DZ8" s="641"/>
      <c r="EA8" s="641"/>
      <c r="EB8" s="641"/>
      <c r="EC8" s="684"/>
    </row>
    <row r="9" spans="2:143" ht="11.25" customHeight="1" x14ac:dyDescent="0.15">
      <c r="B9" s="637" t="s">
        <v>244</v>
      </c>
      <c r="C9" s="638"/>
      <c r="D9" s="638"/>
      <c r="E9" s="638"/>
      <c r="F9" s="638"/>
      <c r="G9" s="638"/>
      <c r="H9" s="638"/>
      <c r="I9" s="638"/>
      <c r="J9" s="638"/>
      <c r="K9" s="638"/>
      <c r="L9" s="638"/>
      <c r="M9" s="638"/>
      <c r="N9" s="638"/>
      <c r="O9" s="638"/>
      <c r="P9" s="638"/>
      <c r="Q9" s="639"/>
      <c r="R9" s="640">
        <v>34386</v>
      </c>
      <c r="S9" s="641"/>
      <c r="T9" s="641"/>
      <c r="U9" s="641"/>
      <c r="V9" s="641"/>
      <c r="W9" s="641"/>
      <c r="X9" s="641"/>
      <c r="Y9" s="642"/>
      <c r="Z9" s="677">
        <v>0.1</v>
      </c>
      <c r="AA9" s="677"/>
      <c r="AB9" s="677"/>
      <c r="AC9" s="677"/>
      <c r="AD9" s="678">
        <v>34386</v>
      </c>
      <c r="AE9" s="678"/>
      <c r="AF9" s="678"/>
      <c r="AG9" s="678"/>
      <c r="AH9" s="678"/>
      <c r="AI9" s="678"/>
      <c r="AJ9" s="678"/>
      <c r="AK9" s="678"/>
      <c r="AL9" s="643">
        <v>0.2</v>
      </c>
      <c r="AM9" s="644"/>
      <c r="AN9" s="644"/>
      <c r="AO9" s="679"/>
      <c r="AP9" s="637" t="s">
        <v>245</v>
      </c>
      <c r="AQ9" s="638"/>
      <c r="AR9" s="638"/>
      <c r="AS9" s="638"/>
      <c r="AT9" s="638"/>
      <c r="AU9" s="638"/>
      <c r="AV9" s="638"/>
      <c r="AW9" s="638"/>
      <c r="AX9" s="638"/>
      <c r="AY9" s="638"/>
      <c r="AZ9" s="638"/>
      <c r="BA9" s="638"/>
      <c r="BB9" s="638"/>
      <c r="BC9" s="638"/>
      <c r="BD9" s="638"/>
      <c r="BE9" s="638"/>
      <c r="BF9" s="639"/>
      <c r="BG9" s="640">
        <v>3439331</v>
      </c>
      <c r="BH9" s="641"/>
      <c r="BI9" s="641"/>
      <c r="BJ9" s="641"/>
      <c r="BK9" s="641"/>
      <c r="BL9" s="641"/>
      <c r="BM9" s="641"/>
      <c r="BN9" s="642"/>
      <c r="BO9" s="677">
        <v>38.6</v>
      </c>
      <c r="BP9" s="677"/>
      <c r="BQ9" s="677"/>
      <c r="BR9" s="677"/>
      <c r="BS9" s="646" t="s">
        <v>242</v>
      </c>
      <c r="BT9" s="641"/>
      <c r="BU9" s="641"/>
      <c r="BV9" s="641"/>
      <c r="BW9" s="641"/>
      <c r="BX9" s="641"/>
      <c r="BY9" s="641"/>
      <c r="BZ9" s="641"/>
      <c r="CA9" s="641"/>
      <c r="CB9" s="684"/>
      <c r="CD9" s="673" t="s">
        <v>246</v>
      </c>
      <c r="CE9" s="674"/>
      <c r="CF9" s="674"/>
      <c r="CG9" s="674"/>
      <c r="CH9" s="674"/>
      <c r="CI9" s="674"/>
      <c r="CJ9" s="674"/>
      <c r="CK9" s="674"/>
      <c r="CL9" s="674"/>
      <c r="CM9" s="674"/>
      <c r="CN9" s="674"/>
      <c r="CO9" s="674"/>
      <c r="CP9" s="674"/>
      <c r="CQ9" s="675"/>
      <c r="CR9" s="640">
        <v>2307596</v>
      </c>
      <c r="CS9" s="641"/>
      <c r="CT9" s="641"/>
      <c r="CU9" s="641"/>
      <c r="CV9" s="641"/>
      <c r="CW9" s="641"/>
      <c r="CX9" s="641"/>
      <c r="CY9" s="642"/>
      <c r="CZ9" s="677">
        <v>9.1</v>
      </c>
      <c r="DA9" s="677"/>
      <c r="DB9" s="677"/>
      <c r="DC9" s="677"/>
      <c r="DD9" s="646">
        <v>13368</v>
      </c>
      <c r="DE9" s="641"/>
      <c r="DF9" s="641"/>
      <c r="DG9" s="641"/>
      <c r="DH9" s="641"/>
      <c r="DI9" s="641"/>
      <c r="DJ9" s="641"/>
      <c r="DK9" s="641"/>
      <c r="DL9" s="641"/>
      <c r="DM9" s="641"/>
      <c r="DN9" s="641"/>
      <c r="DO9" s="641"/>
      <c r="DP9" s="642"/>
      <c r="DQ9" s="646">
        <v>2260451</v>
      </c>
      <c r="DR9" s="641"/>
      <c r="DS9" s="641"/>
      <c r="DT9" s="641"/>
      <c r="DU9" s="641"/>
      <c r="DV9" s="641"/>
      <c r="DW9" s="641"/>
      <c r="DX9" s="641"/>
      <c r="DY9" s="641"/>
      <c r="DZ9" s="641"/>
      <c r="EA9" s="641"/>
      <c r="EB9" s="641"/>
      <c r="EC9" s="684"/>
    </row>
    <row r="10" spans="2:143" ht="11.25" customHeight="1" x14ac:dyDescent="0.15">
      <c r="B10" s="637" t="s">
        <v>247</v>
      </c>
      <c r="C10" s="638"/>
      <c r="D10" s="638"/>
      <c r="E10" s="638"/>
      <c r="F10" s="638"/>
      <c r="G10" s="638"/>
      <c r="H10" s="638"/>
      <c r="I10" s="638"/>
      <c r="J10" s="638"/>
      <c r="K10" s="638"/>
      <c r="L10" s="638"/>
      <c r="M10" s="638"/>
      <c r="N10" s="638"/>
      <c r="O10" s="638"/>
      <c r="P10" s="638"/>
      <c r="Q10" s="639"/>
      <c r="R10" s="640" t="s">
        <v>127</v>
      </c>
      <c r="S10" s="641"/>
      <c r="T10" s="641"/>
      <c r="U10" s="641"/>
      <c r="V10" s="641"/>
      <c r="W10" s="641"/>
      <c r="X10" s="641"/>
      <c r="Y10" s="642"/>
      <c r="Z10" s="677" t="s">
        <v>144</v>
      </c>
      <c r="AA10" s="677"/>
      <c r="AB10" s="677"/>
      <c r="AC10" s="677"/>
      <c r="AD10" s="678" t="s">
        <v>242</v>
      </c>
      <c r="AE10" s="678"/>
      <c r="AF10" s="678"/>
      <c r="AG10" s="678"/>
      <c r="AH10" s="678"/>
      <c r="AI10" s="678"/>
      <c r="AJ10" s="678"/>
      <c r="AK10" s="678"/>
      <c r="AL10" s="643" t="s">
        <v>242</v>
      </c>
      <c r="AM10" s="644"/>
      <c r="AN10" s="644"/>
      <c r="AO10" s="679"/>
      <c r="AP10" s="637" t="s">
        <v>248</v>
      </c>
      <c r="AQ10" s="638"/>
      <c r="AR10" s="638"/>
      <c r="AS10" s="638"/>
      <c r="AT10" s="638"/>
      <c r="AU10" s="638"/>
      <c r="AV10" s="638"/>
      <c r="AW10" s="638"/>
      <c r="AX10" s="638"/>
      <c r="AY10" s="638"/>
      <c r="AZ10" s="638"/>
      <c r="BA10" s="638"/>
      <c r="BB10" s="638"/>
      <c r="BC10" s="638"/>
      <c r="BD10" s="638"/>
      <c r="BE10" s="638"/>
      <c r="BF10" s="639"/>
      <c r="BG10" s="640">
        <v>136469</v>
      </c>
      <c r="BH10" s="641"/>
      <c r="BI10" s="641"/>
      <c r="BJ10" s="641"/>
      <c r="BK10" s="641"/>
      <c r="BL10" s="641"/>
      <c r="BM10" s="641"/>
      <c r="BN10" s="642"/>
      <c r="BO10" s="677">
        <v>1.5</v>
      </c>
      <c r="BP10" s="677"/>
      <c r="BQ10" s="677"/>
      <c r="BR10" s="677"/>
      <c r="BS10" s="646" t="s">
        <v>242</v>
      </c>
      <c r="BT10" s="641"/>
      <c r="BU10" s="641"/>
      <c r="BV10" s="641"/>
      <c r="BW10" s="641"/>
      <c r="BX10" s="641"/>
      <c r="BY10" s="641"/>
      <c r="BZ10" s="641"/>
      <c r="CA10" s="641"/>
      <c r="CB10" s="684"/>
      <c r="CD10" s="673" t="s">
        <v>249</v>
      </c>
      <c r="CE10" s="674"/>
      <c r="CF10" s="674"/>
      <c r="CG10" s="674"/>
      <c r="CH10" s="674"/>
      <c r="CI10" s="674"/>
      <c r="CJ10" s="674"/>
      <c r="CK10" s="674"/>
      <c r="CL10" s="674"/>
      <c r="CM10" s="674"/>
      <c r="CN10" s="674"/>
      <c r="CO10" s="674"/>
      <c r="CP10" s="674"/>
      <c r="CQ10" s="675"/>
      <c r="CR10" s="640">
        <v>36456</v>
      </c>
      <c r="CS10" s="641"/>
      <c r="CT10" s="641"/>
      <c r="CU10" s="641"/>
      <c r="CV10" s="641"/>
      <c r="CW10" s="641"/>
      <c r="CX10" s="641"/>
      <c r="CY10" s="642"/>
      <c r="CZ10" s="677">
        <v>0.1</v>
      </c>
      <c r="DA10" s="677"/>
      <c r="DB10" s="677"/>
      <c r="DC10" s="677"/>
      <c r="DD10" s="646" t="s">
        <v>127</v>
      </c>
      <c r="DE10" s="641"/>
      <c r="DF10" s="641"/>
      <c r="DG10" s="641"/>
      <c r="DH10" s="641"/>
      <c r="DI10" s="641"/>
      <c r="DJ10" s="641"/>
      <c r="DK10" s="641"/>
      <c r="DL10" s="641"/>
      <c r="DM10" s="641"/>
      <c r="DN10" s="641"/>
      <c r="DO10" s="641"/>
      <c r="DP10" s="642"/>
      <c r="DQ10" s="646">
        <v>36456</v>
      </c>
      <c r="DR10" s="641"/>
      <c r="DS10" s="641"/>
      <c r="DT10" s="641"/>
      <c r="DU10" s="641"/>
      <c r="DV10" s="641"/>
      <c r="DW10" s="641"/>
      <c r="DX10" s="641"/>
      <c r="DY10" s="641"/>
      <c r="DZ10" s="641"/>
      <c r="EA10" s="641"/>
      <c r="EB10" s="641"/>
      <c r="EC10" s="684"/>
    </row>
    <row r="11" spans="2:143" ht="11.25" customHeight="1" x14ac:dyDescent="0.15">
      <c r="B11" s="637" t="s">
        <v>250</v>
      </c>
      <c r="C11" s="638"/>
      <c r="D11" s="638"/>
      <c r="E11" s="638"/>
      <c r="F11" s="638"/>
      <c r="G11" s="638"/>
      <c r="H11" s="638"/>
      <c r="I11" s="638"/>
      <c r="J11" s="638"/>
      <c r="K11" s="638"/>
      <c r="L11" s="638"/>
      <c r="M11" s="638"/>
      <c r="N11" s="638"/>
      <c r="O11" s="638"/>
      <c r="P11" s="638"/>
      <c r="Q11" s="639"/>
      <c r="R11" s="640">
        <v>1144960</v>
      </c>
      <c r="S11" s="641"/>
      <c r="T11" s="641"/>
      <c r="U11" s="641"/>
      <c r="V11" s="641"/>
      <c r="W11" s="641"/>
      <c r="X11" s="641"/>
      <c r="Y11" s="642"/>
      <c r="Z11" s="643">
        <v>4.4000000000000004</v>
      </c>
      <c r="AA11" s="644"/>
      <c r="AB11" s="644"/>
      <c r="AC11" s="645"/>
      <c r="AD11" s="646">
        <v>1144960</v>
      </c>
      <c r="AE11" s="641"/>
      <c r="AF11" s="641"/>
      <c r="AG11" s="641"/>
      <c r="AH11" s="641"/>
      <c r="AI11" s="641"/>
      <c r="AJ11" s="641"/>
      <c r="AK11" s="642"/>
      <c r="AL11" s="643">
        <v>7.9</v>
      </c>
      <c r="AM11" s="644"/>
      <c r="AN11" s="644"/>
      <c r="AO11" s="679"/>
      <c r="AP11" s="637" t="s">
        <v>251</v>
      </c>
      <c r="AQ11" s="638"/>
      <c r="AR11" s="638"/>
      <c r="AS11" s="638"/>
      <c r="AT11" s="638"/>
      <c r="AU11" s="638"/>
      <c r="AV11" s="638"/>
      <c r="AW11" s="638"/>
      <c r="AX11" s="638"/>
      <c r="AY11" s="638"/>
      <c r="AZ11" s="638"/>
      <c r="BA11" s="638"/>
      <c r="BB11" s="638"/>
      <c r="BC11" s="638"/>
      <c r="BD11" s="638"/>
      <c r="BE11" s="638"/>
      <c r="BF11" s="639"/>
      <c r="BG11" s="640">
        <v>476812</v>
      </c>
      <c r="BH11" s="641"/>
      <c r="BI11" s="641"/>
      <c r="BJ11" s="641"/>
      <c r="BK11" s="641"/>
      <c r="BL11" s="641"/>
      <c r="BM11" s="641"/>
      <c r="BN11" s="642"/>
      <c r="BO11" s="677">
        <v>5.3</v>
      </c>
      <c r="BP11" s="677"/>
      <c r="BQ11" s="677"/>
      <c r="BR11" s="677"/>
      <c r="BS11" s="646">
        <v>95172</v>
      </c>
      <c r="BT11" s="641"/>
      <c r="BU11" s="641"/>
      <c r="BV11" s="641"/>
      <c r="BW11" s="641"/>
      <c r="BX11" s="641"/>
      <c r="BY11" s="641"/>
      <c r="BZ11" s="641"/>
      <c r="CA11" s="641"/>
      <c r="CB11" s="684"/>
      <c r="CD11" s="673" t="s">
        <v>252</v>
      </c>
      <c r="CE11" s="674"/>
      <c r="CF11" s="674"/>
      <c r="CG11" s="674"/>
      <c r="CH11" s="674"/>
      <c r="CI11" s="674"/>
      <c r="CJ11" s="674"/>
      <c r="CK11" s="674"/>
      <c r="CL11" s="674"/>
      <c r="CM11" s="674"/>
      <c r="CN11" s="674"/>
      <c r="CO11" s="674"/>
      <c r="CP11" s="674"/>
      <c r="CQ11" s="675"/>
      <c r="CR11" s="640">
        <v>97015</v>
      </c>
      <c r="CS11" s="641"/>
      <c r="CT11" s="641"/>
      <c r="CU11" s="641"/>
      <c r="CV11" s="641"/>
      <c r="CW11" s="641"/>
      <c r="CX11" s="641"/>
      <c r="CY11" s="642"/>
      <c r="CZ11" s="677">
        <v>0.4</v>
      </c>
      <c r="DA11" s="677"/>
      <c r="DB11" s="677"/>
      <c r="DC11" s="677"/>
      <c r="DD11" s="646">
        <v>1203</v>
      </c>
      <c r="DE11" s="641"/>
      <c r="DF11" s="641"/>
      <c r="DG11" s="641"/>
      <c r="DH11" s="641"/>
      <c r="DI11" s="641"/>
      <c r="DJ11" s="641"/>
      <c r="DK11" s="641"/>
      <c r="DL11" s="641"/>
      <c r="DM11" s="641"/>
      <c r="DN11" s="641"/>
      <c r="DO11" s="641"/>
      <c r="DP11" s="642"/>
      <c r="DQ11" s="646">
        <v>88074</v>
      </c>
      <c r="DR11" s="641"/>
      <c r="DS11" s="641"/>
      <c r="DT11" s="641"/>
      <c r="DU11" s="641"/>
      <c r="DV11" s="641"/>
      <c r="DW11" s="641"/>
      <c r="DX11" s="641"/>
      <c r="DY11" s="641"/>
      <c r="DZ11" s="641"/>
      <c r="EA11" s="641"/>
      <c r="EB11" s="641"/>
      <c r="EC11" s="684"/>
    </row>
    <row r="12" spans="2:143" ht="11.25" customHeight="1" x14ac:dyDescent="0.15">
      <c r="B12" s="637" t="s">
        <v>253</v>
      </c>
      <c r="C12" s="638"/>
      <c r="D12" s="638"/>
      <c r="E12" s="638"/>
      <c r="F12" s="638"/>
      <c r="G12" s="638"/>
      <c r="H12" s="638"/>
      <c r="I12" s="638"/>
      <c r="J12" s="638"/>
      <c r="K12" s="638"/>
      <c r="L12" s="638"/>
      <c r="M12" s="638"/>
      <c r="N12" s="638"/>
      <c r="O12" s="638"/>
      <c r="P12" s="638"/>
      <c r="Q12" s="639"/>
      <c r="R12" s="640" t="s">
        <v>127</v>
      </c>
      <c r="S12" s="641"/>
      <c r="T12" s="641"/>
      <c r="U12" s="641"/>
      <c r="V12" s="641"/>
      <c r="W12" s="641"/>
      <c r="X12" s="641"/>
      <c r="Y12" s="642"/>
      <c r="Z12" s="677" t="s">
        <v>127</v>
      </c>
      <c r="AA12" s="677"/>
      <c r="AB12" s="677"/>
      <c r="AC12" s="677"/>
      <c r="AD12" s="678" t="s">
        <v>254</v>
      </c>
      <c r="AE12" s="678"/>
      <c r="AF12" s="678"/>
      <c r="AG12" s="678"/>
      <c r="AH12" s="678"/>
      <c r="AI12" s="678"/>
      <c r="AJ12" s="678"/>
      <c r="AK12" s="678"/>
      <c r="AL12" s="643" t="s">
        <v>254</v>
      </c>
      <c r="AM12" s="644"/>
      <c r="AN12" s="644"/>
      <c r="AO12" s="679"/>
      <c r="AP12" s="637" t="s">
        <v>255</v>
      </c>
      <c r="AQ12" s="638"/>
      <c r="AR12" s="638"/>
      <c r="AS12" s="638"/>
      <c r="AT12" s="638"/>
      <c r="AU12" s="638"/>
      <c r="AV12" s="638"/>
      <c r="AW12" s="638"/>
      <c r="AX12" s="638"/>
      <c r="AY12" s="638"/>
      <c r="AZ12" s="638"/>
      <c r="BA12" s="638"/>
      <c r="BB12" s="638"/>
      <c r="BC12" s="638"/>
      <c r="BD12" s="638"/>
      <c r="BE12" s="638"/>
      <c r="BF12" s="639"/>
      <c r="BG12" s="640">
        <v>3621218</v>
      </c>
      <c r="BH12" s="641"/>
      <c r="BI12" s="641"/>
      <c r="BJ12" s="641"/>
      <c r="BK12" s="641"/>
      <c r="BL12" s="641"/>
      <c r="BM12" s="641"/>
      <c r="BN12" s="642"/>
      <c r="BO12" s="677">
        <v>40.6</v>
      </c>
      <c r="BP12" s="677"/>
      <c r="BQ12" s="677"/>
      <c r="BR12" s="677"/>
      <c r="BS12" s="646" t="s">
        <v>242</v>
      </c>
      <c r="BT12" s="641"/>
      <c r="BU12" s="641"/>
      <c r="BV12" s="641"/>
      <c r="BW12" s="641"/>
      <c r="BX12" s="641"/>
      <c r="BY12" s="641"/>
      <c r="BZ12" s="641"/>
      <c r="CA12" s="641"/>
      <c r="CB12" s="684"/>
      <c r="CD12" s="673" t="s">
        <v>256</v>
      </c>
      <c r="CE12" s="674"/>
      <c r="CF12" s="674"/>
      <c r="CG12" s="674"/>
      <c r="CH12" s="674"/>
      <c r="CI12" s="674"/>
      <c r="CJ12" s="674"/>
      <c r="CK12" s="674"/>
      <c r="CL12" s="674"/>
      <c r="CM12" s="674"/>
      <c r="CN12" s="674"/>
      <c r="CO12" s="674"/>
      <c r="CP12" s="674"/>
      <c r="CQ12" s="675"/>
      <c r="CR12" s="640">
        <v>104793</v>
      </c>
      <c r="CS12" s="641"/>
      <c r="CT12" s="641"/>
      <c r="CU12" s="641"/>
      <c r="CV12" s="641"/>
      <c r="CW12" s="641"/>
      <c r="CX12" s="641"/>
      <c r="CY12" s="642"/>
      <c r="CZ12" s="677">
        <v>0.4</v>
      </c>
      <c r="DA12" s="677"/>
      <c r="DB12" s="677"/>
      <c r="DC12" s="677"/>
      <c r="DD12" s="646" t="s">
        <v>127</v>
      </c>
      <c r="DE12" s="641"/>
      <c r="DF12" s="641"/>
      <c r="DG12" s="641"/>
      <c r="DH12" s="641"/>
      <c r="DI12" s="641"/>
      <c r="DJ12" s="641"/>
      <c r="DK12" s="641"/>
      <c r="DL12" s="641"/>
      <c r="DM12" s="641"/>
      <c r="DN12" s="641"/>
      <c r="DO12" s="641"/>
      <c r="DP12" s="642"/>
      <c r="DQ12" s="646">
        <v>57157</v>
      </c>
      <c r="DR12" s="641"/>
      <c r="DS12" s="641"/>
      <c r="DT12" s="641"/>
      <c r="DU12" s="641"/>
      <c r="DV12" s="641"/>
      <c r="DW12" s="641"/>
      <c r="DX12" s="641"/>
      <c r="DY12" s="641"/>
      <c r="DZ12" s="641"/>
      <c r="EA12" s="641"/>
      <c r="EB12" s="641"/>
      <c r="EC12" s="684"/>
    </row>
    <row r="13" spans="2:143" ht="11.25" customHeight="1" x14ac:dyDescent="0.15">
      <c r="B13" s="637" t="s">
        <v>257</v>
      </c>
      <c r="C13" s="638"/>
      <c r="D13" s="638"/>
      <c r="E13" s="638"/>
      <c r="F13" s="638"/>
      <c r="G13" s="638"/>
      <c r="H13" s="638"/>
      <c r="I13" s="638"/>
      <c r="J13" s="638"/>
      <c r="K13" s="638"/>
      <c r="L13" s="638"/>
      <c r="M13" s="638"/>
      <c r="N13" s="638"/>
      <c r="O13" s="638"/>
      <c r="P13" s="638"/>
      <c r="Q13" s="639"/>
      <c r="R13" s="640" t="s">
        <v>242</v>
      </c>
      <c r="S13" s="641"/>
      <c r="T13" s="641"/>
      <c r="U13" s="641"/>
      <c r="V13" s="641"/>
      <c r="W13" s="641"/>
      <c r="X13" s="641"/>
      <c r="Y13" s="642"/>
      <c r="Z13" s="677" t="s">
        <v>127</v>
      </c>
      <c r="AA13" s="677"/>
      <c r="AB13" s="677"/>
      <c r="AC13" s="677"/>
      <c r="AD13" s="678" t="s">
        <v>127</v>
      </c>
      <c r="AE13" s="678"/>
      <c r="AF13" s="678"/>
      <c r="AG13" s="678"/>
      <c r="AH13" s="678"/>
      <c r="AI13" s="678"/>
      <c r="AJ13" s="678"/>
      <c r="AK13" s="678"/>
      <c r="AL13" s="643" t="s">
        <v>144</v>
      </c>
      <c r="AM13" s="644"/>
      <c r="AN13" s="644"/>
      <c r="AO13" s="679"/>
      <c r="AP13" s="637" t="s">
        <v>258</v>
      </c>
      <c r="AQ13" s="638"/>
      <c r="AR13" s="638"/>
      <c r="AS13" s="638"/>
      <c r="AT13" s="638"/>
      <c r="AU13" s="638"/>
      <c r="AV13" s="638"/>
      <c r="AW13" s="638"/>
      <c r="AX13" s="638"/>
      <c r="AY13" s="638"/>
      <c r="AZ13" s="638"/>
      <c r="BA13" s="638"/>
      <c r="BB13" s="638"/>
      <c r="BC13" s="638"/>
      <c r="BD13" s="638"/>
      <c r="BE13" s="638"/>
      <c r="BF13" s="639"/>
      <c r="BG13" s="640">
        <v>3596289</v>
      </c>
      <c r="BH13" s="641"/>
      <c r="BI13" s="641"/>
      <c r="BJ13" s="641"/>
      <c r="BK13" s="641"/>
      <c r="BL13" s="641"/>
      <c r="BM13" s="641"/>
      <c r="BN13" s="642"/>
      <c r="BO13" s="677">
        <v>40.299999999999997</v>
      </c>
      <c r="BP13" s="677"/>
      <c r="BQ13" s="677"/>
      <c r="BR13" s="677"/>
      <c r="BS13" s="646" t="s">
        <v>127</v>
      </c>
      <c r="BT13" s="641"/>
      <c r="BU13" s="641"/>
      <c r="BV13" s="641"/>
      <c r="BW13" s="641"/>
      <c r="BX13" s="641"/>
      <c r="BY13" s="641"/>
      <c r="BZ13" s="641"/>
      <c r="CA13" s="641"/>
      <c r="CB13" s="684"/>
      <c r="CD13" s="673" t="s">
        <v>259</v>
      </c>
      <c r="CE13" s="674"/>
      <c r="CF13" s="674"/>
      <c r="CG13" s="674"/>
      <c r="CH13" s="674"/>
      <c r="CI13" s="674"/>
      <c r="CJ13" s="674"/>
      <c r="CK13" s="674"/>
      <c r="CL13" s="674"/>
      <c r="CM13" s="674"/>
      <c r="CN13" s="674"/>
      <c r="CO13" s="674"/>
      <c r="CP13" s="674"/>
      <c r="CQ13" s="675"/>
      <c r="CR13" s="640">
        <v>2691292</v>
      </c>
      <c r="CS13" s="641"/>
      <c r="CT13" s="641"/>
      <c r="CU13" s="641"/>
      <c r="CV13" s="641"/>
      <c r="CW13" s="641"/>
      <c r="CX13" s="641"/>
      <c r="CY13" s="642"/>
      <c r="CZ13" s="677">
        <v>10.6</v>
      </c>
      <c r="DA13" s="677"/>
      <c r="DB13" s="677"/>
      <c r="DC13" s="677"/>
      <c r="DD13" s="646">
        <v>632528</v>
      </c>
      <c r="DE13" s="641"/>
      <c r="DF13" s="641"/>
      <c r="DG13" s="641"/>
      <c r="DH13" s="641"/>
      <c r="DI13" s="641"/>
      <c r="DJ13" s="641"/>
      <c r="DK13" s="641"/>
      <c r="DL13" s="641"/>
      <c r="DM13" s="641"/>
      <c r="DN13" s="641"/>
      <c r="DO13" s="641"/>
      <c r="DP13" s="642"/>
      <c r="DQ13" s="646">
        <v>1786214</v>
      </c>
      <c r="DR13" s="641"/>
      <c r="DS13" s="641"/>
      <c r="DT13" s="641"/>
      <c r="DU13" s="641"/>
      <c r="DV13" s="641"/>
      <c r="DW13" s="641"/>
      <c r="DX13" s="641"/>
      <c r="DY13" s="641"/>
      <c r="DZ13" s="641"/>
      <c r="EA13" s="641"/>
      <c r="EB13" s="641"/>
      <c r="EC13" s="684"/>
    </row>
    <row r="14" spans="2:143" ht="11.25" customHeight="1" x14ac:dyDescent="0.15">
      <c r="B14" s="637" t="s">
        <v>260</v>
      </c>
      <c r="C14" s="638"/>
      <c r="D14" s="638"/>
      <c r="E14" s="638"/>
      <c r="F14" s="638"/>
      <c r="G14" s="638"/>
      <c r="H14" s="638"/>
      <c r="I14" s="638"/>
      <c r="J14" s="638"/>
      <c r="K14" s="638"/>
      <c r="L14" s="638"/>
      <c r="M14" s="638"/>
      <c r="N14" s="638"/>
      <c r="O14" s="638"/>
      <c r="P14" s="638"/>
      <c r="Q14" s="639"/>
      <c r="R14" s="640">
        <v>35909</v>
      </c>
      <c r="S14" s="641"/>
      <c r="T14" s="641"/>
      <c r="U14" s="641"/>
      <c r="V14" s="641"/>
      <c r="W14" s="641"/>
      <c r="X14" s="641"/>
      <c r="Y14" s="642"/>
      <c r="Z14" s="677">
        <v>0.1</v>
      </c>
      <c r="AA14" s="677"/>
      <c r="AB14" s="677"/>
      <c r="AC14" s="677"/>
      <c r="AD14" s="678">
        <v>35909</v>
      </c>
      <c r="AE14" s="678"/>
      <c r="AF14" s="678"/>
      <c r="AG14" s="678"/>
      <c r="AH14" s="678"/>
      <c r="AI14" s="678"/>
      <c r="AJ14" s="678"/>
      <c r="AK14" s="678"/>
      <c r="AL14" s="643">
        <v>0.2</v>
      </c>
      <c r="AM14" s="644"/>
      <c r="AN14" s="644"/>
      <c r="AO14" s="679"/>
      <c r="AP14" s="637" t="s">
        <v>261</v>
      </c>
      <c r="AQ14" s="638"/>
      <c r="AR14" s="638"/>
      <c r="AS14" s="638"/>
      <c r="AT14" s="638"/>
      <c r="AU14" s="638"/>
      <c r="AV14" s="638"/>
      <c r="AW14" s="638"/>
      <c r="AX14" s="638"/>
      <c r="AY14" s="638"/>
      <c r="AZ14" s="638"/>
      <c r="BA14" s="638"/>
      <c r="BB14" s="638"/>
      <c r="BC14" s="638"/>
      <c r="BD14" s="638"/>
      <c r="BE14" s="638"/>
      <c r="BF14" s="639"/>
      <c r="BG14" s="640">
        <v>111029</v>
      </c>
      <c r="BH14" s="641"/>
      <c r="BI14" s="641"/>
      <c r="BJ14" s="641"/>
      <c r="BK14" s="641"/>
      <c r="BL14" s="641"/>
      <c r="BM14" s="641"/>
      <c r="BN14" s="642"/>
      <c r="BO14" s="677">
        <v>1.2</v>
      </c>
      <c r="BP14" s="677"/>
      <c r="BQ14" s="677"/>
      <c r="BR14" s="677"/>
      <c r="BS14" s="646" t="s">
        <v>236</v>
      </c>
      <c r="BT14" s="641"/>
      <c r="BU14" s="641"/>
      <c r="BV14" s="641"/>
      <c r="BW14" s="641"/>
      <c r="BX14" s="641"/>
      <c r="BY14" s="641"/>
      <c r="BZ14" s="641"/>
      <c r="CA14" s="641"/>
      <c r="CB14" s="684"/>
      <c r="CD14" s="673" t="s">
        <v>262</v>
      </c>
      <c r="CE14" s="674"/>
      <c r="CF14" s="674"/>
      <c r="CG14" s="674"/>
      <c r="CH14" s="674"/>
      <c r="CI14" s="674"/>
      <c r="CJ14" s="674"/>
      <c r="CK14" s="674"/>
      <c r="CL14" s="674"/>
      <c r="CM14" s="674"/>
      <c r="CN14" s="674"/>
      <c r="CO14" s="674"/>
      <c r="CP14" s="674"/>
      <c r="CQ14" s="675"/>
      <c r="CR14" s="640">
        <v>950994</v>
      </c>
      <c r="CS14" s="641"/>
      <c r="CT14" s="641"/>
      <c r="CU14" s="641"/>
      <c r="CV14" s="641"/>
      <c r="CW14" s="641"/>
      <c r="CX14" s="641"/>
      <c r="CY14" s="642"/>
      <c r="CZ14" s="677">
        <v>3.7</v>
      </c>
      <c r="DA14" s="677"/>
      <c r="DB14" s="677"/>
      <c r="DC14" s="677"/>
      <c r="DD14" s="646" t="s">
        <v>127</v>
      </c>
      <c r="DE14" s="641"/>
      <c r="DF14" s="641"/>
      <c r="DG14" s="641"/>
      <c r="DH14" s="641"/>
      <c r="DI14" s="641"/>
      <c r="DJ14" s="641"/>
      <c r="DK14" s="641"/>
      <c r="DL14" s="641"/>
      <c r="DM14" s="641"/>
      <c r="DN14" s="641"/>
      <c r="DO14" s="641"/>
      <c r="DP14" s="642"/>
      <c r="DQ14" s="646">
        <v>936740</v>
      </c>
      <c r="DR14" s="641"/>
      <c r="DS14" s="641"/>
      <c r="DT14" s="641"/>
      <c r="DU14" s="641"/>
      <c r="DV14" s="641"/>
      <c r="DW14" s="641"/>
      <c r="DX14" s="641"/>
      <c r="DY14" s="641"/>
      <c r="DZ14" s="641"/>
      <c r="EA14" s="641"/>
      <c r="EB14" s="641"/>
      <c r="EC14" s="684"/>
    </row>
    <row r="15" spans="2:143" ht="11.25" customHeight="1" x14ac:dyDescent="0.15">
      <c r="B15" s="637" t="s">
        <v>263</v>
      </c>
      <c r="C15" s="638"/>
      <c r="D15" s="638"/>
      <c r="E15" s="638"/>
      <c r="F15" s="638"/>
      <c r="G15" s="638"/>
      <c r="H15" s="638"/>
      <c r="I15" s="638"/>
      <c r="J15" s="638"/>
      <c r="K15" s="638"/>
      <c r="L15" s="638"/>
      <c r="M15" s="638"/>
      <c r="N15" s="638"/>
      <c r="O15" s="638"/>
      <c r="P15" s="638"/>
      <c r="Q15" s="639"/>
      <c r="R15" s="640" t="s">
        <v>242</v>
      </c>
      <c r="S15" s="641"/>
      <c r="T15" s="641"/>
      <c r="U15" s="641"/>
      <c r="V15" s="641"/>
      <c r="W15" s="641"/>
      <c r="X15" s="641"/>
      <c r="Y15" s="642"/>
      <c r="Z15" s="677" t="s">
        <v>236</v>
      </c>
      <c r="AA15" s="677"/>
      <c r="AB15" s="677"/>
      <c r="AC15" s="677"/>
      <c r="AD15" s="678" t="s">
        <v>127</v>
      </c>
      <c r="AE15" s="678"/>
      <c r="AF15" s="678"/>
      <c r="AG15" s="678"/>
      <c r="AH15" s="678"/>
      <c r="AI15" s="678"/>
      <c r="AJ15" s="678"/>
      <c r="AK15" s="678"/>
      <c r="AL15" s="643" t="s">
        <v>242</v>
      </c>
      <c r="AM15" s="644"/>
      <c r="AN15" s="644"/>
      <c r="AO15" s="679"/>
      <c r="AP15" s="637" t="s">
        <v>264</v>
      </c>
      <c r="AQ15" s="638"/>
      <c r="AR15" s="638"/>
      <c r="AS15" s="638"/>
      <c r="AT15" s="638"/>
      <c r="AU15" s="638"/>
      <c r="AV15" s="638"/>
      <c r="AW15" s="638"/>
      <c r="AX15" s="638"/>
      <c r="AY15" s="638"/>
      <c r="AZ15" s="638"/>
      <c r="BA15" s="638"/>
      <c r="BB15" s="638"/>
      <c r="BC15" s="638"/>
      <c r="BD15" s="638"/>
      <c r="BE15" s="638"/>
      <c r="BF15" s="639"/>
      <c r="BG15" s="640">
        <v>318898</v>
      </c>
      <c r="BH15" s="641"/>
      <c r="BI15" s="641"/>
      <c r="BJ15" s="641"/>
      <c r="BK15" s="641"/>
      <c r="BL15" s="641"/>
      <c r="BM15" s="641"/>
      <c r="BN15" s="642"/>
      <c r="BO15" s="677">
        <v>3.6</v>
      </c>
      <c r="BP15" s="677"/>
      <c r="BQ15" s="677"/>
      <c r="BR15" s="677"/>
      <c r="BS15" s="646" t="s">
        <v>242</v>
      </c>
      <c r="BT15" s="641"/>
      <c r="BU15" s="641"/>
      <c r="BV15" s="641"/>
      <c r="BW15" s="641"/>
      <c r="BX15" s="641"/>
      <c r="BY15" s="641"/>
      <c r="BZ15" s="641"/>
      <c r="CA15" s="641"/>
      <c r="CB15" s="684"/>
      <c r="CD15" s="673" t="s">
        <v>265</v>
      </c>
      <c r="CE15" s="674"/>
      <c r="CF15" s="674"/>
      <c r="CG15" s="674"/>
      <c r="CH15" s="674"/>
      <c r="CI15" s="674"/>
      <c r="CJ15" s="674"/>
      <c r="CK15" s="674"/>
      <c r="CL15" s="674"/>
      <c r="CM15" s="674"/>
      <c r="CN15" s="674"/>
      <c r="CO15" s="674"/>
      <c r="CP15" s="674"/>
      <c r="CQ15" s="675"/>
      <c r="CR15" s="640">
        <v>2549558</v>
      </c>
      <c r="CS15" s="641"/>
      <c r="CT15" s="641"/>
      <c r="CU15" s="641"/>
      <c r="CV15" s="641"/>
      <c r="CW15" s="641"/>
      <c r="CX15" s="641"/>
      <c r="CY15" s="642"/>
      <c r="CZ15" s="677">
        <v>10</v>
      </c>
      <c r="DA15" s="677"/>
      <c r="DB15" s="677"/>
      <c r="DC15" s="677"/>
      <c r="DD15" s="646">
        <v>732339</v>
      </c>
      <c r="DE15" s="641"/>
      <c r="DF15" s="641"/>
      <c r="DG15" s="641"/>
      <c r="DH15" s="641"/>
      <c r="DI15" s="641"/>
      <c r="DJ15" s="641"/>
      <c r="DK15" s="641"/>
      <c r="DL15" s="641"/>
      <c r="DM15" s="641"/>
      <c r="DN15" s="641"/>
      <c r="DO15" s="641"/>
      <c r="DP15" s="642"/>
      <c r="DQ15" s="646">
        <v>1750033</v>
      </c>
      <c r="DR15" s="641"/>
      <c r="DS15" s="641"/>
      <c r="DT15" s="641"/>
      <c r="DU15" s="641"/>
      <c r="DV15" s="641"/>
      <c r="DW15" s="641"/>
      <c r="DX15" s="641"/>
      <c r="DY15" s="641"/>
      <c r="DZ15" s="641"/>
      <c r="EA15" s="641"/>
      <c r="EB15" s="641"/>
      <c r="EC15" s="684"/>
    </row>
    <row r="16" spans="2:143" ht="11.25" customHeight="1" x14ac:dyDescent="0.15">
      <c r="B16" s="637" t="s">
        <v>266</v>
      </c>
      <c r="C16" s="638"/>
      <c r="D16" s="638"/>
      <c r="E16" s="638"/>
      <c r="F16" s="638"/>
      <c r="G16" s="638"/>
      <c r="H16" s="638"/>
      <c r="I16" s="638"/>
      <c r="J16" s="638"/>
      <c r="K16" s="638"/>
      <c r="L16" s="638"/>
      <c r="M16" s="638"/>
      <c r="N16" s="638"/>
      <c r="O16" s="638"/>
      <c r="P16" s="638"/>
      <c r="Q16" s="639"/>
      <c r="R16" s="640">
        <v>11178</v>
      </c>
      <c r="S16" s="641"/>
      <c r="T16" s="641"/>
      <c r="U16" s="641"/>
      <c r="V16" s="641"/>
      <c r="W16" s="641"/>
      <c r="X16" s="641"/>
      <c r="Y16" s="642"/>
      <c r="Z16" s="677">
        <v>0</v>
      </c>
      <c r="AA16" s="677"/>
      <c r="AB16" s="677"/>
      <c r="AC16" s="677"/>
      <c r="AD16" s="678">
        <v>11178</v>
      </c>
      <c r="AE16" s="678"/>
      <c r="AF16" s="678"/>
      <c r="AG16" s="678"/>
      <c r="AH16" s="678"/>
      <c r="AI16" s="678"/>
      <c r="AJ16" s="678"/>
      <c r="AK16" s="678"/>
      <c r="AL16" s="643">
        <v>0.1</v>
      </c>
      <c r="AM16" s="644"/>
      <c r="AN16" s="644"/>
      <c r="AO16" s="679"/>
      <c r="AP16" s="637" t="s">
        <v>267</v>
      </c>
      <c r="AQ16" s="638"/>
      <c r="AR16" s="638"/>
      <c r="AS16" s="638"/>
      <c r="AT16" s="638"/>
      <c r="AU16" s="638"/>
      <c r="AV16" s="638"/>
      <c r="AW16" s="638"/>
      <c r="AX16" s="638"/>
      <c r="AY16" s="638"/>
      <c r="AZ16" s="638"/>
      <c r="BA16" s="638"/>
      <c r="BB16" s="638"/>
      <c r="BC16" s="638"/>
      <c r="BD16" s="638"/>
      <c r="BE16" s="638"/>
      <c r="BF16" s="639"/>
      <c r="BG16" s="640" t="s">
        <v>127</v>
      </c>
      <c r="BH16" s="641"/>
      <c r="BI16" s="641"/>
      <c r="BJ16" s="641"/>
      <c r="BK16" s="641"/>
      <c r="BL16" s="641"/>
      <c r="BM16" s="641"/>
      <c r="BN16" s="642"/>
      <c r="BO16" s="677" t="s">
        <v>127</v>
      </c>
      <c r="BP16" s="677"/>
      <c r="BQ16" s="677"/>
      <c r="BR16" s="677"/>
      <c r="BS16" s="646" t="s">
        <v>242</v>
      </c>
      <c r="BT16" s="641"/>
      <c r="BU16" s="641"/>
      <c r="BV16" s="641"/>
      <c r="BW16" s="641"/>
      <c r="BX16" s="641"/>
      <c r="BY16" s="641"/>
      <c r="BZ16" s="641"/>
      <c r="CA16" s="641"/>
      <c r="CB16" s="684"/>
      <c r="CD16" s="673" t="s">
        <v>268</v>
      </c>
      <c r="CE16" s="674"/>
      <c r="CF16" s="674"/>
      <c r="CG16" s="674"/>
      <c r="CH16" s="674"/>
      <c r="CI16" s="674"/>
      <c r="CJ16" s="674"/>
      <c r="CK16" s="674"/>
      <c r="CL16" s="674"/>
      <c r="CM16" s="674"/>
      <c r="CN16" s="674"/>
      <c r="CO16" s="674"/>
      <c r="CP16" s="674"/>
      <c r="CQ16" s="675"/>
      <c r="CR16" s="640">
        <v>97391</v>
      </c>
      <c r="CS16" s="641"/>
      <c r="CT16" s="641"/>
      <c r="CU16" s="641"/>
      <c r="CV16" s="641"/>
      <c r="CW16" s="641"/>
      <c r="CX16" s="641"/>
      <c r="CY16" s="642"/>
      <c r="CZ16" s="677">
        <v>0.4</v>
      </c>
      <c r="DA16" s="677"/>
      <c r="DB16" s="677"/>
      <c r="DC16" s="677"/>
      <c r="DD16" s="646" t="s">
        <v>144</v>
      </c>
      <c r="DE16" s="641"/>
      <c r="DF16" s="641"/>
      <c r="DG16" s="641"/>
      <c r="DH16" s="641"/>
      <c r="DI16" s="641"/>
      <c r="DJ16" s="641"/>
      <c r="DK16" s="641"/>
      <c r="DL16" s="641"/>
      <c r="DM16" s="641"/>
      <c r="DN16" s="641"/>
      <c r="DO16" s="641"/>
      <c r="DP16" s="642"/>
      <c r="DQ16" s="646">
        <v>7745</v>
      </c>
      <c r="DR16" s="641"/>
      <c r="DS16" s="641"/>
      <c r="DT16" s="641"/>
      <c r="DU16" s="641"/>
      <c r="DV16" s="641"/>
      <c r="DW16" s="641"/>
      <c r="DX16" s="641"/>
      <c r="DY16" s="641"/>
      <c r="DZ16" s="641"/>
      <c r="EA16" s="641"/>
      <c r="EB16" s="641"/>
      <c r="EC16" s="684"/>
    </row>
    <row r="17" spans="2:133" ht="11.25" customHeight="1" x14ac:dyDescent="0.15">
      <c r="B17" s="637" t="s">
        <v>269</v>
      </c>
      <c r="C17" s="638"/>
      <c r="D17" s="638"/>
      <c r="E17" s="638"/>
      <c r="F17" s="638"/>
      <c r="G17" s="638"/>
      <c r="H17" s="638"/>
      <c r="I17" s="638"/>
      <c r="J17" s="638"/>
      <c r="K17" s="638"/>
      <c r="L17" s="638"/>
      <c r="M17" s="638"/>
      <c r="N17" s="638"/>
      <c r="O17" s="638"/>
      <c r="P17" s="638"/>
      <c r="Q17" s="639"/>
      <c r="R17" s="640">
        <v>158144</v>
      </c>
      <c r="S17" s="641"/>
      <c r="T17" s="641"/>
      <c r="U17" s="641"/>
      <c r="V17" s="641"/>
      <c r="W17" s="641"/>
      <c r="X17" s="641"/>
      <c r="Y17" s="642"/>
      <c r="Z17" s="677">
        <v>0.6</v>
      </c>
      <c r="AA17" s="677"/>
      <c r="AB17" s="677"/>
      <c r="AC17" s="677"/>
      <c r="AD17" s="678">
        <v>158144</v>
      </c>
      <c r="AE17" s="678"/>
      <c r="AF17" s="678"/>
      <c r="AG17" s="678"/>
      <c r="AH17" s="678"/>
      <c r="AI17" s="678"/>
      <c r="AJ17" s="678"/>
      <c r="AK17" s="678"/>
      <c r="AL17" s="643">
        <v>1.1000000000000001</v>
      </c>
      <c r="AM17" s="644"/>
      <c r="AN17" s="644"/>
      <c r="AO17" s="679"/>
      <c r="AP17" s="637" t="s">
        <v>270</v>
      </c>
      <c r="AQ17" s="638"/>
      <c r="AR17" s="638"/>
      <c r="AS17" s="638"/>
      <c r="AT17" s="638"/>
      <c r="AU17" s="638"/>
      <c r="AV17" s="638"/>
      <c r="AW17" s="638"/>
      <c r="AX17" s="638"/>
      <c r="AY17" s="638"/>
      <c r="AZ17" s="638"/>
      <c r="BA17" s="638"/>
      <c r="BB17" s="638"/>
      <c r="BC17" s="638"/>
      <c r="BD17" s="638"/>
      <c r="BE17" s="638"/>
      <c r="BF17" s="639"/>
      <c r="BG17" s="640" t="s">
        <v>242</v>
      </c>
      <c r="BH17" s="641"/>
      <c r="BI17" s="641"/>
      <c r="BJ17" s="641"/>
      <c r="BK17" s="641"/>
      <c r="BL17" s="641"/>
      <c r="BM17" s="641"/>
      <c r="BN17" s="642"/>
      <c r="BO17" s="677" t="s">
        <v>254</v>
      </c>
      <c r="BP17" s="677"/>
      <c r="BQ17" s="677"/>
      <c r="BR17" s="677"/>
      <c r="BS17" s="646" t="s">
        <v>236</v>
      </c>
      <c r="BT17" s="641"/>
      <c r="BU17" s="641"/>
      <c r="BV17" s="641"/>
      <c r="BW17" s="641"/>
      <c r="BX17" s="641"/>
      <c r="BY17" s="641"/>
      <c r="BZ17" s="641"/>
      <c r="CA17" s="641"/>
      <c r="CB17" s="684"/>
      <c r="CD17" s="673" t="s">
        <v>271</v>
      </c>
      <c r="CE17" s="674"/>
      <c r="CF17" s="674"/>
      <c r="CG17" s="674"/>
      <c r="CH17" s="674"/>
      <c r="CI17" s="674"/>
      <c r="CJ17" s="674"/>
      <c r="CK17" s="674"/>
      <c r="CL17" s="674"/>
      <c r="CM17" s="674"/>
      <c r="CN17" s="674"/>
      <c r="CO17" s="674"/>
      <c r="CP17" s="674"/>
      <c r="CQ17" s="675"/>
      <c r="CR17" s="640">
        <v>1839069</v>
      </c>
      <c r="CS17" s="641"/>
      <c r="CT17" s="641"/>
      <c r="CU17" s="641"/>
      <c r="CV17" s="641"/>
      <c r="CW17" s="641"/>
      <c r="CX17" s="641"/>
      <c r="CY17" s="642"/>
      <c r="CZ17" s="677">
        <v>7.2</v>
      </c>
      <c r="DA17" s="677"/>
      <c r="DB17" s="677"/>
      <c r="DC17" s="677"/>
      <c r="DD17" s="646" t="s">
        <v>242</v>
      </c>
      <c r="DE17" s="641"/>
      <c r="DF17" s="641"/>
      <c r="DG17" s="641"/>
      <c r="DH17" s="641"/>
      <c r="DI17" s="641"/>
      <c r="DJ17" s="641"/>
      <c r="DK17" s="641"/>
      <c r="DL17" s="641"/>
      <c r="DM17" s="641"/>
      <c r="DN17" s="641"/>
      <c r="DO17" s="641"/>
      <c r="DP17" s="642"/>
      <c r="DQ17" s="646">
        <v>1839069</v>
      </c>
      <c r="DR17" s="641"/>
      <c r="DS17" s="641"/>
      <c r="DT17" s="641"/>
      <c r="DU17" s="641"/>
      <c r="DV17" s="641"/>
      <c r="DW17" s="641"/>
      <c r="DX17" s="641"/>
      <c r="DY17" s="641"/>
      <c r="DZ17" s="641"/>
      <c r="EA17" s="641"/>
      <c r="EB17" s="641"/>
      <c r="EC17" s="684"/>
    </row>
    <row r="18" spans="2:133" ht="11.25" customHeight="1" x14ac:dyDescent="0.15">
      <c r="B18" s="637" t="s">
        <v>272</v>
      </c>
      <c r="C18" s="638"/>
      <c r="D18" s="638"/>
      <c r="E18" s="638"/>
      <c r="F18" s="638"/>
      <c r="G18" s="638"/>
      <c r="H18" s="638"/>
      <c r="I18" s="638"/>
      <c r="J18" s="638"/>
      <c r="K18" s="638"/>
      <c r="L18" s="638"/>
      <c r="M18" s="638"/>
      <c r="N18" s="638"/>
      <c r="O18" s="638"/>
      <c r="P18" s="638"/>
      <c r="Q18" s="639"/>
      <c r="R18" s="640">
        <v>54398</v>
      </c>
      <c r="S18" s="641"/>
      <c r="T18" s="641"/>
      <c r="U18" s="641"/>
      <c r="V18" s="641"/>
      <c r="W18" s="641"/>
      <c r="X18" s="641"/>
      <c r="Y18" s="642"/>
      <c r="Z18" s="677">
        <v>0.2</v>
      </c>
      <c r="AA18" s="677"/>
      <c r="AB18" s="677"/>
      <c r="AC18" s="677"/>
      <c r="AD18" s="678">
        <v>54398</v>
      </c>
      <c r="AE18" s="678"/>
      <c r="AF18" s="678"/>
      <c r="AG18" s="678"/>
      <c r="AH18" s="678"/>
      <c r="AI18" s="678"/>
      <c r="AJ18" s="678"/>
      <c r="AK18" s="678"/>
      <c r="AL18" s="643">
        <v>0.4</v>
      </c>
      <c r="AM18" s="644"/>
      <c r="AN18" s="644"/>
      <c r="AO18" s="679"/>
      <c r="AP18" s="637" t="s">
        <v>273</v>
      </c>
      <c r="AQ18" s="638"/>
      <c r="AR18" s="638"/>
      <c r="AS18" s="638"/>
      <c r="AT18" s="638"/>
      <c r="AU18" s="638"/>
      <c r="AV18" s="638"/>
      <c r="AW18" s="638"/>
      <c r="AX18" s="638"/>
      <c r="AY18" s="638"/>
      <c r="AZ18" s="638"/>
      <c r="BA18" s="638"/>
      <c r="BB18" s="638"/>
      <c r="BC18" s="638"/>
      <c r="BD18" s="638"/>
      <c r="BE18" s="638"/>
      <c r="BF18" s="639"/>
      <c r="BG18" s="640" t="s">
        <v>242</v>
      </c>
      <c r="BH18" s="641"/>
      <c r="BI18" s="641"/>
      <c r="BJ18" s="641"/>
      <c r="BK18" s="641"/>
      <c r="BL18" s="641"/>
      <c r="BM18" s="641"/>
      <c r="BN18" s="642"/>
      <c r="BO18" s="677" t="s">
        <v>254</v>
      </c>
      <c r="BP18" s="677"/>
      <c r="BQ18" s="677"/>
      <c r="BR18" s="677"/>
      <c r="BS18" s="646" t="s">
        <v>144</v>
      </c>
      <c r="BT18" s="641"/>
      <c r="BU18" s="641"/>
      <c r="BV18" s="641"/>
      <c r="BW18" s="641"/>
      <c r="BX18" s="641"/>
      <c r="BY18" s="641"/>
      <c r="BZ18" s="641"/>
      <c r="CA18" s="641"/>
      <c r="CB18" s="684"/>
      <c r="CD18" s="673" t="s">
        <v>274</v>
      </c>
      <c r="CE18" s="674"/>
      <c r="CF18" s="674"/>
      <c r="CG18" s="674"/>
      <c r="CH18" s="674"/>
      <c r="CI18" s="674"/>
      <c r="CJ18" s="674"/>
      <c r="CK18" s="674"/>
      <c r="CL18" s="674"/>
      <c r="CM18" s="674"/>
      <c r="CN18" s="674"/>
      <c r="CO18" s="674"/>
      <c r="CP18" s="674"/>
      <c r="CQ18" s="675"/>
      <c r="CR18" s="640" t="s">
        <v>242</v>
      </c>
      <c r="CS18" s="641"/>
      <c r="CT18" s="641"/>
      <c r="CU18" s="641"/>
      <c r="CV18" s="641"/>
      <c r="CW18" s="641"/>
      <c r="CX18" s="641"/>
      <c r="CY18" s="642"/>
      <c r="CZ18" s="677" t="s">
        <v>127</v>
      </c>
      <c r="DA18" s="677"/>
      <c r="DB18" s="677"/>
      <c r="DC18" s="677"/>
      <c r="DD18" s="646" t="s">
        <v>127</v>
      </c>
      <c r="DE18" s="641"/>
      <c r="DF18" s="641"/>
      <c r="DG18" s="641"/>
      <c r="DH18" s="641"/>
      <c r="DI18" s="641"/>
      <c r="DJ18" s="641"/>
      <c r="DK18" s="641"/>
      <c r="DL18" s="641"/>
      <c r="DM18" s="641"/>
      <c r="DN18" s="641"/>
      <c r="DO18" s="641"/>
      <c r="DP18" s="642"/>
      <c r="DQ18" s="646" t="s">
        <v>127</v>
      </c>
      <c r="DR18" s="641"/>
      <c r="DS18" s="641"/>
      <c r="DT18" s="641"/>
      <c r="DU18" s="641"/>
      <c r="DV18" s="641"/>
      <c r="DW18" s="641"/>
      <c r="DX18" s="641"/>
      <c r="DY18" s="641"/>
      <c r="DZ18" s="641"/>
      <c r="EA18" s="641"/>
      <c r="EB18" s="641"/>
      <c r="EC18" s="684"/>
    </row>
    <row r="19" spans="2:133" ht="11.25" customHeight="1" x14ac:dyDescent="0.15">
      <c r="B19" s="637" t="s">
        <v>275</v>
      </c>
      <c r="C19" s="638"/>
      <c r="D19" s="638"/>
      <c r="E19" s="638"/>
      <c r="F19" s="638"/>
      <c r="G19" s="638"/>
      <c r="H19" s="638"/>
      <c r="I19" s="638"/>
      <c r="J19" s="638"/>
      <c r="K19" s="638"/>
      <c r="L19" s="638"/>
      <c r="M19" s="638"/>
      <c r="N19" s="638"/>
      <c r="O19" s="638"/>
      <c r="P19" s="638"/>
      <c r="Q19" s="639"/>
      <c r="R19" s="640">
        <v>5027</v>
      </c>
      <c r="S19" s="641"/>
      <c r="T19" s="641"/>
      <c r="U19" s="641"/>
      <c r="V19" s="641"/>
      <c r="W19" s="641"/>
      <c r="X19" s="641"/>
      <c r="Y19" s="642"/>
      <c r="Z19" s="677">
        <v>0</v>
      </c>
      <c r="AA19" s="677"/>
      <c r="AB19" s="677"/>
      <c r="AC19" s="677"/>
      <c r="AD19" s="678">
        <v>5027</v>
      </c>
      <c r="AE19" s="678"/>
      <c r="AF19" s="678"/>
      <c r="AG19" s="678"/>
      <c r="AH19" s="678"/>
      <c r="AI19" s="678"/>
      <c r="AJ19" s="678"/>
      <c r="AK19" s="678"/>
      <c r="AL19" s="643">
        <v>0</v>
      </c>
      <c r="AM19" s="644"/>
      <c r="AN19" s="644"/>
      <c r="AO19" s="679"/>
      <c r="AP19" s="637" t="s">
        <v>276</v>
      </c>
      <c r="AQ19" s="638"/>
      <c r="AR19" s="638"/>
      <c r="AS19" s="638"/>
      <c r="AT19" s="638"/>
      <c r="AU19" s="638"/>
      <c r="AV19" s="638"/>
      <c r="AW19" s="638"/>
      <c r="AX19" s="638"/>
      <c r="AY19" s="638"/>
      <c r="AZ19" s="638"/>
      <c r="BA19" s="638"/>
      <c r="BB19" s="638"/>
      <c r="BC19" s="638"/>
      <c r="BD19" s="638"/>
      <c r="BE19" s="638"/>
      <c r="BF19" s="639"/>
      <c r="BG19" s="640">
        <v>696609</v>
      </c>
      <c r="BH19" s="641"/>
      <c r="BI19" s="641"/>
      <c r="BJ19" s="641"/>
      <c r="BK19" s="641"/>
      <c r="BL19" s="641"/>
      <c r="BM19" s="641"/>
      <c r="BN19" s="642"/>
      <c r="BO19" s="677">
        <v>7.8</v>
      </c>
      <c r="BP19" s="677"/>
      <c r="BQ19" s="677"/>
      <c r="BR19" s="677"/>
      <c r="BS19" s="646" t="s">
        <v>236</v>
      </c>
      <c r="BT19" s="641"/>
      <c r="BU19" s="641"/>
      <c r="BV19" s="641"/>
      <c r="BW19" s="641"/>
      <c r="BX19" s="641"/>
      <c r="BY19" s="641"/>
      <c r="BZ19" s="641"/>
      <c r="CA19" s="641"/>
      <c r="CB19" s="684"/>
      <c r="CD19" s="673" t="s">
        <v>277</v>
      </c>
      <c r="CE19" s="674"/>
      <c r="CF19" s="674"/>
      <c r="CG19" s="674"/>
      <c r="CH19" s="674"/>
      <c r="CI19" s="674"/>
      <c r="CJ19" s="674"/>
      <c r="CK19" s="674"/>
      <c r="CL19" s="674"/>
      <c r="CM19" s="674"/>
      <c r="CN19" s="674"/>
      <c r="CO19" s="674"/>
      <c r="CP19" s="674"/>
      <c r="CQ19" s="675"/>
      <c r="CR19" s="640" t="s">
        <v>254</v>
      </c>
      <c r="CS19" s="641"/>
      <c r="CT19" s="641"/>
      <c r="CU19" s="641"/>
      <c r="CV19" s="641"/>
      <c r="CW19" s="641"/>
      <c r="CX19" s="641"/>
      <c r="CY19" s="642"/>
      <c r="CZ19" s="677" t="s">
        <v>144</v>
      </c>
      <c r="DA19" s="677"/>
      <c r="DB19" s="677"/>
      <c r="DC19" s="677"/>
      <c r="DD19" s="646" t="s">
        <v>127</v>
      </c>
      <c r="DE19" s="641"/>
      <c r="DF19" s="641"/>
      <c r="DG19" s="641"/>
      <c r="DH19" s="641"/>
      <c r="DI19" s="641"/>
      <c r="DJ19" s="641"/>
      <c r="DK19" s="641"/>
      <c r="DL19" s="641"/>
      <c r="DM19" s="641"/>
      <c r="DN19" s="641"/>
      <c r="DO19" s="641"/>
      <c r="DP19" s="642"/>
      <c r="DQ19" s="646" t="s">
        <v>127</v>
      </c>
      <c r="DR19" s="641"/>
      <c r="DS19" s="641"/>
      <c r="DT19" s="641"/>
      <c r="DU19" s="641"/>
      <c r="DV19" s="641"/>
      <c r="DW19" s="641"/>
      <c r="DX19" s="641"/>
      <c r="DY19" s="641"/>
      <c r="DZ19" s="641"/>
      <c r="EA19" s="641"/>
      <c r="EB19" s="641"/>
      <c r="EC19" s="684"/>
    </row>
    <row r="20" spans="2:133" ht="11.25" customHeight="1" x14ac:dyDescent="0.15">
      <c r="B20" s="637" t="s">
        <v>278</v>
      </c>
      <c r="C20" s="638"/>
      <c r="D20" s="638"/>
      <c r="E20" s="638"/>
      <c r="F20" s="638"/>
      <c r="G20" s="638"/>
      <c r="H20" s="638"/>
      <c r="I20" s="638"/>
      <c r="J20" s="638"/>
      <c r="K20" s="638"/>
      <c r="L20" s="638"/>
      <c r="M20" s="638"/>
      <c r="N20" s="638"/>
      <c r="O20" s="638"/>
      <c r="P20" s="638"/>
      <c r="Q20" s="639"/>
      <c r="R20" s="640">
        <v>1094</v>
      </c>
      <c r="S20" s="641"/>
      <c r="T20" s="641"/>
      <c r="U20" s="641"/>
      <c r="V20" s="641"/>
      <c r="W20" s="641"/>
      <c r="X20" s="641"/>
      <c r="Y20" s="642"/>
      <c r="Z20" s="677">
        <v>0</v>
      </c>
      <c r="AA20" s="677"/>
      <c r="AB20" s="677"/>
      <c r="AC20" s="677"/>
      <c r="AD20" s="678">
        <v>1094</v>
      </c>
      <c r="AE20" s="678"/>
      <c r="AF20" s="678"/>
      <c r="AG20" s="678"/>
      <c r="AH20" s="678"/>
      <c r="AI20" s="678"/>
      <c r="AJ20" s="678"/>
      <c r="AK20" s="678"/>
      <c r="AL20" s="643">
        <v>0</v>
      </c>
      <c r="AM20" s="644"/>
      <c r="AN20" s="644"/>
      <c r="AO20" s="679"/>
      <c r="AP20" s="637" t="s">
        <v>279</v>
      </c>
      <c r="AQ20" s="638"/>
      <c r="AR20" s="638"/>
      <c r="AS20" s="638"/>
      <c r="AT20" s="638"/>
      <c r="AU20" s="638"/>
      <c r="AV20" s="638"/>
      <c r="AW20" s="638"/>
      <c r="AX20" s="638"/>
      <c r="AY20" s="638"/>
      <c r="AZ20" s="638"/>
      <c r="BA20" s="638"/>
      <c r="BB20" s="638"/>
      <c r="BC20" s="638"/>
      <c r="BD20" s="638"/>
      <c r="BE20" s="638"/>
      <c r="BF20" s="639"/>
      <c r="BG20" s="640">
        <v>696609</v>
      </c>
      <c r="BH20" s="641"/>
      <c r="BI20" s="641"/>
      <c r="BJ20" s="641"/>
      <c r="BK20" s="641"/>
      <c r="BL20" s="641"/>
      <c r="BM20" s="641"/>
      <c r="BN20" s="642"/>
      <c r="BO20" s="677">
        <v>7.8</v>
      </c>
      <c r="BP20" s="677"/>
      <c r="BQ20" s="677"/>
      <c r="BR20" s="677"/>
      <c r="BS20" s="646" t="s">
        <v>127</v>
      </c>
      <c r="BT20" s="641"/>
      <c r="BU20" s="641"/>
      <c r="BV20" s="641"/>
      <c r="BW20" s="641"/>
      <c r="BX20" s="641"/>
      <c r="BY20" s="641"/>
      <c r="BZ20" s="641"/>
      <c r="CA20" s="641"/>
      <c r="CB20" s="684"/>
      <c r="CD20" s="673" t="s">
        <v>280</v>
      </c>
      <c r="CE20" s="674"/>
      <c r="CF20" s="674"/>
      <c r="CG20" s="674"/>
      <c r="CH20" s="674"/>
      <c r="CI20" s="674"/>
      <c r="CJ20" s="674"/>
      <c r="CK20" s="674"/>
      <c r="CL20" s="674"/>
      <c r="CM20" s="674"/>
      <c r="CN20" s="674"/>
      <c r="CO20" s="674"/>
      <c r="CP20" s="674"/>
      <c r="CQ20" s="675"/>
      <c r="CR20" s="640">
        <v>25491793</v>
      </c>
      <c r="CS20" s="641"/>
      <c r="CT20" s="641"/>
      <c r="CU20" s="641"/>
      <c r="CV20" s="641"/>
      <c r="CW20" s="641"/>
      <c r="CX20" s="641"/>
      <c r="CY20" s="642"/>
      <c r="CZ20" s="677">
        <v>100</v>
      </c>
      <c r="DA20" s="677"/>
      <c r="DB20" s="677"/>
      <c r="DC20" s="677"/>
      <c r="DD20" s="646">
        <v>2052205</v>
      </c>
      <c r="DE20" s="641"/>
      <c r="DF20" s="641"/>
      <c r="DG20" s="641"/>
      <c r="DH20" s="641"/>
      <c r="DI20" s="641"/>
      <c r="DJ20" s="641"/>
      <c r="DK20" s="641"/>
      <c r="DL20" s="641"/>
      <c r="DM20" s="641"/>
      <c r="DN20" s="641"/>
      <c r="DO20" s="641"/>
      <c r="DP20" s="642"/>
      <c r="DQ20" s="646">
        <v>16882995</v>
      </c>
      <c r="DR20" s="641"/>
      <c r="DS20" s="641"/>
      <c r="DT20" s="641"/>
      <c r="DU20" s="641"/>
      <c r="DV20" s="641"/>
      <c r="DW20" s="641"/>
      <c r="DX20" s="641"/>
      <c r="DY20" s="641"/>
      <c r="DZ20" s="641"/>
      <c r="EA20" s="641"/>
      <c r="EB20" s="641"/>
      <c r="EC20" s="684"/>
    </row>
    <row r="21" spans="2:133" ht="11.25" customHeight="1" x14ac:dyDescent="0.15">
      <c r="B21" s="637" t="s">
        <v>281</v>
      </c>
      <c r="C21" s="638"/>
      <c r="D21" s="638"/>
      <c r="E21" s="638"/>
      <c r="F21" s="638"/>
      <c r="G21" s="638"/>
      <c r="H21" s="638"/>
      <c r="I21" s="638"/>
      <c r="J21" s="638"/>
      <c r="K21" s="638"/>
      <c r="L21" s="638"/>
      <c r="M21" s="638"/>
      <c r="N21" s="638"/>
      <c r="O21" s="638"/>
      <c r="P21" s="638"/>
      <c r="Q21" s="639"/>
      <c r="R21" s="640">
        <v>97625</v>
      </c>
      <c r="S21" s="641"/>
      <c r="T21" s="641"/>
      <c r="U21" s="641"/>
      <c r="V21" s="641"/>
      <c r="W21" s="641"/>
      <c r="X21" s="641"/>
      <c r="Y21" s="642"/>
      <c r="Z21" s="677">
        <v>0.4</v>
      </c>
      <c r="AA21" s="677"/>
      <c r="AB21" s="677"/>
      <c r="AC21" s="677"/>
      <c r="AD21" s="678">
        <v>97625</v>
      </c>
      <c r="AE21" s="678"/>
      <c r="AF21" s="678"/>
      <c r="AG21" s="678"/>
      <c r="AH21" s="678"/>
      <c r="AI21" s="678"/>
      <c r="AJ21" s="678"/>
      <c r="AK21" s="678"/>
      <c r="AL21" s="643">
        <v>0.7</v>
      </c>
      <c r="AM21" s="644"/>
      <c r="AN21" s="644"/>
      <c r="AO21" s="679"/>
      <c r="AP21" s="734" t="s">
        <v>282</v>
      </c>
      <c r="AQ21" s="742"/>
      <c r="AR21" s="742"/>
      <c r="AS21" s="742"/>
      <c r="AT21" s="742"/>
      <c r="AU21" s="742"/>
      <c r="AV21" s="742"/>
      <c r="AW21" s="742"/>
      <c r="AX21" s="742"/>
      <c r="AY21" s="742"/>
      <c r="AZ21" s="742"/>
      <c r="BA21" s="742"/>
      <c r="BB21" s="742"/>
      <c r="BC21" s="742"/>
      <c r="BD21" s="742"/>
      <c r="BE21" s="742"/>
      <c r="BF21" s="736"/>
      <c r="BG21" s="640" t="s">
        <v>127</v>
      </c>
      <c r="BH21" s="641"/>
      <c r="BI21" s="641"/>
      <c r="BJ21" s="641"/>
      <c r="BK21" s="641"/>
      <c r="BL21" s="641"/>
      <c r="BM21" s="641"/>
      <c r="BN21" s="642"/>
      <c r="BO21" s="677" t="s">
        <v>144</v>
      </c>
      <c r="BP21" s="677"/>
      <c r="BQ21" s="677"/>
      <c r="BR21" s="677"/>
      <c r="BS21" s="646" t="s">
        <v>242</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283</v>
      </c>
      <c r="C22" s="638"/>
      <c r="D22" s="638"/>
      <c r="E22" s="638"/>
      <c r="F22" s="638"/>
      <c r="G22" s="638"/>
      <c r="H22" s="638"/>
      <c r="I22" s="638"/>
      <c r="J22" s="638"/>
      <c r="K22" s="638"/>
      <c r="L22" s="638"/>
      <c r="M22" s="638"/>
      <c r="N22" s="638"/>
      <c r="O22" s="638"/>
      <c r="P22" s="638"/>
      <c r="Q22" s="639"/>
      <c r="R22" s="640">
        <v>4814922</v>
      </c>
      <c r="S22" s="641"/>
      <c r="T22" s="641"/>
      <c r="U22" s="641"/>
      <c r="V22" s="641"/>
      <c r="W22" s="641"/>
      <c r="X22" s="641"/>
      <c r="Y22" s="642"/>
      <c r="Z22" s="677">
        <v>18.600000000000001</v>
      </c>
      <c r="AA22" s="677"/>
      <c r="AB22" s="677"/>
      <c r="AC22" s="677"/>
      <c r="AD22" s="678">
        <v>4602437</v>
      </c>
      <c r="AE22" s="678"/>
      <c r="AF22" s="678"/>
      <c r="AG22" s="678"/>
      <c r="AH22" s="678"/>
      <c r="AI22" s="678"/>
      <c r="AJ22" s="678"/>
      <c r="AK22" s="678"/>
      <c r="AL22" s="643">
        <v>31.7</v>
      </c>
      <c r="AM22" s="644"/>
      <c r="AN22" s="644"/>
      <c r="AO22" s="679"/>
      <c r="AP22" s="734" t="s">
        <v>284</v>
      </c>
      <c r="AQ22" s="742"/>
      <c r="AR22" s="742"/>
      <c r="AS22" s="742"/>
      <c r="AT22" s="742"/>
      <c r="AU22" s="742"/>
      <c r="AV22" s="742"/>
      <c r="AW22" s="742"/>
      <c r="AX22" s="742"/>
      <c r="AY22" s="742"/>
      <c r="AZ22" s="742"/>
      <c r="BA22" s="742"/>
      <c r="BB22" s="742"/>
      <c r="BC22" s="742"/>
      <c r="BD22" s="742"/>
      <c r="BE22" s="742"/>
      <c r="BF22" s="736"/>
      <c r="BG22" s="640" t="s">
        <v>127</v>
      </c>
      <c r="BH22" s="641"/>
      <c r="BI22" s="641"/>
      <c r="BJ22" s="641"/>
      <c r="BK22" s="641"/>
      <c r="BL22" s="641"/>
      <c r="BM22" s="641"/>
      <c r="BN22" s="642"/>
      <c r="BO22" s="677" t="s">
        <v>242</v>
      </c>
      <c r="BP22" s="677"/>
      <c r="BQ22" s="677"/>
      <c r="BR22" s="677"/>
      <c r="BS22" s="646" t="s">
        <v>242</v>
      </c>
      <c r="BT22" s="641"/>
      <c r="BU22" s="641"/>
      <c r="BV22" s="641"/>
      <c r="BW22" s="641"/>
      <c r="BX22" s="641"/>
      <c r="BY22" s="641"/>
      <c r="BZ22" s="641"/>
      <c r="CA22" s="641"/>
      <c r="CB22" s="684"/>
      <c r="CD22" s="744" t="s">
        <v>285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286</v>
      </c>
      <c r="C23" s="638"/>
      <c r="D23" s="638"/>
      <c r="E23" s="638"/>
      <c r="F23" s="638"/>
      <c r="G23" s="638"/>
      <c r="H23" s="638"/>
      <c r="I23" s="638"/>
      <c r="J23" s="638"/>
      <c r="K23" s="638"/>
      <c r="L23" s="638"/>
      <c r="M23" s="638"/>
      <c r="N23" s="638"/>
      <c r="O23" s="638"/>
      <c r="P23" s="638"/>
      <c r="Q23" s="639"/>
      <c r="R23" s="640">
        <v>4602437</v>
      </c>
      <c r="S23" s="641"/>
      <c r="T23" s="641"/>
      <c r="U23" s="641"/>
      <c r="V23" s="641"/>
      <c r="W23" s="641"/>
      <c r="X23" s="641"/>
      <c r="Y23" s="642"/>
      <c r="Z23" s="677">
        <v>17.8</v>
      </c>
      <c r="AA23" s="677"/>
      <c r="AB23" s="677"/>
      <c r="AC23" s="677"/>
      <c r="AD23" s="678">
        <v>4602437</v>
      </c>
      <c r="AE23" s="678"/>
      <c r="AF23" s="678"/>
      <c r="AG23" s="678"/>
      <c r="AH23" s="678"/>
      <c r="AI23" s="678"/>
      <c r="AJ23" s="678"/>
      <c r="AK23" s="678"/>
      <c r="AL23" s="643">
        <v>31.7</v>
      </c>
      <c r="AM23" s="644"/>
      <c r="AN23" s="644"/>
      <c r="AO23" s="679"/>
      <c r="AP23" s="734" t="s">
        <v>287</v>
      </c>
      <c r="AQ23" s="742"/>
      <c r="AR23" s="742"/>
      <c r="AS23" s="742"/>
      <c r="AT23" s="742"/>
      <c r="AU23" s="742"/>
      <c r="AV23" s="742"/>
      <c r="AW23" s="742"/>
      <c r="AX23" s="742"/>
      <c r="AY23" s="742"/>
      <c r="AZ23" s="742"/>
      <c r="BA23" s="742"/>
      <c r="BB23" s="742"/>
      <c r="BC23" s="742"/>
      <c r="BD23" s="742"/>
      <c r="BE23" s="742"/>
      <c r="BF23" s="736"/>
      <c r="BG23" s="640">
        <v>696609</v>
      </c>
      <c r="BH23" s="641"/>
      <c r="BI23" s="641"/>
      <c r="BJ23" s="641"/>
      <c r="BK23" s="641"/>
      <c r="BL23" s="641"/>
      <c r="BM23" s="641"/>
      <c r="BN23" s="642"/>
      <c r="BO23" s="677">
        <v>7.8</v>
      </c>
      <c r="BP23" s="677"/>
      <c r="BQ23" s="677"/>
      <c r="BR23" s="677"/>
      <c r="BS23" s="646" t="s">
        <v>127</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288</v>
      </c>
      <c r="CS23" s="745"/>
      <c r="CT23" s="745"/>
      <c r="CU23" s="745"/>
      <c r="CV23" s="745"/>
      <c r="CW23" s="745"/>
      <c r="CX23" s="745"/>
      <c r="CY23" s="746"/>
      <c r="CZ23" s="744" t="s">
        <v>289</v>
      </c>
      <c r="DA23" s="745"/>
      <c r="DB23" s="745"/>
      <c r="DC23" s="746"/>
      <c r="DD23" s="744" t="s">
        <v>290</v>
      </c>
      <c r="DE23" s="745"/>
      <c r="DF23" s="745"/>
      <c r="DG23" s="745"/>
      <c r="DH23" s="745"/>
      <c r="DI23" s="745"/>
      <c r="DJ23" s="745"/>
      <c r="DK23" s="746"/>
      <c r="DL23" s="753" t="s">
        <v>291</v>
      </c>
      <c r="DM23" s="754"/>
      <c r="DN23" s="754"/>
      <c r="DO23" s="754"/>
      <c r="DP23" s="754"/>
      <c r="DQ23" s="754"/>
      <c r="DR23" s="754"/>
      <c r="DS23" s="754"/>
      <c r="DT23" s="754"/>
      <c r="DU23" s="754"/>
      <c r="DV23" s="755"/>
      <c r="DW23" s="744" t="s">
        <v>292</v>
      </c>
      <c r="DX23" s="745"/>
      <c r="DY23" s="745"/>
      <c r="DZ23" s="745"/>
      <c r="EA23" s="745"/>
      <c r="EB23" s="745"/>
      <c r="EC23" s="746"/>
    </row>
    <row r="24" spans="2:133" ht="11.25" customHeight="1" x14ac:dyDescent="0.15">
      <c r="B24" s="637" t="s">
        <v>293</v>
      </c>
      <c r="C24" s="638"/>
      <c r="D24" s="638"/>
      <c r="E24" s="638"/>
      <c r="F24" s="638"/>
      <c r="G24" s="638"/>
      <c r="H24" s="638"/>
      <c r="I24" s="638"/>
      <c r="J24" s="638"/>
      <c r="K24" s="638"/>
      <c r="L24" s="638"/>
      <c r="M24" s="638"/>
      <c r="N24" s="638"/>
      <c r="O24" s="638"/>
      <c r="P24" s="638"/>
      <c r="Q24" s="639"/>
      <c r="R24" s="640">
        <v>212485</v>
      </c>
      <c r="S24" s="641"/>
      <c r="T24" s="641"/>
      <c r="U24" s="641"/>
      <c r="V24" s="641"/>
      <c r="W24" s="641"/>
      <c r="X24" s="641"/>
      <c r="Y24" s="642"/>
      <c r="Z24" s="677">
        <v>0.8</v>
      </c>
      <c r="AA24" s="677"/>
      <c r="AB24" s="677"/>
      <c r="AC24" s="677"/>
      <c r="AD24" s="678" t="s">
        <v>242</v>
      </c>
      <c r="AE24" s="678"/>
      <c r="AF24" s="678"/>
      <c r="AG24" s="678"/>
      <c r="AH24" s="678"/>
      <c r="AI24" s="678"/>
      <c r="AJ24" s="678"/>
      <c r="AK24" s="678"/>
      <c r="AL24" s="643" t="s">
        <v>127</v>
      </c>
      <c r="AM24" s="644"/>
      <c r="AN24" s="644"/>
      <c r="AO24" s="679"/>
      <c r="AP24" s="734" t="s">
        <v>294</v>
      </c>
      <c r="AQ24" s="742"/>
      <c r="AR24" s="742"/>
      <c r="AS24" s="742"/>
      <c r="AT24" s="742"/>
      <c r="AU24" s="742"/>
      <c r="AV24" s="742"/>
      <c r="AW24" s="742"/>
      <c r="AX24" s="742"/>
      <c r="AY24" s="742"/>
      <c r="AZ24" s="742"/>
      <c r="BA24" s="742"/>
      <c r="BB24" s="742"/>
      <c r="BC24" s="742"/>
      <c r="BD24" s="742"/>
      <c r="BE24" s="742"/>
      <c r="BF24" s="736"/>
      <c r="BG24" s="640" t="s">
        <v>242</v>
      </c>
      <c r="BH24" s="641"/>
      <c r="BI24" s="641"/>
      <c r="BJ24" s="641"/>
      <c r="BK24" s="641"/>
      <c r="BL24" s="641"/>
      <c r="BM24" s="641"/>
      <c r="BN24" s="642"/>
      <c r="BO24" s="677" t="s">
        <v>127</v>
      </c>
      <c r="BP24" s="677"/>
      <c r="BQ24" s="677"/>
      <c r="BR24" s="677"/>
      <c r="BS24" s="646" t="s">
        <v>242</v>
      </c>
      <c r="BT24" s="641"/>
      <c r="BU24" s="641"/>
      <c r="BV24" s="641"/>
      <c r="BW24" s="641"/>
      <c r="BX24" s="641"/>
      <c r="BY24" s="641"/>
      <c r="BZ24" s="641"/>
      <c r="CA24" s="641"/>
      <c r="CB24" s="684"/>
      <c r="CD24" s="698" t="s">
        <v>295</v>
      </c>
      <c r="CE24" s="699"/>
      <c r="CF24" s="699"/>
      <c r="CG24" s="699"/>
      <c r="CH24" s="699"/>
      <c r="CI24" s="699"/>
      <c r="CJ24" s="699"/>
      <c r="CK24" s="699"/>
      <c r="CL24" s="699"/>
      <c r="CM24" s="699"/>
      <c r="CN24" s="699"/>
      <c r="CO24" s="699"/>
      <c r="CP24" s="699"/>
      <c r="CQ24" s="700"/>
      <c r="CR24" s="695">
        <v>12550835</v>
      </c>
      <c r="CS24" s="696"/>
      <c r="CT24" s="696"/>
      <c r="CU24" s="696"/>
      <c r="CV24" s="696"/>
      <c r="CW24" s="696"/>
      <c r="CX24" s="696"/>
      <c r="CY24" s="739"/>
      <c r="CZ24" s="740">
        <v>49.2</v>
      </c>
      <c r="DA24" s="711"/>
      <c r="DB24" s="711"/>
      <c r="DC24" s="743"/>
      <c r="DD24" s="738">
        <v>7500434</v>
      </c>
      <c r="DE24" s="696"/>
      <c r="DF24" s="696"/>
      <c r="DG24" s="696"/>
      <c r="DH24" s="696"/>
      <c r="DI24" s="696"/>
      <c r="DJ24" s="696"/>
      <c r="DK24" s="739"/>
      <c r="DL24" s="738">
        <v>7464845</v>
      </c>
      <c r="DM24" s="696"/>
      <c r="DN24" s="696"/>
      <c r="DO24" s="696"/>
      <c r="DP24" s="696"/>
      <c r="DQ24" s="696"/>
      <c r="DR24" s="696"/>
      <c r="DS24" s="696"/>
      <c r="DT24" s="696"/>
      <c r="DU24" s="696"/>
      <c r="DV24" s="739"/>
      <c r="DW24" s="740">
        <v>48.6</v>
      </c>
      <c r="DX24" s="711"/>
      <c r="DY24" s="711"/>
      <c r="DZ24" s="711"/>
      <c r="EA24" s="711"/>
      <c r="EB24" s="711"/>
      <c r="EC24" s="741"/>
    </row>
    <row r="25" spans="2:133" ht="11.25" customHeight="1" x14ac:dyDescent="0.15">
      <c r="B25" s="637" t="s">
        <v>296</v>
      </c>
      <c r="C25" s="638"/>
      <c r="D25" s="638"/>
      <c r="E25" s="638"/>
      <c r="F25" s="638"/>
      <c r="G25" s="638"/>
      <c r="H25" s="638"/>
      <c r="I25" s="638"/>
      <c r="J25" s="638"/>
      <c r="K25" s="638"/>
      <c r="L25" s="638"/>
      <c r="M25" s="638"/>
      <c r="N25" s="638"/>
      <c r="O25" s="638"/>
      <c r="P25" s="638"/>
      <c r="Q25" s="639"/>
      <c r="R25" s="640" t="s">
        <v>242</v>
      </c>
      <c r="S25" s="641"/>
      <c r="T25" s="641"/>
      <c r="U25" s="641"/>
      <c r="V25" s="641"/>
      <c r="W25" s="641"/>
      <c r="X25" s="641"/>
      <c r="Y25" s="642"/>
      <c r="Z25" s="677" t="s">
        <v>127</v>
      </c>
      <c r="AA25" s="677"/>
      <c r="AB25" s="677"/>
      <c r="AC25" s="677"/>
      <c r="AD25" s="678" t="s">
        <v>127</v>
      </c>
      <c r="AE25" s="678"/>
      <c r="AF25" s="678"/>
      <c r="AG25" s="678"/>
      <c r="AH25" s="678"/>
      <c r="AI25" s="678"/>
      <c r="AJ25" s="678"/>
      <c r="AK25" s="678"/>
      <c r="AL25" s="643" t="s">
        <v>242</v>
      </c>
      <c r="AM25" s="644"/>
      <c r="AN25" s="644"/>
      <c r="AO25" s="679"/>
      <c r="AP25" s="734" t="s">
        <v>297</v>
      </c>
      <c r="AQ25" s="742"/>
      <c r="AR25" s="742"/>
      <c r="AS25" s="742"/>
      <c r="AT25" s="742"/>
      <c r="AU25" s="742"/>
      <c r="AV25" s="742"/>
      <c r="AW25" s="742"/>
      <c r="AX25" s="742"/>
      <c r="AY25" s="742"/>
      <c r="AZ25" s="742"/>
      <c r="BA25" s="742"/>
      <c r="BB25" s="742"/>
      <c r="BC25" s="742"/>
      <c r="BD25" s="742"/>
      <c r="BE25" s="742"/>
      <c r="BF25" s="736"/>
      <c r="BG25" s="640" t="s">
        <v>242</v>
      </c>
      <c r="BH25" s="641"/>
      <c r="BI25" s="641"/>
      <c r="BJ25" s="641"/>
      <c r="BK25" s="641"/>
      <c r="BL25" s="641"/>
      <c r="BM25" s="641"/>
      <c r="BN25" s="642"/>
      <c r="BO25" s="677" t="s">
        <v>242</v>
      </c>
      <c r="BP25" s="677"/>
      <c r="BQ25" s="677"/>
      <c r="BR25" s="677"/>
      <c r="BS25" s="646" t="s">
        <v>127</v>
      </c>
      <c r="BT25" s="641"/>
      <c r="BU25" s="641"/>
      <c r="BV25" s="641"/>
      <c r="BW25" s="641"/>
      <c r="BX25" s="641"/>
      <c r="BY25" s="641"/>
      <c r="BZ25" s="641"/>
      <c r="CA25" s="641"/>
      <c r="CB25" s="684"/>
      <c r="CD25" s="673" t="s">
        <v>298</v>
      </c>
      <c r="CE25" s="674"/>
      <c r="CF25" s="674"/>
      <c r="CG25" s="674"/>
      <c r="CH25" s="674"/>
      <c r="CI25" s="674"/>
      <c r="CJ25" s="674"/>
      <c r="CK25" s="674"/>
      <c r="CL25" s="674"/>
      <c r="CM25" s="674"/>
      <c r="CN25" s="674"/>
      <c r="CO25" s="674"/>
      <c r="CP25" s="674"/>
      <c r="CQ25" s="675"/>
      <c r="CR25" s="640">
        <v>3978809</v>
      </c>
      <c r="CS25" s="659"/>
      <c r="CT25" s="659"/>
      <c r="CU25" s="659"/>
      <c r="CV25" s="659"/>
      <c r="CW25" s="659"/>
      <c r="CX25" s="659"/>
      <c r="CY25" s="660"/>
      <c r="CZ25" s="643">
        <v>15.6</v>
      </c>
      <c r="DA25" s="661"/>
      <c r="DB25" s="661"/>
      <c r="DC25" s="662"/>
      <c r="DD25" s="646">
        <v>3664294</v>
      </c>
      <c r="DE25" s="659"/>
      <c r="DF25" s="659"/>
      <c r="DG25" s="659"/>
      <c r="DH25" s="659"/>
      <c r="DI25" s="659"/>
      <c r="DJ25" s="659"/>
      <c r="DK25" s="660"/>
      <c r="DL25" s="646">
        <v>3643483</v>
      </c>
      <c r="DM25" s="659"/>
      <c r="DN25" s="659"/>
      <c r="DO25" s="659"/>
      <c r="DP25" s="659"/>
      <c r="DQ25" s="659"/>
      <c r="DR25" s="659"/>
      <c r="DS25" s="659"/>
      <c r="DT25" s="659"/>
      <c r="DU25" s="659"/>
      <c r="DV25" s="660"/>
      <c r="DW25" s="643">
        <v>23.7</v>
      </c>
      <c r="DX25" s="661"/>
      <c r="DY25" s="661"/>
      <c r="DZ25" s="661"/>
      <c r="EA25" s="661"/>
      <c r="EB25" s="661"/>
      <c r="EC25" s="676"/>
    </row>
    <row r="26" spans="2:133" ht="11.25" customHeight="1" x14ac:dyDescent="0.15">
      <c r="B26" s="637" t="s">
        <v>299</v>
      </c>
      <c r="C26" s="638"/>
      <c r="D26" s="638"/>
      <c r="E26" s="638"/>
      <c r="F26" s="638"/>
      <c r="G26" s="638"/>
      <c r="H26" s="638"/>
      <c r="I26" s="638"/>
      <c r="J26" s="638"/>
      <c r="K26" s="638"/>
      <c r="L26" s="638"/>
      <c r="M26" s="638"/>
      <c r="N26" s="638"/>
      <c r="O26" s="638"/>
      <c r="P26" s="638"/>
      <c r="Q26" s="639"/>
      <c r="R26" s="640">
        <v>15315067</v>
      </c>
      <c r="S26" s="641"/>
      <c r="T26" s="641"/>
      <c r="U26" s="641"/>
      <c r="V26" s="641"/>
      <c r="W26" s="641"/>
      <c r="X26" s="641"/>
      <c r="Y26" s="642"/>
      <c r="Z26" s="677">
        <v>59.1</v>
      </c>
      <c r="AA26" s="677"/>
      <c r="AB26" s="677"/>
      <c r="AC26" s="677"/>
      <c r="AD26" s="678">
        <v>14405973</v>
      </c>
      <c r="AE26" s="678"/>
      <c r="AF26" s="678"/>
      <c r="AG26" s="678"/>
      <c r="AH26" s="678"/>
      <c r="AI26" s="678"/>
      <c r="AJ26" s="678"/>
      <c r="AK26" s="678"/>
      <c r="AL26" s="643">
        <v>99.2</v>
      </c>
      <c r="AM26" s="644"/>
      <c r="AN26" s="644"/>
      <c r="AO26" s="679"/>
      <c r="AP26" s="734" t="s">
        <v>300</v>
      </c>
      <c r="AQ26" s="735"/>
      <c r="AR26" s="735"/>
      <c r="AS26" s="735"/>
      <c r="AT26" s="735"/>
      <c r="AU26" s="735"/>
      <c r="AV26" s="735"/>
      <c r="AW26" s="735"/>
      <c r="AX26" s="735"/>
      <c r="AY26" s="735"/>
      <c r="AZ26" s="735"/>
      <c r="BA26" s="735"/>
      <c r="BB26" s="735"/>
      <c r="BC26" s="735"/>
      <c r="BD26" s="735"/>
      <c r="BE26" s="735"/>
      <c r="BF26" s="736"/>
      <c r="BG26" s="640" t="s">
        <v>127</v>
      </c>
      <c r="BH26" s="641"/>
      <c r="BI26" s="641"/>
      <c r="BJ26" s="641"/>
      <c r="BK26" s="641"/>
      <c r="BL26" s="641"/>
      <c r="BM26" s="641"/>
      <c r="BN26" s="642"/>
      <c r="BO26" s="677" t="s">
        <v>242</v>
      </c>
      <c r="BP26" s="677"/>
      <c r="BQ26" s="677"/>
      <c r="BR26" s="677"/>
      <c r="BS26" s="646" t="s">
        <v>127</v>
      </c>
      <c r="BT26" s="641"/>
      <c r="BU26" s="641"/>
      <c r="BV26" s="641"/>
      <c r="BW26" s="641"/>
      <c r="BX26" s="641"/>
      <c r="BY26" s="641"/>
      <c r="BZ26" s="641"/>
      <c r="CA26" s="641"/>
      <c r="CB26" s="684"/>
      <c r="CD26" s="673" t="s">
        <v>301</v>
      </c>
      <c r="CE26" s="674"/>
      <c r="CF26" s="674"/>
      <c r="CG26" s="674"/>
      <c r="CH26" s="674"/>
      <c r="CI26" s="674"/>
      <c r="CJ26" s="674"/>
      <c r="CK26" s="674"/>
      <c r="CL26" s="674"/>
      <c r="CM26" s="674"/>
      <c r="CN26" s="674"/>
      <c r="CO26" s="674"/>
      <c r="CP26" s="674"/>
      <c r="CQ26" s="675"/>
      <c r="CR26" s="640">
        <v>2596162</v>
      </c>
      <c r="CS26" s="641"/>
      <c r="CT26" s="641"/>
      <c r="CU26" s="641"/>
      <c r="CV26" s="641"/>
      <c r="CW26" s="641"/>
      <c r="CX26" s="641"/>
      <c r="CY26" s="642"/>
      <c r="CZ26" s="643">
        <v>10.199999999999999</v>
      </c>
      <c r="DA26" s="661"/>
      <c r="DB26" s="661"/>
      <c r="DC26" s="662"/>
      <c r="DD26" s="646">
        <v>2370103</v>
      </c>
      <c r="DE26" s="641"/>
      <c r="DF26" s="641"/>
      <c r="DG26" s="641"/>
      <c r="DH26" s="641"/>
      <c r="DI26" s="641"/>
      <c r="DJ26" s="641"/>
      <c r="DK26" s="642"/>
      <c r="DL26" s="646" t="s">
        <v>242</v>
      </c>
      <c r="DM26" s="641"/>
      <c r="DN26" s="641"/>
      <c r="DO26" s="641"/>
      <c r="DP26" s="641"/>
      <c r="DQ26" s="641"/>
      <c r="DR26" s="641"/>
      <c r="DS26" s="641"/>
      <c r="DT26" s="641"/>
      <c r="DU26" s="641"/>
      <c r="DV26" s="642"/>
      <c r="DW26" s="643" t="s">
        <v>127</v>
      </c>
      <c r="DX26" s="661"/>
      <c r="DY26" s="661"/>
      <c r="DZ26" s="661"/>
      <c r="EA26" s="661"/>
      <c r="EB26" s="661"/>
      <c r="EC26" s="676"/>
    </row>
    <row r="27" spans="2:133" ht="11.25" customHeight="1" x14ac:dyDescent="0.15">
      <c r="B27" s="637" t="s">
        <v>302</v>
      </c>
      <c r="C27" s="638"/>
      <c r="D27" s="638"/>
      <c r="E27" s="638"/>
      <c r="F27" s="638"/>
      <c r="G27" s="638"/>
      <c r="H27" s="638"/>
      <c r="I27" s="638"/>
      <c r="J27" s="638"/>
      <c r="K27" s="638"/>
      <c r="L27" s="638"/>
      <c r="M27" s="638"/>
      <c r="N27" s="638"/>
      <c r="O27" s="638"/>
      <c r="P27" s="638"/>
      <c r="Q27" s="639"/>
      <c r="R27" s="640">
        <v>10573</v>
      </c>
      <c r="S27" s="641"/>
      <c r="T27" s="641"/>
      <c r="U27" s="641"/>
      <c r="V27" s="641"/>
      <c r="W27" s="641"/>
      <c r="X27" s="641"/>
      <c r="Y27" s="642"/>
      <c r="Z27" s="677">
        <v>0</v>
      </c>
      <c r="AA27" s="677"/>
      <c r="AB27" s="677"/>
      <c r="AC27" s="677"/>
      <c r="AD27" s="678">
        <v>10573</v>
      </c>
      <c r="AE27" s="678"/>
      <c r="AF27" s="678"/>
      <c r="AG27" s="678"/>
      <c r="AH27" s="678"/>
      <c r="AI27" s="678"/>
      <c r="AJ27" s="678"/>
      <c r="AK27" s="678"/>
      <c r="AL27" s="643">
        <v>0.1</v>
      </c>
      <c r="AM27" s="644"/>
      <c r="AN27" s="644"/>
      <c r="AO27" s="679"/>
      <c r="AP27" s="637" t="s">
        <v>303</v>
      </c>
      <c r="AQ27" s="638"/>
      <c r="AR27" s="638"/>
      <c r="AS27" s="638"/>
      <c r="AT27" s="638"/>
      <c r="AU27" s="638"/>
      <c r="AV27" s="638"/>
      <c r="AW27" s="638"/>
      <c r="AX27" s="638"/>
      <c r="AY27" s="638"/>
      <c r="AZ27" s="638"/>
      <c r="BA27" s="638"/>
      <c r="BB27" s="638"/>
      <c r="BC27" s="638"/>
      <c r="BD27" s="638"/>
      <c r="BE27" s="638"/>
      <c r="BF27" s="639"/>
      <c r="BG27" s="640">
        <v>8916289</v>
      </c>
      <c r="BH27" s="641"/>
      <c r="BI27" s="641"/>
      <c r="BJ27" s="641"/>
      <c r="BK27" s="641"/>
      <c r="BL27" s="641"/>
      <c r="BM27" s="641"/>
      <c r="BN27" s="642"/>
      <c r="BO27" s="677">
        <v>100</v>
      </c>
      <c r="BP27" s="677"/>
      <c r="BQ27" s="677"/>
      <c r="BR27" s="677"/>
      <c r="BS27" s="646">
        <v>95172</v>
      </c>
      <c r="BT27" s="641"/>
      <c r="BU27" s="641"/>
      <c r="BV27" s="641"/>
      <c r="BW27" s="641"/>
      <c r="BX27" s="641"/>
      <c r="BY27" s="641"/>
      <c r="BZ27" s="641"/>
      <c r="CA27" s="641"/>
      <c r="CB27" s="684"/>
      <c r="CD27" s="673" t="s">
        <v>304</v>
      </c>
      <c r="CE27" s="674"/>
      <c r="CF27" s="674"/>
      <c r="CG27" s="674"/>
      <c r="CH27" s="674"/>
      <c r="CI27" s="674"/>
      <c r="CJ27" s="674"/>
      <c r="CK27" s="674"/>
      <c r="CL27" s="674"/>
      <c r="CM27" s="674"/>
      <c r="CN27" s="674"/>
      <c r="CO27" s="674"/>
      <c r="CP27" s="674"/>
      <c r="CQ27" s="675"/>
      <c r="CR27" s="640">
        <v>6732957</v>
      </c>
      <c r="CS27" s="659"/>
      <c r="CT27" s="659"/>
      <c r="CU27" s="659"/>
      <c r="CV27" s="659"/>
      <c r="CW27" s="659"/>
      <c r="CX27" s="659"/>
      <c r="CY27" s="660"/>
      <c r="CZ27" s="643">
        <v>26.4</v>
      </c>
      <c r="DA27" s="661"/>
      <c r="DB27" s="661"/>
      <c r="DC27" s="662"/>
      <c r="DD27" s="646">
        <v>1997071</v>
      </c>
      <c r="DE27" s="659"/>
      <c r="DF27" s="659"/>
      <c r="DG27" s="659"/>
      <c r="DH27" s="659"/>
      <c r="DI27" s="659"/>
      <c r="DJ27" s="659"/>
      <c r="DK27" s="660"/>
      <c r="DL27" s="646">
        <v>1986969</v>
      </c>
      <c r="DM27" s="659"/>
      <c r="DN27" s="659"/>
      <c r="DO27" s="659"/>
      <c r="DP27" s="659"/>
      <c r="DQ27" s="659"/>
      <c r="DR27" s="659"/>
      <c r="DS27" s="659"/>
      <c r="DT27" s="659"/>
      <c r="DU27" s="659"/>
      <c r="DV27" s="660"/>
      <c r="DW27" s="643">
        <v>12.9</v>
      </c>
      <c r="DX27" s="661"/>
      <c r="DY27" s="661"/>
      <c r="DZ27" s="661"/>
      <c r="EA27" s="661"/>
      <c r="EB27" s="661"/>
      <c r="EC27" s="676"/>
    </row>
    <row r="28" spans="2:133" ht="11.25" customHeight="1" x14ac:dyDescent="0.15">
      <c r="B28" s="637" t="s">
        <v>305</v>
      </c>
      <c r="C28" s="638"/>
      <c r="D28" s="638"/>
      <c r="E28" s="638"/>
      <c r="F28" s="638"/>
      <c r="G28" s="638"/>
      <c r="H28" s="638"/>
      <c r="I28" s="638"/>
      <c r="J28" s="638"/>
      <c r="K28" s="638"/>
      <c r="L28" s="638"/>
      <c r="M28" s="638"/>
      <c r="N28" s="638"/>
      <c r="O28" s="638"/>
      <c r="P28" s="638"/>
      <c r="Q28" s="639"/>
      <c r="R28" s="640">
        <v>204731</v>
      </c>
      <c r="S28" s="641"/>
      <c r="T28" s="641"/>
      <c r="U28" s="641"/>
      <c r="V28" s="641"/>
      <c r="W28" s="641"/>
      <c r="X28" s="641"/>
      <c r="Y28" s="642"/>
      <c r="Z28" s="677">
        <v>0.8</v>
      </c>
      <c r="AA28" s="677"/>
      <c r="AB28" s="677"/>
      <c r="AC28" s="677"/>
      <c r="AD28" s="678" t="s">
        <v>254</v>
      </c>
      <c r="AE28" s="678"/>
      <c r="AF28" s="678"/>
      <c r="AG28" s="678"/>
      <c r="AH28" s="678"/>
      <c r="AI28" s="678"/>
      <c r="AJ28" s="678"/>
      <c r="AK28" s="678"/>
      <c r="AL28" s="643" t="s">
        <v>242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306</v>
      </c>
      <c r="CE28" s="674"/>
      <c r="CF28" s="674"/>
      <c r="CG28" s="674"/>
      <c r="CH28" s="674"/>
      <c r="CI28" s="674"/>
      <c r="CJ28" s="674"/>
      <c r="CK28" s="674"/>
      <c r="CL28" s="674"/>
      <c r="CM28" s="674"/>
      <c r="CN28" s="674"/>
      <c r="CO28" s="674"/>
      <c r="CP28" s="674"/>
      <c r="CQ28" s="675"/>
      <c r="CR28" s="640">
        <v>1839069</v>
      </c>
      <c r="CS28" s="641"/>
      <c r="CT28" s="641"/>
      <c r="CU28" s="641"/>
      <c r="CV28" s="641"/>
      <c r="CW28" s="641"/>
      <c r="CX28" s="641"/>
      <c r="CY28" s="642"/>
      <c r="CZ28" s="643">
        <v>7.2</v>
      </c>
      <c r="DA28" s="661"/>
      <c r="DB28" s="661"/>
      <c r="DC28" s="662"/>
      <c r="DD28" s="646">
        <v>1839069</v>
      </c>
      <c r="DE28" s="641"/>
      <c r="DF28" s="641"/>
      <c r="DG28" s="641"/>
      <c r="DH28" s="641"/>
      <c r="DI28" s="641"/>
      <c r="DJ28" s="641"/>
      <c r="DK28" s="642"/>
      <c r="DL28" s="646">
        <v>1834393</v>
      </c>
      <c r="DM28" s="641"/>
      <c r="DN28" s="641"/>
      <c r="DO28" s="641"/>
      <c r="DP28" s="641"/>
      <c r="DQ28" s="641"/>
      <c r="DR28" s="641"/>
      <c r="DS28" s="641"/>
      <c r="DT28" s="641"/>
      <c r="DU28" s="641"/>
      <c r="DV28" s="642"/>
      <c r="DW28" s="643">
        <v>11.9</v>
      </c>
      <c r="DX28" s="661"/>
      <c r="DY28" s="661"/>
      <c r="DZ28" s="661"/>
      <c r="EA28" s="661"/>
      <c r="EB28" s="661"/>
      <c r="EC28" s="676"/>
    </row>
    <row r="29" spans="2:133" ht="11.25" customHeight="1" x14ac:dyDescent="0.15">
      <c r="B29" s="637" t="s">
        <v>307</v>
      </c>
      <c r="C29" s="638"/>
      <c r="D29" s="638"/>
      <c r="E29" s="638"/>
      <c r="F29" s="638"/>
      <c r="G29" s="638"/>
      <c r="H29" s="638"/>
      <c r="I29" s="638"/>
      <c r="J29" s="638"/>
      <c r="K29" s="638"/>
      <c r="L29" s="638"/>
      <c r="M29" s="638"/>
      <c r="N29" s="638"/>
      <c r="O29" s="638"/>
      <c r="P29" s="638"/>
      <c r="Q29" s="639"/>
      <c r="R29" s="640">
        <v>318843</v>
      </c>
      <c r="S29" s="641"/>
      <c r="T29" s="641"/>
      <c r="U29" s="641"/>
      <c r="V29" s="641"/>
      <c r="W29" s="641"/>
      <c r="X29" s="641"/>
      <c r="Y29" s="642"/>
      <c r="Z29" s="677">
        <v>1.2</v>
      </c>
      <c r="AA29" s="677"/>
      <c r="AB29" s="677"/>
      <c r="AC29" s="677"/>
      <c r="AD29" s="678">
        <v>95246</v>
      </c>
      <c r="AE29" s="678"/>
      <c r="AF29" s="678"/>
      <c r="AG29" s="678"/>
      <c r="AH29" s="678"/>
      <c r="AI29" s="678"/>
      <c r="AJ29" s="678"/>
      <c r="AK29" s="678"/>
      <c r="AL29" s="643">
        <v>0.7</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308</v>
      </c>
      <c r="CE29" s="726"/>
      <c r="CF29" s="673" t="s">
        <v>309</v>
      </c>
      <c r="CG29" s="674"/>
      <c r="CH29" s="674"/>
      <c r="CI29" s="674"/>
      <c r="CJ29" s="674"/>
      <c r="CK29" s="674"/>
      <c r="CL29" s="674"/>
      <c r="CM29" s="674"/>
      <c r="CN29" s="674"/>
      <c r="CO29" s="674"/>
      <c r="CP29" s="674"/>
      <c r="CQ29" s="675"/>
      <c r="CR29" s="640">
        <v>1838137</v>
      </c>
      <c r="CS29" s="659"/>
      <c r="CT29" s="659"/>
      <c r="CU29" s="659"/>
      <c r="CV29" s="659"/>
      <c r="CW29" s="659"/>
      <c r="CX29" s="659"/>
      <c r="CY29" s="660"/>
      <c r="CZ29" s="643">
        <v>7.2</v>
      </c>
      <c r="DA29" s="661"/>
      <c r="DB29" s="661"/>
      <c r="DC29" s="662"/>
      <c r="DD29" s="646">
        <v>1838137</v>
      </c>
      <c r="DE29" s="659"/>
      <c r="DF29" s="659"/>
      <c r="DG29" s="659"/>
      <c r="DH29" s="659"/>
      <c r="DI29" s="659"/>
      <c r="DJ29" s="659"/>
      <c r="DK29" s="660"/>
      <c r="DL29" s="646">
        <v>1833461</v>
      </c>
      <c r="DM29" s="659"/>
      <c r="DN29" s="659"/>
      <c r="DO29" s="659"/>
      <c r="DP29" s="659"/>
      <c r="DQ29" s="659"/>
      <c r="DR29" s="659"/>
      <c r="DS29" s="659"/>
      <c r="DT29" s="659"/>
      <c r="DU29" s="659"/>
      <c r="DV29" s="660"/>
      <c r="DW29" s="643">
        <v>11.9</v>
      </c>
      <c r="DX29" s="661"/>
      <c r="DY29" s="661"/>
      <c r="DZ29" s="661"/>
      <c r="EA29" s="661"/>
      <c r="EB29" s="661"/>
      <c r="EC29" s="676"/>
    </row>
    <row r="30" spans="2:133" ht="11.25" customHeight="1" x14ac:dyDescent="0.15">
      <c r="B30" s="637" t="s">
        <v>310</v>
      </c>
      <c r="C30" s="638"/>
      <c r="D30" s="638"/>
      <c r="E30" s="638"/>
      <c r="F30" s="638"/>
      <c r="G30" s="638"/>
      <c r="H30" s="638"/>
      <c r="I30" s="638"/>
      <c r="J30" s="638"/>
      <c r="K30" s="638"/>
      <c r="L30" s="638"/>
      <c r="M30" s="638"/>
      <c r="N30" s="638"/>
      <c r="O30" s="638"/>
      <c r="P30" s="638"/>
      <c r="Q30" s="639"/>
      <c r="R30" s="640">
        <v>36396</v>
      </c>
      <c r="S30" s="641"/>
      <c r="T30" s="641"/>
      <c r="U30" s="641"/>
      <c r="V30" s="641"/>
      <c r="W30" s="641"/>
      <c r="X30" s="641"/>
      <c r="Y30" s="642"/>
      <c r="Z30" s="677">
        <v>0.1</v>
      </c>
      <c r="AA30" s="677"/>
      <c r="AB30" s="677"/>
      <c r="AC30" s="677"/>
      <c r="AD30" s="678" t="s">
        <v>144</v>
      </c>
      <c r="AE30" s="678"/>
      <c r="AF30" s="678"/>
      <c r="AG30" s="678"/>
      <c r="AH30" s="678"/>
      <c r="AI30" s="678"/>
      <c r="AJ30" s="678"/>
      <c r="AK30" s="678"/>
      <c r="AL30" s="643" t="s">
        <v>242</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311</v>
      </c>
      <c r="BH30" s="714"/>
      <c r="BI30" s="714"/>
      <c r="BJ30" s="714"/>
      <c r="BK30" s="714"/>
      <c r="BL30" s="714"/>
      <c r="BM30" s="714"/>
      <c r="BN30" s="714"/>
      <c r="BO30" s="714"/>
      <c r="BP30" s="714"/>
      <c r="BQ30" s="715"/>
      <c r="BR30" s="701" t="s">
        <v>312</v>
      </c>
      <c r="BS30" s="714"/>
      <c r="BT30" s="714"/>
      <c r="BU30" s="714"/>
      <c r="BV30" s="714"/>
      <c r="BW30" s="714"/>
      <c r="BX30" s="714"/>
      <c r="BY30" s="714"/>
      <c r="BZ30" s="714"/>
      <c r="CA30" s="714"/>
      <c r="CB30" s="715"/>
      <c r="CD30" s="727"/>
      <c r="CE30" s="728"/>
      <c r="CF30" s="673" t="s">
        <v>313</v>
      </c>
      <c r="CG30" s="674"/>
      <c r="CH30" s="674"/>
      <c r="CI30" s="674"/>
      <c r="CJ30" s="674"/>
      <c r="CK30" s="674"/>
      <c r="CL30" s="674"/>
      <c r="CM30" s="674"/>
      <c r="CN30" s="674"/>
      <c r="CO30" s="674"/>
      <c r="CP30" s="674"/>
      <c r="CQ30" s="675"/>
      <c r="CR30" s="640">
        <v>1720642</v>
      </c>
      <c r="CS30" s="641"/>
      <c r="CT30" s="641"/>
      <c r="CU30" s="641"/>
      <c r="CV30" s="641"/>
      <c r="CW30" s="641"/>
      <c r="CX30" s="641"/>
      <c r="CY30" s="642"/>
      <c r="CZ30" s="643">
        <v>6.7</v>
      </c>
      <c r="DA30" s="661"/>
      <c r="DB30" s="661"/>
      <c r="DC30" s="662"/>
      <c r="DD30" s="646">
        <v>1720642</v>
      </c>
      <c r="DE30" s="641"/>
      <c r="DF30" s="641"/>
      <c r="DG30" s="641"/>
      <c r="DH30" s="641"/>
      <c r="DI30" s="641"/>
      <c r="DJ30" s="641"/>
      <c r="DK30" s="642"/>
      <c r="DL30" s="646">
        <v>1715966</v>
      </c>
      <c r="DM30" s="641"/>
      <c r="DN30" s="641"/>
      <c r="DO30" s="641"/>
      <c r="DP30" s="641"/>
      <c r="DQ30" s="641"/>
      <c r="DR30" s="641"/>
      <c r="DS30" s="641"/>
      <c r="DT30" s="641"/>
      <c r="DU30" s="641"/>
      <c r="DV30" s="642"/>
      <c r="DW30" s="643">
        <v>11.2</v>
      </c>
      <c r="DX30" s="661"/>
      <c r="DY30" s="661"/>
      <c r="DZ30" s="661"/>
      <c r="EA30" s="661"/>
      <c r="EB30" s="661"/>
      <c r="EC30" s="676"/>
    </row>
    <row r="31" spans="2:133" ht="11.25" customHeight="1" x14ac:dyDescent="0.15">
      <c r="B31" s="637" t="s">
        <v>314</v>
      </c>
      <c r="C31" s="638"/>
      <c r="D31" s="638"/>
      <c r="E31" s="638"/>
      <c r="F31" s="638"/>
      <c r="G31" s="638"/>
      <c r="H31" s="638"/>
      <c r="I31" s="638"/>
      <c r="J31" s="638"/>
      <c r="K31" s="638"/>
      <c r="L31" s="638"/>
      <c r="M31" s="638"/>
      <c r="N31" s="638"/>
      <c r="O31" s="638"/>
      <c r="P31" s="638"/>
      <c r="Q31" s="639"/>
      <c r="R31" s="640">
        <v>4214069</v>
      </c>
      <c r="S31" s="641"/>
      <c r="T31" s="641"/>
      <c r="U31" s="641"/>
      <c r="V31" s="641"/>
      <c r="W31" s="641"/>
      <c r="X31" s="641"/>
      <c r="Y31" s="642"/>
      <c r="Z31" s="677">
        <v>16.3</v>
      </c>
      <c r="AA31" s="677"/>
      <c r="AB31" s="677"/>
      <c r="AC31" s="677"/>
      <c r="AD31" s="678" t="s">
        <v>242</v>
      </c>
      <c r="AE31" s="678"/>
      <c r="AF31" s="678"/>
      <c r="AG31" s="678"/>
      <c r="AH31" s="678"/>
      <c r="AI31" s="678"/>
      <c r="AJ31" s="678"/>
      <c r="AK31" s="678"/>
      <c r="AL31" s="643" t="s">
        <v>127</v>
      </c>
      <c r="AM31" s="644"/>
      <c r="AN31" s="644"/>
      <c r="AO31" s="679"/>
      <c r="AP31" s="716" t="s">
        <v>315</v>
      </c>
      <c r="AQ31" s="717"/>
      <c r="AR31" s="717"/>
      <c r="AS31" s="717"/>
      <c r="AT31" s="722" t="s">
        <v>316</v>
      </c>
      <c r="AU31" s="225"/>
      <c r="AV31" s="225"/>
      <c r="AW31" s="225"/>
      <c r="AX31" s="706" t="s">
        <v>186</v>
      </c>
      <c r="AY31" s="707"/>
      <c r="AZ31" s="707"/>
      <c r="BA31" s="707"/>
      <c r="BB31" s="707"/>
      <c r="BC31" s="707"/>
      <c r="BD31" s="707"/>
      <c r="BE31" s="707"/>
      <c r="BF31" s="708"/>
      <c r="BG31" s="709">
        <v>99.3</v>
      </c>
      <c r="BH31" s="710"/>
      <c r="BI31" s="710"/>
      <c r="BJ31" s="710"/>
      <c r="BK31" s="710"/>
      <c r="BL31" s="710"/>
      <c r="BM31" s="711">
        <v>98.5</v>
      </c>
      <c r="BN31" s="710"/>
      <c r="BO31" s="710"/>
      <c r="BP31" s="710"/>
      <c r="BQ31" s="712"/>
      <c r="BR31" s="709">
        <v>99.4</v>
      </c>
      <c r="BS31" s="710"/>
      <c r="BT31" s="710"/>
      <c r="BU31" s="710"/>
      <c r="BV31" s="710"/>
      <c r="BW31" s="710"/>
      <c r="BX31" s="711">
        <v>98.2</v>
      </c>
      <c r="BY31" s="710"/>
      <c r="BZ31" s="710"/>
      <c r="CA31" s="710"/>
      <c r="CB31" s="712"/>
      <c r="CD31" s="727"/>
      <c r="CE31" s="728"/>
      <c r="CF31" s="673" t="s">
        <v>317</v>
      </c>
      <c r="CG31" s="674"/>
      <c r="CH31" s="674"/>
      <c r="CI31" s="674"/>
      <c r="CJ31" s="674"/>
      <c r="CK31" s="674"/>
      <c r="CL31" s="674"/>
      <c r="CM31" s="674"/>
      <c r="CN31" s="674"/>
      <c r="CO31" s="674"/>
      <c r="CP31" s="674"/>
      <c r="CQ31" s="675"/>
      <c r="CR31" s="640">
        <v>117495</v>
      </c>
      <c r="CS31" s="659"/>
      <c r="CT31" s="659"/>
      <c r="CU31" s="659"/>
      <c r="CV31" s="659"/>
      <c r="CW31" s="659"/>
      <c r="CX31" s="659"/>
      <c r="CY31" s="660"/>
      <c r="CZ31" s="643">
        <v>0.5</v>
      </c>
      <c r="DA31" s="661"/>
      <c r="DB31" s="661"/>
      <c r="DC31" s="662"/>
      <c r="DD31" s="646">
        <v>117495</v>
      </c>
      <c r="DE31" s="659"/>
      <c r="DF31" s="659"/>
      <c r="DG31" s="659"/>
      <c r="DH31" s="659"/>
      <c r="DI31" s="659"/>
      <c r="DJ31" s="659"/>
      <c r="DK31" s="660"/>
      <c r="DL31" s="646">
        <v>117495</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31" t="s">
        <v>318</v>
      </c>
      <c r="C32" s="732"/>
      <c r="D32" s="732"/>
      <c r="E32" s="732"/>
      <c r="F32" s="732"/>
      <c r="G32" s="732"/>
      <c r="H32" s="732"/>
      <c r="I32" s="732"/>
      <c r="J32" s="732"/>
      <c r="K32" s="732"/>
      <c r="L32" s="732"/>
      <c r="M32" s="732"/>
      <c r="N32" s="732"/>
      <c r="O32" s="732"/>
      <c r="P32" s="732"/>
      <c r="Q32" s="733"/>
      <c r="R32" s="640" t="s">
        <v>144</v>
      </c>
      <c r="S32" s="641"/>
      <c r="T32" s="641"/>
      <c r="U32" s="641"/>
      <c r="V32" s="641"/>
      <c r="W32" s="641"/>
      <c r="X32" s="641"/>
      <c r="Y32" s="642"/>
      <c r="Z32" s="677" t="s">
        <v>242</v>
      </c>
      <c r="AA32" s="677"/>
      <c r="AB32" s="677"/>
      <c r="AC32" s="677"/>
      <c r="AD32" s="678" t="s">
        <v>127</v>
      </c>
      <c r="AE32" s="678"/>
      <c r="AF32" s="678"/>
      <c r="AG32" s="678"/>
      <c r="AH32" s="678"/>
      <c r="AI32" s="678"/>
      <c r="AJ32" s="678"/>
      <c r="AK32" s="678"/>
      <c r="AL32" s="643" t="s">
        <v>242</v>
      </c>
      <c r="AM32" s="644"/>
      <c r="AN32" s="644"/>
      <c r="AO32" s="679"/>
      <c r="AP32" s="718"/>
      <c r="AQ32" s="719"/>
      <c r="AR32" s="719"/>
      <c r="AS32" s="719"/>
      <c r="AT32" s="723"/>
      <c r="AU32" s="224" t="s">
        <v>319</v>
      </c>
      <c r="AV32" s="224"/>
      <c r="AW32" s="224"/>
      <c r="AX32" s="637" t="s">
        <v>320</v>
      </c>
      <c r="AY32" s="638"/>
      <c r="AZ32" s="638"/>
      <c r="BA32" s="638"/>
      <c r="BB32" s="638"/>
      <c r="BC32" s="638"/>
      <c r="BD32" s="638"/>
      <c r="BE32" s="638"/>
      <c r="BF32" s="639"/>
      <c r="BG32" s="713">
        <v>99.3</v>
      </c>
      <c r="BH32" s="659"/>
      <c r="BI32" s="659"/>
      <c r="BJ32" s="659"/>
      <c r="BK32" s="659"/>
      <c r="BL32" s="659"/>
      <c r="BM32" s="644">
        <v>98.5</v>
      </c>
      <c r="BN32" s="705"/>
      <c r="BO32" s="705"/>
      <c r="BP32" s="705"/>
      <c r="BQ32" s="683"/>
      <c r="BR32" s="713">
        <v>99.4</v>
      </c>
      <c r="BS32" s="659"/>
      <c r="BT32" s="659"/>
      <c r="BU32" s="659"/>
      <c r="BV32" s="659"/>
      <c r="BW32" s="659"/>
      <c r="BX32" s="644">
        <v>98.3</v>
      </c>
      <c r="BY32" s="705"/>
      <c r="BZ32" s="705"/>
      <c r="CA32" s="705"/>
      <c r="CB32" s="683"/>
      <c r="CD32" s="729"/>
      <c r="CE32" s="730"/>
      <c r="CF32" s="673" t="s">
        <v>321</v>
      </c>
      <c r="CG32" s="674"/>
      <c r="CH32" s="674"/>
      <c r="CI32" s="674"/>
      <c r="CJ32" s="674"/>
      <c r="CK32" s="674"/>
      <c r="CL32" s="674"/>
      <c r="CM32" s="674"/>
      <c r="CN32" s="674"/>
      <c r="CO32" s="674"/>
      <c r="CP32" s="674"/>
      <c r="CQ32" s="675"/>
      <c r="CR32" s="640">
        <v>932</v>
      </c>
      <c r="CS32" s="641"/>
      <c r="CT32" s="641"/>
      <c r="CU32" s="641"/>
      <c r="CV32" s="641"/>
      <c r="CW32" s="641"/>
      <c r="CX32" s="641"/>
      <c r="CY32" s="642"/>
      <c r="CZ32" s="643">
        <v>0</v>
      </c>
      <c r="DA32" s="661"/>
      <c r="DB32" s="661"/>
      <c r="DC32" s="662"/>
      <c r="DD32" s="646">
        <v>932</v>
      </c>
      <c r="DE32" s="641"/>
      <c r="DF32" s="641"/>
      <c r="DG32" s="641"/>
      <c r="DH32" s="641"/>
      <c r="DI32" s="641"/>
      <c r="DJ32" s="641"/>
      <c r="DK32" s="642"/>
      <c r="DL32" s="646">
        <v>932</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322</v>
      </c>
      <c r="C33" s="638"/>
      <c r="D33" s="638"/>
      <c r="E33" s="638"/>
      <c r="F33" s="638"/>
      <c r="G33" s="638"/>
      <c r="H33" s="638"/>
      <c r="I33" s="638"/>
      <c r="J33" s="638"/>
      <c r="K33" s="638"/>
      <c r="L33" s="638"/>
      <c r="M33" s="638"/>
      <c r="N33" s="638"/>
      <c r="O33" s="638"/>
      <c r="P33" s="638"/>
      <c r="Q33" s="639"/>
      <c r="R33" s="640">
        <v>1749135</v>
      </c>
      <c r="S33" s="641"/>
      <c r="T33" s="641"/>
      <c r="U33" s="641"/>
      <c r="V33" s="641"/>
      <c r="W33" s="641"/>
      <c r="X33" s="641"/>
      <c r="Y33" s="642"/>
      <c r="Z33" s="677">
        <v>6.7</v>
      </c>
      <c r="AA33" s="677"/>
      <c r="AB33" s="677"/>
      <c r="AC33" s="677"/>
      <c r="AD33" s="678" t="s">
        <v>242</v>
      </c>
      <c r="AE33" s="678"/>
      <c r="AF33" s="678"/>
      <c r="AG33" s="678"/>
      <c r="AH33" s="678"/>
      <c r="AI33" s="678"/>
      <c r="AJ33" s="678"/>
      <c r="AK33" s="678"/>
      <c r="AL33" s="643" t="s">
        <v>236</v>
      </c>
      <c r="AM33" s="644"/>
      <c r="AN33" s="644"/>
      <c r="AO33" s="679"/>
      <c r="AP33" s="720"/>
      <c r="AQ33" s="721"/>
      <c r="AR33" s="721"/>
      <c r="AS33" s="721"/>
      <c r="AT33" s="724"/>
      <c r="AU33" s="226"/>
      <c r="AV33" s="226"/>
      <c r="AW33" s="226"/>
      <c r="AX33" s="621" t="s">
        <v>323</v>
      </c>
      <c r="AY33" s="622"/>
      <c r="AZ33" s="622"/>
      <c r="BA33" s="622"/>
      <c r="BB33" s="622"/>
      <c r="BC33" s="622"/>
      <c r="BD33" s="622"/>
      <c r="BE33" s="622"/>
      <c r="BF33" s="623"/>
      <c r="BG33" s="704">
        <v>99.3</v>
      </c>
      <c r="BH33" s="625"/>
      <c r="BI33" s="625"/>
      <c r="BJ33" s="625"/>
      <c r="BK33" s="625"/>
      <c r="BL33" s="625"/>
      <c r="BM33" s="668">
        <v>98.2</v>
      </c>
      <c r="BN33" s="625"/>
      <c r="BO33" s="625"/>
      <c r="BP33" s="625"/>
      <c r="BQ33" s="689"/>
      <c r="BR33" s="704">
        <v>99.4</v>
      </c>
      <c r="BS33" s="625"/>
      <c r="BT33" s="625"/>
      <c r="BU33" s="625"/>
      <c r="BV33" s="625"/>
      <c r="BW33" s="625"/>
      <c r="BX33" s="668">
        <v>97.9</v>
      </c>
      <c r="BY33" s="625"/>
      <c r="BZ33" s="625"/>
      <c r="CA33" s="625"/>
      <c r="CB33" s="689"/>
      <c r="CD33" s="673" t="s">
        <v>324</v>
      </c>
      <c r="CE33" s="674"/>
      <c r="CF33" s="674"/>
      <c r="CG33" s="674"/>
      <c r="CH33" s="674"/>
      <c r="CI33" s="674"/>
      <c r="CJ33" s="674"/>
      <c r="CK33" s="674"/>
      <c r="CL33" s="674"/>
      <c r="CM33" s="674"/>
      <c r="CN33" s="674"/>
      <c r="CO33" s="674"/>
      <c r="CP33" s="674"/>
      <c r="CQ33" s="675"/>
      <c r="CR33" s="640">
        <v>10791362</v>
      </c>
      <c r="CS33" s="659"/>
      <c r="CT33" s="659"/>
      <c r="CU33" s="659"/>
      <c r="CV33" s="659"/>
      <c r="CW33" s="659"/>
      <c r="CX33" s="659"/>
      <c r="CY33" s="660"/>
      <c r="CZ33" s="643">
        <v>42.3</v>
      </c>
      <c r="DA33" s="661"/>
      <c r="DB33" s="661"/>
      <c r="DC33" s="662"/>
      <c r="DD33" s="646">
        <v>8877398</v>
      </c>
      <c r="DE33" s="659"/>
      <c r="DF33" s="659"/>
      <c r="DG33" s="659"/>
      <c r="DH33" s="659"/>
      <c r="DI33" s="659"/>
      <c r="DJ33" s="659"/>
      <c r="DK33" s="660"/>
      <c r="DL33" s="646">
        <v>7201756</v>
      </c>
      <c r="DM33" s="659"/>
      <c r="DN33" s="659"/>
      <c r="DO33" s="659"/>
      <c r="DP33" s="659"/>
      <c r="DQ33" s="659"/>
      <c r="DR33" s="659"/>
      <c r="DS33" s="659"/>
      <c r="DT33" s="659"/>
      <c r="DU33" s="659"/>
      <c r="DV33" s="660"/>
      <c r="DW33" s="643">
        <v>46.9</v>
      </c>
      <c r="DX33" s="661"/>
      <c r="DY33" s="661"/>
      <c r="DZ33" s="661"/>
      <c r="EA33" s="661"/>
      <c r="EB33" s="661"/>
      <c r="EC33" s="676"/>
    </row>
    <row r="34" spans="2:133" ht="11.25" customHeight="1" x14ac:dyDescent="0.15">
      <c r="B34" s="637" t="s">
        <v>325</v>
      </c>
      <c r="C34" s="638"/>
      <c r="D34" s="638"/>
      <c r="E34" s="638"/>
      <c r="F34" s="638"/>
      <c r="G34" s="638"/>
      <c r="H34" s="638"/>
      <c r="I34" s="638"/>
      <c r="J34" s="638"/>
      <c r="K34" s="638"/>
      <c r="L34" s="638"/>
      <c r="M34" s="638"/>
      <c r="N34" s="638"/>
      <c r="O34" s="638"/>
      <c r="P34" s="638"/>
      <c r="Q34" s="639"/>
      <c r="R34" s="640">
        <v>38166</v>
      </c>
      <c r="S34" s="641"/>
      <c r="T34" s="641"/>
      <c r="U34" s="641"/>
      <c r="V34" s="641"/>
      <c r="W34" s="641"/>
      <c r="X34" s="641"/>
      <c r="Y34" s="642"/>
      <c r="Z34" s="677">
        <v>0.1</v>
      </c>
      <c r="AA34" s="677"/>
      <c r="AB34" s="677"/>
      <c r="AC34" s="677"/>
      <c r="AD34" s="678">
        <v>11520</v>
      </c>
      <c r="AE34" s="678"/>
      <c r="AF34" s="678"/>
      <c r="AG34" s="678"/>
      <c r="AH34" s="678"/>
      <c r="AI34" s="678"/>
      <c r="AJ34" s="678"/>
      <c r="AK34" s="678"/>
      <c r="AL34" s="643">
        <v>0.1</v>
      </c>
      <c r="AM34" s="644"/>
      <c r="AN34" s="644"/>
      <c r="AO34" s="679"/>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73" t="s">
        <v>326</v>
      </c>
      <c r="CE34" s="674"/>
      <c r="CF34" s="674"/>
      <c r="CG34" s="674"/>
      <c r="CH34" s="674"/>
      <c r="CI34" s="674"/>
      <c r="CJ34" s="674"/>
      <c r="CK34" s="674"/>
      <c r="CL34" s="674"/>
      <c r="CM34" s="674"/>
      <c r="CN34" s="674"/>
      <c r="CO34" s="674"/>
      <c r="CP34" s="674"/>
      <c r="CQ34" s="675"/>
      <c r="CR34" s="640">
        <v>2680223</v>
      </c>
      <c r="CS34" s="641"/>
      <c r="CT34" s="641"/>
      <c r="CU34" s="641"/>
      <c r="CV34" s="641"/>
      <c r="CW34" s="641"/>
      <c r="CX34" s="641"/>
      <c r="CY34" s="642"/>
      <c r="CZ34" s="643">
        <v>10.5</v>
      </c>
      <c r="DA34" s="661"/>
      <c r="DB34" s="661"/>
      <c r="DC34" s="662"/>
      <c r="DD34" s="646">
        <v>2096311</v>
      </c>
      <c r="DE34" s="641"/>
      <c r="DF34" s="641"/>
      <c r="DG34" s="641"/>
      <c r="DH34" s="641"/>
      <c r="DI34" s="641"/>
      <c r="DJ34" s="641"/>
      <c r="DK34" s="642"/>
      <c r="DL34" s="646">
        <v>1891564</v>
      </c>
      <c r="DM34" s="641"/>
      <c r="DN34" s="641"/>
      <c r="DO34" s="641"/>
      <c r="DP34" s="641"/>
      <c r="DQ34" s="641"/>
      <c r="DR34" s="641"/>
      <c r="DS34" s="641"/>
      <c r="DT34" s="641"/>
      <c r="DU34" s="641"/>
      <c r="DV34" s="642"/>
      <c r="DW34" s="643">
        <v>12.3</v>
      </c>
      <c r="DX34" s="661"/>
      <c r="DY34" s="661"/>
      <c r="DZ34" s="661"/>
      <c r="EA34" s="661"/>
      <c r="EB34" s="661"/>
      <c r="EC34" s="676"/>
    </row>
    <row r="35" spans="2:133" ht="11.25" customHeight="1" x14ac:dyDescent="0.15">
      <c r="B35" s="637" t="s">
        <v>327</v>
      </c>
      <c r="C35" s="638"/>
      <c r="D35" s="638"/>
      <c r="E35" s="638"/>
      <c r="F35" s="638"/>
      <c r="G35" s="638"/>
      <c r="H35" s="638"/>
      <c r="I35" s="638"/>
      <c r="J35" s="638"/>
      <c r="K35" s="638"/>
      <c r="L35" s="638"/>
      <c r="M35" s="638"/>
      <c r="N35" s="638"/>
      <c r="O35" s="638"/>
      <c r="P35" s="638"/>
      <c r="Q35" s="639"/>
      <c r="R35" s="640">
        <v>175314</v>
      </c>
      <c r="S35" s="641"/>
      <c r="T35" s="641"/>
      <c r="U35" s="641"/>
      <c r="V35" s="641"/>
      <c r="W35" s="641"/>
      <c r="X35" s="641"/>
      <c r="Y35" s="642"/>
      <c r="Z35" s="677">
        <v>0.7</v>
      </c>
      <c r="AA35" s="677"/>
      <c r="AB35" s="677"/>
      <c r="AC35" s="677"/>
      <c r="AD35" s="678" t="s">
        <v>242</v>
      </c>
      <c r="AE35" s="678"/>
      <c r="AF35" s="678"/>
      <c r="AG35" s="678"/>
      <c r="AH35" s="678"/>
      <c r="AI35" s="678"/>
      <c r="AJ35" s="678"/>
      <c r="AK35" s="678"/>
      <c r="AL35" s="643" t="s">
        <v>254</v>
      </c>
      <c r="AM35" s="644"/>
      <c r="AN35" s="644"/>
      <c r="AO35" s="679"/>
      <c r="AP35" s="229"/>
      <c r="AQ35" s="701" t="s">
        <v>328</v>
      </c>
      <c r="AR35" s="702"/>
      <c r="AS35" s="702"/>
      <c r="AT35" s="702"/>
      <c r="AU35" s="702"/>
      <c r="AV35" s="702"/>
      <c r="AW35" s="702"/>
      <c r="AX35" s="702"/>
      <c r="AY35" s="702"/>
      <c r="AZ35" s="702"/>
      <c r="BA35" s="702"/>
      <c r="BB35" s="702"/>
      <c r="BC35" s="702"/>
      <c r="BD35" s="702"/>
      <c r="BE35" s="702"/>
      <c r="BF35" s="703"/>
      <c r="BG35" s="701" t="s">
        <v>329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330</v>
      </c>
      <c r="CE35" s="674"/>
      <c r="CF35" s="674"/>
      <c r="CG35" s="674"/>
      <c r="CH35" s="674"/>
      <c r="CI35" s="674"/>
      <c r="CJ35" s="674"/>
      <c r="CK35" s="674"/>
      <c r="CL35" s="674"/>
      <c r="CM35" s="674"/>
      <c r="CN35" s="674"/>
      <c r="CO35" s="674"/>
      <c r="CP35" s="674"/>
      <c r="CQ35" s="675"/>
      <c r="CR35" s="640">
        <v>95733</v>
      </c>
      <c r="CS35" s="659"/>
      <c r="CT35" s="659"/>
      <c r="CU35" s="659"/>
      <c r="CV35" s="659"/>
      <c r="CW35" s="659"/>
      <c r="CX35" s="659"/>
      <c r="CY35" s="660"/>
      <c r="CZ35" s="643">
        <v>0.4</v>
      </c>
      <c r="DA35" s="661"/>
      <c r="DB35" s="661"/>
      <c r="DC35" s="662"/>
      <c r="DD35" s="646">
        <v>84229</v>
      </c>
      <c r="DE35" s="659"/>
      <c r="DF35" s="659"/>
      <c r="DG35" s="659"/>
      <c r="DH35" s="659"/>
      <c r="DI35" s="659"/>
      <c r="DJ35" s="659"/>
      <c r="DK35" s="660"/>
      <c r="DL35" s="646">
        <v>84229</v>
      </c>
      <c r="DM35" s="659"/>
      <c r="DN35" s="659"/>
      <c r="DO35" s="659"/>
      <c r="DP35" s="659"/>
      <c r="DQ35" s="659"/>
      <c r="DR35" s="659"/>
      <c r="DS35" s="659"/>
      <c r="DT35" s="659"/>
      <c r="DU35" s="659"/>
      <c r="DV35" s="660"/>
      <c r="DW35" s="643">
        <v>0.5</v>
      </c>
      <c r="DX35" s="661"/>
      <c r="DY35" s="661"/>
      <c r="DZ35" s="661"/>
      <c r="EA35" s="661"/>
      <c r="EB35" s="661"/>
      <c r="EC35" s="676"/>
    </row>
    <row r="36" spans="2:133" ht="11.25" customHeight="1" x14ac:dyDescent="0.15">
      <c r="B36" s="637" t="s">
        <v>331</v>
      </c>
      <c r="C36" s="638"/>
      <c r="D36" s="638"/>
      <c r="E36" s="638"/>
      <c r="F36" s="638"/>
      <c r="G36" s="638"/>
      <c r="H36" s="638"/>
      <c r="I36" s="638"/>
      <c r="J36" s="638"/>
      <c r="K36" s="638"/>
      <c r="L36" s="638"/>
      <c r="M36" s="638"/>
      <c r="N36" s="638"/>
      <c r="O36" s="638"/>
      <c r="P36" s="638"/>
      <c r="Q36" s="639"/>
      <c r="R36" s="640">
        <v>248045</v>
      </c>
      <c r="S36" s="641"/>
      <c r="T36" s="641"/>
      <c r="U36" s="641"/>
      <c r="V36" s="641"/>
      <c r="W36" s="641"/>
      <c r="X36" s="641"/>
      <c r="Y36" s="642"/>
      <c r="Z36" s="677">
        <v>1</v>
      </c>
      <c r="AA36" s="677"/>
      <c r="AB36" s="677"/>
      <c r="AC36" s="677"/>
      <c r="AD36" s="678" t="s">
        <v>144</v>
      </c>
      <c r="AE36" s="678"/>
      <c r="AF36" s="678"/>
      <c r="AG36" s="678"/>
      <c r="AH36" s="678"/>
      <c r="AI36" s="678"/>
      <c r="AJ36" s="678"/>
      <c r="AK36" s="678"/>
      <c r="AL36" s="643" t="s">
        <v>127</v>
      </c>
      <c r="AM36" s="644"/>
      <c r="AN36" s="644"/>
      <c r="AO36" s="679"/>
      <c r="AP36" s="229"/>
      <c r="AQ36" s="692" t="s">
        <v>332</v>
      </c>
      <c r="AR36" s="693"/>
      <c r="AS36" s="693"/>
      <c r="AT36" s="693"/>
      <c r="AU36" s="693"/>
      <c r="AV36" s="693"/>
      <c r="AW36" s="693"/>
      <c r="AX36" s="693"/>
      <c r="AY36" s="694"/>
      <c r="AZ36" s="695">
        <v>4451921</v>
      </c>
      <c r="BA36" s="696"/>
      <c r="BB36" s="696"/>
      <c r="BC36" s="696"/>
      <c r="BD36" s="696"/>
      <c r="BE36" s="696"/>
      <c r="BF36" s="697"/>
      <c r="BG36" s="698" t="s">
        <v>333</v>
      </c>
      <c r="BH36" s="699"/>
      <c r="BI36" s="699"/>
      <c r="BJ36" s="699"/>
      <c r="BK36" s="699"/>
      <c r="BL36" s="699"/>
      <c r="BM36" s="699"/>
      <c r="BN36" s="699"/>
      <c r="BO36" s="699"/>
      <c r="BP36" s="699"/>
      <c r="BQ36" s="699"/>
      <c r="BR36" s="699"/>
      <c r="BS36" s="699"/>
      <c r="BT36" s="699"/>
      <c r="BU36" s="700"/>
      <c r="BV36" s="695">
        <v>148508</v>
      </c>
      <c r="BW36" s="696"/>
      <c r="BX36" s="696"/>
      <c r="BY36" s="696"/>
      <c r="BZ36" s="696"/>
      <c r="CA36" s="696"/>
      <c r="CB36" s="697"/>
      <c r="CD36" s="673" t="s">
        <v>334</v>
      </c>
      <c r="CE36" s="674"/>
      <c r="CF36" s="674"/>
      <c r="CG36" s="674"/>
      <c r="CH36" s="674"/>
      <c r="CI36" s="674"/>
      <c r="CJ36" s="674"/>
      <c r="CK36" s="674"/>
      <c r="CL36" s="674"/>
      <c r="CM36" s="674"/>
      <c r="CN36" s="674"/>
      <c r="CO36" s="674"/>
      <c r="CP36" s="674"/>
      <c r="CQ36" s="675"/>
      <c r="CR36" s="640">
        <v>3990904</v>
      </c>
      <c r="CS36" s="641"/>
      <c r="CT36" s="641"/>
      <c r="CU36" s="641"/>
      <c r="CV36" s="641"/>
      <c r="CW36" s="641"/>
      <c r="CX36" s="641"/>
      <c r="CY36" s="642"/>
      <c r="CZ36" s="643">
        <v>15.7</v>
      </c>
      <c r="DA36" s="661"/>
      <c r="DB36" s="661"/>
      <c r="DC36" s="662"/>
      <c r="DD36" s="646">
        <v>3748496</v>
      </c>
      <c r="DE36" s="641"/>
      <c r="DF36" s="641"/>
      <c r="DG36" s="641"/>
      <c r="DH36" s="641"/>
      <c r="DI36" s="641"/>
      <c r="DJ36" s="641"/>
      <c r="DK36" s="642"/>
      <c r="DL36" s="646">
        <v>3245676</v>
      </c>
      <c r="DM36" s="641"/>
      <c r="DN36" s="641"/>
      <c r="DO36" s="641"/>
      <c r="DP36" s="641"/>
      <c r="DQ36" s="641"/>
      <c r="DR36" s="641"/>
      <c r="DS36" s="641"/>
      <c r="DT36" s="641"/>
      <c r="DU36" s="641"/>
      <c r="DV36" s="642"/>
      <c r="DW36" s="643">
        <v>21.1</v>
      </c>
      <c r="DX36" s="661"/>
      <c r="DY36" s="661"/>
      <c r="DZ36" s="661"/>
      <c r="EA36" s="661"/>
      <c r="EB36" s="661"/>
      <c r="EC36" s="676"/>
    </row>
    <row r="37" spans="2:133" ht="11.25" customHeight="1" x14ac:dyDescent="0.15">
      <c r="B37" s="637" t="s">
        <v>335</v>
      </c>
      <c r="C37" s="638"/>
      <c r="D37" s="638"/>
      <c r="E37" s="638"/>
      <c r="F37" s="638"/>
      <c r="G37" s="638"/>
      <c r="H37" s="638"/>
      <c r="I37" s="638"/>
      <c r="J37" s="638"/>
      <c r="K37" s="638"/>
      <c r="L37" s="638"/>
      <c r="M37" s="638"/>
      <c r="N37" s="638"/>
      <c r="O37" s="638"/>
      <c r="P37" s="638"/>
      <c r="Q37" s="639"/>
      <c r="R37" s="640">
        <v>625180</v>
      </c>
      <c r="S37" s="641"/>
      <c r="T37" s="641"/>
      <c r="U37" s="641"/>
      <c r="V37" s="641"/>
      <c r="W37" s="641"/>
      <c r="X37" s="641"/>
      <c r="Y37" s="642"/>
      <c r="Z37" s="677">
        <v>2.4</v>
      </c>
      <c r="AA37" s="677"/>
      <c r="AB37" s="677"/>
      <c r="AC37" s="677"/>
      <c r="AD37" s="678" t="s">
        <v>254</v>
      </c>
      <c r="AE37" s="678"/>
      <c r="AF37" s="678"/>
      <c r="AG37" s="678"/>
      <c r="AH37" s="678"/>
      <c r="AI37" s="678"/>
      <c r="AJ37" s="678"/>
      <c r="AK37" s="678"/>
      <c r="AL37" s="643" t="s">
        <v>242</v>
      </c>
      <c r="AM37" s="644"/>
      <c r="AN37" s="644"/>
      <c r="AO37" s="679"/>
      <c r="AQ37" s="680" t="s">
        <v>336</v>
      </c>
      <c r="AR37" s="681"/>
      <c r="AS37" s="681"/>
      <c r="AT37" s="681"/>
      <c r="AU37" s="681"/>
      <c r="AV37" s="681"/>
      <c r="AW37" s="681"/>
      <c r="AX37" s="681"/>
      <c r="AY37" s="682"/>
      <c r="AZ37" s="640">
        <v>885803</v>
      </c>
      <c r="BA37" s="641"/>
      <c r="BB37" s="641"/>
      <c r="BC37" s="641"/>
      <c r="BD37" s="659"/>
      <c r="BE37" s="659"/>
      <c r="BF37" s="683"/>
      <c r="BG37" s="673" t="s">
        <v>337</v>
      </c>
      <c r="BH37" s="674"/>
      <c r="BI37" s="674"/>
      <c r="BJ37" s="674"/>
      <c r="BK37" s="674"/>
      <c r="BL37" s="674"/>
      <c r="BM37" s="674"/>
      <c r="BN37" s="674"/>
      <c r="BO37" s="674"/>
      <c r="BP37" s="674"/>
      <c r="BQ37" s="674"/>
      <c r="BR37" s="674"/>
      <c r="BS37" s="674"/>
      <c r="BT37" s="674"/>
      <c r="BU37" s="675"/>
      <c r="BV37" s="640">
        <v>4363</v>
      </c>
      <c r="BW37" s="641"/>
      <c r="BX37" s="641"/>
      <c r="BY37" s="641"/>
      <c r="BZ37" s="641"/>
      <c r="CA37" s="641"/>
      <c r="CB37" s="684"/>
      <c r="CD37" s="673" t="s">
        <v>338</v>
      </c>
      <c r="CE37" s="674"/>
      <c r="CF37" s="674"/>
      <c r="CG37" s="674"/>
      <c r="CH37" s="674"/>
      <c r="CI37" s="674"/>
      <c r="CJ37" s="674"/>
      <c r="CK37" s="674"/>
      <c r="CL37" s="674"/>
      <c r="CM37" s="674"/>
      <c r="CN37" s="674"/>
      <c r="CO37" s="674"/>
      <c r="CP37" s="674"/>
      <c r="CQ37" s="675"/>
      <c r="CR37" s="640">
        <v>1791129</v>
      </c>
      <c r="CS37" s="659"/>
      <c r="CT37" s="659"/>
      <c r="CU37" s="659"/>
      <c r="CV37" s="659"/>
      <c r="CW37" s="659"/>
      <c r="CX37" s="659"/>
      <c r="CY37" s="660"/>
      <c r="CZ37" s="643">
        <v>7</v>
      </c>
      <c r="DA37" s="661"/>
      <c r="DB37" s="661"/>
      <c r="DC37" s="662"/>
      <c r="DD37" s="646">
        <v>1790543</v>
      </c>
      <c r="DE37" s="659"/>
      <c r="DF37" s="659"/>
      <c r="DG37" s="659"/>
      <c r="DH37" s="659"/>
      <c r="DI37" s="659"/>
      <c r="DJ37" s="659"/>
      <c r="DK37" s="660"/>
      <c r="DL37" s="646">
        <v>1740683</v>
      </c>
      <c r="DM37" s="659"/>
      <c r="DN37" s="659"/>
      <c r="DO37" s="659"/>
      <c r="DP37" s="659"/>
      <c r="DQ37" s="659"/>
      <c r="DR37" s="659"/>
      <c r="DS37" s="659"/>
      <c r="DT37" s="659"/>
      <c r="DU37" s="659"/>
      <c r="DV37" s="660"/>
      <c r="DW37" s="643">
        <v>11.3</v>
      </c>
      <c r="DX37" s="661"/>
      <c r="DY37" s="661"/>
      <c r="DZ37" s="661"/>
      <c r="EA37" s="661"/>
      <c r="EB37" s="661"/>
      <c r="EC37" s="676"/>
    </row>
    <row r="38" spans="2:133" ht="11.25" customHeight="1" x14ac:dyDescent="0.15">
      <c r="B38" s="637" t="s">
        <v>339</v>
      </c>
      <c r="C38" s="638"/>
      <c r="D38" s="638"/>
      <c r="E38" s="638"/>
      <c r="F38" s="638"/>
      <c r="G38" s="638"/>
      <c r="H38" s="638"/>
      <c r="I38" s="638"/>
      <c r="J38" s="638"/>
      <c r="K38" s="638"/>
      <c r="L38" s="638"/>
      <c r="M38" s="638"/>
      <c r="N38" s="638"/>
      <c r="O38" s="638"/>
      <c r="P38" s="638"/>
      <c r="Q38" s="639"/>
      <c r="R38" s="640">
        <v>810030</v>
      </c>
      <c r="S38" s="641"/>
      <c r="T38" s="641"/>
      <c r="U38" s="641"/>
      <c r="V38" s="641"/>
      <c r="W38" s="641"/>
      <c r="X38" s="641"/>
      <c r="Y38" s="642"/>
      <c r="Z38" s="677">
        <v>3.1</v>
      </c>
      <c r="AA38" s="677"/>
      <c r="AB38" s="677"/>
      <c r="AC38" s="677"/>
      <c r="AD38" s="678">
        <v>1076</v>
      </c>
      <c r="AE38" s="678"/>
      <c r="AF38" s="678"/>
      <c r="AG38" s="678"/>
      <c r="AH38" s="678"/>
      <c r="AI38" s="678"/>
      <c r="AJ38" s="678"/>
      <c r="AK38" s="678"/>
      <c r="AL38" s="643">
        <v>0</v>
      </c>
      <c r="AM38" s="644"/>
      <c r="AN38" s="644"/>
      <c r="AO38" s="679"/>
      <c r="AQ38" s="680" t="s">
        <v>340</v>
      </c>
      <c r="AR38" s="681"/>
      <c r="AS38" s="681"/>
      <c r="AT38" s="681"/>
      <c r="AU38" s="681"/>
      <c r="AV38" s="681"/>
      <c r="AW38" s="681"/>
      <c r="AX38" s="681"/>
      <c r="AY38" s="682"/>
      <c r="AZ38" s="640">
        <v>822213</v>
      </c>
      <c r="BA38" s="641"/>
      <c r="BB38" s="641"/>
      <c r="BC38" s="641"/>
      <c r="BD38" s="659"/>
      <c r="BE38" s="659"/>
      <c r="BF38" s="683"/>
      <c r="BG38" s="673" t="s">
        <v>341</v>
      </c>
      <c r="BH38" s="674"/>
      <c r="BI38" s="674"/>
      <c r="BJ38" s="674"/>
      <c r="BK38" s="674"/>
      <c r="BL38" s="674"/>
      <c r="BM38" s="674"/>
      <c r="BN38" s="674"/>
      <c r="BO38" s="674"/>
      <c r="BP38" s="674"/>
      <c r="BQ38" s="674"/>
      <c r="BR38" s="674"/>
      <c r="BS38" s="674"/>
      <c r="BT38" s="674"/>
      <c r="BU38" s="675"/>
      <c r="BV38" s="640">
        <v>9546</v>
      </c>
      <c r="BW38" s="641"/>
      <c r="BX38" s="641"/>
      <c r="BY38" s="641"/>
      <c r="BZ38" s="641"/>
      <c r="CA38" s="641"/>
      <c r="CB38" s="684"/>
      <c r="CD38" s="673" t="s">
        <v>342</v>
      </c>
      <c r="CE38" s="674"/>
      <c r="CF38" s="674"/>
      <c r="CG38" s="674"/>
      <c r="CH38" s="674"/>
      <c r="CI38" s="674"/>
      <c r="CJ38" s="674"/>
      <c r="CK38" s="674"/>
      <c r="CL38" s="674"/>
      <c r="CM38" s="674"/>
      <c r="CN38" s="674"/>
      <c r="CO38" s="674"/>
      <c r="CP38" s="674"/>
      <c r="CQ38" s="675"/>
      <c r="CR38" s="640">
        <v>2735814</v>
      </c>
      <c r="CS38" s="641"/>
      <c r="CT38" s="641"/>
      <c r="CU38" s="641"/>
      <c r="CV38" s="641"/>
      <c r="CW38" s="641"/>
      <c r="CX38" s="641"/>
      <c r="CY38" s="642"/>
      <c r="CZ38" s="643">
        <v>10.7</v>
      </c>
      <c r="DA38" s="661"/>
      <c r="DB38" s="661"/>
      <c r="DC38" s="662"/>
      <c r="DD38" s="646">
        <v>2153316</v>
      </c>
      <c r="DE38" s="641"/>
      <c r="DF38" s="641"/>
      <c r="DG38" s="641"/>
      <c r="DH38" s="641"/>
      <c r="DI38" s="641"/>
      <c r="DJ38" s="641"/>
      <c r="DK38" s="642"/>
      <c r="DL38" s="646">
        <v>1980287</v>
      </c>
      <c r="DM38" s="641"/>
      <c r="DN38" s="641"/>
      <c r="DO38" s="641"/>
      <c r="DP38" s="641"/>
      <c r="DQ38" s="641"/>
      <c r="DR38" s="641"/>
      <c r="DS38" s="641"/>
      <c r="DT38" s="641"/>
      <c r="DU38" s="641"/>
      <c r="DV38" s="642"/>
      <c r="DW38" s="643">
        <v>12.9</v>
      </c>
      <c r="DX38" s="661"/>
      <c r="DY38" s="661"/>
      <c r="DZ38" s="661"/>
      <c r="EA38" s="661"/>
      <c r="EB38" s="661"/>
      <c r="EC38" s="676"/>
    </row>
    <row r="39" spans="2:133" ht="11.25" customHeight="1" x14ac:dyDescent="0.15">
      <c r="B39" s="637" t="s">
        <v>343</v>
      </c>
      <c r="C39" s="638"/>
      <c r="D39" s="638"/>
      <c r="E39" s="638"/>
      <c r="F39" s="638"/>
      <c r="G39" s="638"/>
      <c r="H39" s="638"/>
      <c r="I39" s="638"/>
      <c r="J39" s="638"/>
      <c r="K39" s="638"/>
      <c r="L39" s="638"/>
      <c r="M39" s="638"/>
      <c r="N39" s="638"/>
      <c r="O39" s="638"/>
      <c r="P39" s="638"/>
      <c r="Q39" s="639"/>
      <c r="R39" s="640">
        <v>2176385</v>
      </c>
      <c r="S39" s="641"/>
      <c r="T39" s="641"/>
      <c r="U39" s="641"/>
      <c r="V39" s="641"/>
      <c r="W39" s="641"/>
      <c r="X39" s="641"/>
      <c r="Y39" s="642"/>
      <c r="Z39" s="677">
        <v>8.4</v>
      </c>
      <c r="AA39" s="677"/>
      <c r="AB39" s="677"/>
      <c r="AC39" s="677"/>
      <c r="AD39" s="678" t="s">
        <v>144</v>
      </c>
      <c r="AE39" s="678"/>
      <c r="AF39" s="678"/>
      <c r="AG39" s="678"/>
      <c r="AH39" s="678"/>
      <c r="AI39" s="678"/>
      <c r="AJ39" s="678"/>
      <c r="AK39" s="678"/>
      <c r="AL39" s="643" t="s">
        <v>242</v>
      </c>
      <c r="AM39" s="644"/>
      <c r="AN39" s="644"/>
      <c r="AO39" s="679"/>
      <c r="AQ39" s="680" t="s">
        <v>344</v>
      </c>
      <c r="AR39" s="681"/>
      <c r="AS39" s="681"/>
      <c r="AT39" s="681"/>
      <c r="AU39" s="681"/>
      <c r="AV39" s="681"/>
      <c r="AW39" s="681"/>
      <c r="AX39" s="681"/>
      <c r="AY39" s="682"/>
      <c r="AZ39" s="640">
        <v>8091</v>
      </c>
      <c r="BA39" s="641"/>
      <c r="BB39" s="641"/>
      <c r="BC39" s="641"/>
      <c r="BD39" s="659"/>
      <c r="BE39" s="659"/>
      <c r="BF39" s="683"/>
      <c r="BG39" s="673" t="s">
        <v>345</v>
      </c>
      <c r="BH39" s="674"/>
      <c r="BI39" s="674"/>
      <c r="BJ39" s="674"/>
      <c r="BK39" s="674"/>
      <c r="BL39" s="674"/>
      <c r="BM39" s="674"/>
      <c r="BN39" s="674"/>
      <c r="BO39" s="674"/>
      <c r="BP39" s="674"/>
      <c r="BQ39" s="674"/>
      <c r="BR39" s="674"/>
      <c r="BS39" s="674"/>
      <c r="BT39" s="674"/>
      <c r="BU39" s="675"/>
      <c r="BV39" s="640">
        <v>15151</v>
      </c>
      <c r="BW39" s="641"/>
      <c r="BX39" s="641"/>
      <c r="BY39" s="641"/>
      <c r="BZ39" s="641"/>
      <c r="CA39" s="641"/>
      <c r="CB39" s="684"/>
      <c r="CD39" s="673" t="s">
        <v>346</v>
      </c>
      <c r="CE39" s="674"/>
      <c r="CF39" s="674"/>
      <c r="CG39" s="674"/>
      <c r="CH39" s="674"/>
      <c r="CI39" s="674"/>
      <c r="CJ39" s="674"/>
      <c r="CK39" s="674"/>
      <c r="CL39" s="674"/>
      <c r="CM39" s="674"/>
      <c r="CN39" s="674"/>
      <c r="CO39" s="674"/>
      <c r="CP39" s="674"/>
      <c r="CQ39" s="675"/>
      <c r="CR39" s="640">
        <v>478811</v>
      </c>
      <c r="CS39" s="659"/>
      <c r="CT39" s="659"/>
      <c r="CU39" s="659"/>
      <c r="CV39" s="659"/>
      <c r="CW39" s="659"/>
      <c r="CX39" s="659"/>
      <c r="CY39" s="660"/>
      <c r="CZ39" s="643">
        <v>1.9</v>
      </c>
      <c r="DA39" s="661"/>
      <c r="DB39" s="661"/>
      <c r="DC39" s="662"/>
      <c r="DD39" s="646">
        <v>475046</v>
      </c>
      <c r="DE39" s="659"/>
      <c r="DF39" s="659"/>
      <c r="DG39" s="659"/>
      <c r="DH39" s="659"/>
      <c r="DI39" s="659"/>
      <c r="DJ39" s="659"/>
      <c r="DK39" s="660"/>
      <c r="DL39" s="646" t="s">
        <v>242</v>
      </c>
      <c r="DM39" s="659"/>
      <c r="DN39" s="659"/>
      <c r="DO39" s="659"/>
      <c r="DP39" s="659"/>
      <c r="DQ39" s="659"/>
      <c r="DR39" s="659"/>
      <c r="DS39" s="659"/>
      <c r="DT39" s="659"/>
      <c r="DU39" s="659"/>
      <c r="DV39" s="660"/>
      <c r="DW39" s="643" t="s">
        <v>242</v>
      </c>
      <c r="DX39" s="661"/>
      <c r="DY39" s="661"/>
      <c r="DZ39" s="661"/>
      <c r="EA39" s="661"/>
      <c r="EB39" s="661"/>
      <c r="EC39" s="676"/>
    </row>
    <row r="40" spans="2:133" ht="11.25" customHeight="1" x14ac:dyDescent="0.15">
      <c r="B40" s="637" t="s">
        <v>347</v>
      </c>
      <c r="C40" s="638"/>
      <c r="D40" s="638"/>
      <c r="E40" s="638"/>
      <c r="F40" s="638"/>
      <c r="G40" s="638"/>
      <c r="H40" s="638"/>
      <c r="I40" s="638"/>
      <c r="J40" s="638"/>
      <c r="K40" s="638"/>
      <c r="L40" s="638"/>
      <c r="M40" s="638"/>
      <c r="N40" s="638"/>
      <c r="O40" s="638"/>
      <c r="P40" s="638"/>
      <c r="Q40" s="639"/>
      <c r="R40" s="640" t="s">
        <v>144</v>
      </c>
      <c r="S40" s="641"/>
      <c r="T40" s="641"/>
      <c r="U40" s="641"/>
      <c r="V40" s="641"/>
      <c r="W40" s="641"/>
      <c r="X40" s="641"/>
      <c r="Y40" s="642"/>
      <c r="Z40" s="677" t="s">
        <v>242</v>
      </c>
      <c r="AA40" s="677"/>
      <c r="AB40" s="677"/>
      <c r="AC40" s="677"/>
      <c r="AD40" s="678" t="s">
        <v>236</v>
      </c>
      <c r="AE40" s="678"/>
      <c r="AF40" s="678"/>
      <c r="AG40" s="678"/>
      <c r="AH40" s="678"/>
      <c r="AI40" s="678"/>
      <c r="AJ40" s="678"/>
      <c r="AK40" s="678"/>
      <c r="AL40" s="643" t="s">
        <v>254</v>
      </c>
      <c r="AM40" s="644"/>
      <c r="AN40" s="644"/>
      <c r="AO40" s="679"/>
      <c r="AQ40" s="680" t="s">
        <v>348</v>
      </c>
      <c r="AR40" s="681"/>
      <c r="AS40" s="681"/>
      <c r="AT40" s="681"/>
      <c r="AU40" s="681"/>
      <c r="AV40" s="681"/>
      <c r="AW40" s="681"/>
      <c r="AX40" s="681"/>
      <c r="AY40" s="682"/>
      <c r="AZ40" s="640" t="s">
        <v>242</v>
      </c>
      <c r="BA40" s="641"/>
      <c r="BB40" s="641"/>
      <c r="BC40" s="641"/>
      <c r="BD40" s="659"/>
      <c r="BE40" s="659"/>
      <c r="BF40" s="683"/>
      <c r="BG40" s="685" t="s">
        <v>349</v>
      </c>
      <c r="BH40" s="686"/>
      <c r="BI40" s="686"/>
      <c r="BJ40" s="686"/>
      <c r="BK40" s="686"/>
      <c r="BL40" s="230"/>
      <c r="BM40" s="674" t="s">
        <v>350</v>
      </c>
      <c r="BN40" s="674"/>
      <c r="BO40" s="674"/>
      <c r="BP40" s="674"/>
      <c r="BQ40" s="674"/>
      <c r="BR40" s="674"/>
      <c r="BS40" s="674"/>
      <c r="BT40" s="674"/>
      <c r="BU40" s="675"/>
      <c r="BV40" s="640">
        <v>104</v>
      </c>
      <c r="BW40" s="641"/>
      <c r="BX40" s="641"/>
      <c r="BY40" s="641"/>
      <c r="BZ40" s="641"/>
      <c r="CA40" s="641"/>
      <c r="CB40" s="684"/>
      <c r="CD40" s="673" t="s">
        <v>351</v>
      </c>
      <c r="CE40" s="674"/>
      <c r="CF40" s="674"/>
      <c r="CG40" s="674"/>
      <c r="CH40" s="674"/>
      <c r="CI40" s="674"/>
      <c r="CJ40" s="674"/>
      <c r="CK40" s="674"/>
      <c r="CL40" s="674"/>
      <c r="CM40" s="674"/>
      <c r="CN40" s="674"/>
      <c r="CO40" s="674"/>
      <c r="CP40" s="674"/>
      <c r="CQ40" s="675"/>
      <c r="CR40" s="640">
        <v>809877</v>
      </c>
      <c r="CS40" s="641"/>
      <c r="CT40" s="641"/>
      <c r="CU40" s="641"/>
      <c r="CV40" s="641"/>
      <c r="CW40" s="641"/>
      <c r="CX40" s="641"/>
      <c r="CY40" s="642"/>
      <c r="CZ40" s="643">
        <v>3.2</v>
      </c>
      <c r="DA40" s="661"/>
      <c r="DB40" s="661"/>
      <c r="DC40" s="662"/>
      <c r="DD40" s="646">
        <v>320000</v>
      </c>
      <c r="DE40" s="641"/>
      <c r="DF40" s="641"/>
      <c r="DG40" s="641"/>
      <c r="DH40" s="641"/>
      <c r="DI40" s="641"/>
      <c r="DJ40" s="641"/>
      <c r="DK40" s="642"/>
      <c r="DL40" s="646" t="s">
        <v>144</v>
      </c>
      <c r="DM40" s="641"/>
      <c r="DN40" s="641"/>
      <c r="DO40" s="641"/>
      <c r="DP40" s="641"/>
      <c r="DQ40" s="641"/>
      <c r="DR40" s="641"/>
      <c r="DS40" s="641"/>
      <c r="DT40" s="641"/>
      <c r="DU40" s="641"/>
      <c r="DV40" s="642"/>
      <c r="DW40" s="643" t="s">
        <v>127</v>
      </c>
      <c r="DX40" s="661"/>
      <c r="DY40" s="661"/>
      <c r="DZ40" s="661"/>
      <c r="EA40" s="661"/>
      <c r="EB40" s="661"/>
      <c r="EC40" s="676"/>
    </row>
    <row r="41" spans="2:133" ht="11.25" customHeight="1" x14ac:dyDescent="0.15">
      <c r="B41" s="637" t="s">
        <v>352</v>
      </c>
      <c r="C41" s="638"/>
      <c r="D41" s="638"/>
      <c r="E41" s="638"/>
      <c r="F41" s="638"/>
      <c r="G41" s="638"/>
      <c r="H41" s="638"/>
      <c r="I41" s="638"/>
      <c r="J41" s="638"/>
      <c r="K41" s="638"/>
      <c r="L41" s="638"/>
      <c r="M41" s="638"/>
      <c r="N41" s="638"/>
      <c r="O41" s="638"/>
      <c r="P41" s="638"/>
      <c r="Q41" s="639"/>
      <c r="R41" s="640">
        <v>828885</v>
      </c>
      <c r="S41" s="641"/>
      <c r="T41" s="641"/>
      <c r="U41" s="641"/>
      <c r="V41" s="641"/>
      <c r="W41" s="641"/>
      <c r="X41" s="641"/>
      <c r="Y41" s="642"/>
      <c r="Z41" s="677">
        <v>3.2</v>
      </c>
      <c r="AA41" s="677"/>
      <c r="AB41" s="677"/>
      <c r="AC41" s="677"/>
      <c r="AD41" s="678" t="s">
        <v>254</v>
      </c>
      <c r="AE41" s="678"/>
      <c r="AF41" s="678"/>
      <c r="AG41" s="678"/>
      <c r="AH41" s="678"/>
      <c r="AI41" s="678"/>
      <c r="AJ41" s="678"/>
      <c r="AK41" s="678"/>
      <c r="AL41" s="643" t="s">
        <v>236</v>
      </c>
      <c r="AM41" s="644"/>
      <c r="AN41" s="644"/>
      <c r="AO41" s="679"/>
      <c r="AQ41" s="680" t="s">
        <v>353</v>
      </c>
      <c r="AR41" s="681"/>
      <c r="AS41" s="681"/>
      <c r="AT41" s="681"/>
      <c r="AU41" s="681"/>
      <c r="AV41" s="681"/>
      <c r="AW41" s="681"/>
      <c r="AX41" s="681"/>
      <c r="AY41" s="682"/>
      <c r="AZ41" s="640">
        <v>851875</v>
      </c>
      <c r="BA41" s="641"/>
      <c r="BB41" s="641"/>
      <c r="BC41" s="641"/>
      <c r="BD41" s="659"/>
      <c r="BE41" s="659"/>
      <c r="BF41" s="683"/>
      <c r="BG41" s="685"/>
      <c r="BH41" s="686"/>
      <c r="BI41" s="686"/>
      <c r="BJ41" s="686"/>
      <c r="BK41" s="686"/>
      <c r="BL41" s="230"/>
      <c r="BM41" s="674" t="s">
        <v>354</v>
      </c>
      <c r="BN41" s="674"/>
      <c r="BO41" s="674"/>
      <c r="BP41" s="674"/>
      <c r="BQ41" s="674"/>
      <c r="BR41" s="674"/>
      <c r="BS41" s="674"/>
      <c r="BT41" s="674"/>
      <c r="BU41" s="675"/>
      <c r="BV41" s="640" t="s">
        <v>236</v>
      </c>
      <c r="BW41" s="641"/>
      <c r="BX41" s="641"/>
      <c r="BY41" s="641"/>
      <c r="BZ41" s="641"/>
      <c r="CA41" s="641"/>
      <c r="CB41" s="684"/>
      <c r="CD41" s="673" t="s">
        <v>355</v>
      </c>
      <c r="CE41" s="674"/>
      <c r="CF41" s="674"/>
      <c r="CG41" s="674"/>
      <c r="CH41" s="674"/>
      <c r="CI41" s="674"/>
      <c r="CJ41" s="674"/>
      <c r="CK41" s="674"/>
      <c r="CL41" s="674"/>
      <c r="CM41" s="674"/>
      <c r="CN41" s="674"/>
      <c r="CO41" s="674"/>
      <c r="CP41" s="674"/>
      <c r="CQ41" s="675"/>
      <c r="CR41" s="640" t="s">
        <v>127</v>
      </c>
      <c r="CS41" s="659"/>
      <c r="CT41" s="659"/>
      <c r="CU41" s="659"/>
      <c r="CV41" s="659"/>
      <c r="CW41" s="659"/>
      <c r="CX41" s="659"/>
      <c r="CY41" s="660"/>
      <c r="CZ41" s="643" t="s">
        <v>236</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356</v>
      </c>
      <c r="C42" s="622"/>
      <c r="D42" s="622"/>
      <c r="E42" s="622"/>
      <c r="F42" s="622"/>
      <c r="G42" s="622"/>
      <c r="H42" s="622"/>
      <c r="I42" s="622"/>
      <c r="J42" s="622"/>
      <c r="K42" s="622"/>
      <c r="L42" s="622"/>
      <c r="M42" s="622"/>
      <c r="N42" s="622"/>
      <c r="O42" s="622"/>
      <c r="P42" s="622"/>
      <c r="Q42" s="623"/>
      <c r="R42" s="624">
        <v>25921934</v>
      </c>
      <c r="S42" s="663"/>
      <c r="T42" s="663"/>
      <c r="U42" s="663"/>
      <c r="V42" s="663"/>
      <c r="W42" s="663"/>
      <c r="X42" s="663"/>
      <c r="Y42" s="665"/>
      <c r="Z42" s="666">
        <v>100</v>
      </c>
      <c r="AA42" s="666"/>
      <c r="AB42" s="666"/>
      <c r="AC42" s="666"/>
      <c r="AD42" s="667">
        <v>14524388</v>
      </c>
      <c r="AE42" s="667"/>
      <c r="AF42" s="667"/>
      <c r="AG42" s="667"/>
      <c r="AH42" s="667"/>
      <c r="AI42" s="667"/>
      <c r="AJ42" s="667"/>
      <c r="AK42" s="667"/>
      <c r="AL42" s="627">
        <v>100</v>
      </c>
      <c r="AM42" s="668"/>
      <c r="AN42" s="668"/>
      <c r="AO42" s="669"/>
      <c r="AQ42" s="670" t="s">
        <v>357</v>
      </c>
      <c r="AR42" s="671"/>
      <c r="AS42" s="671"/>
      <c r="AT42" s="671"/>
      <c r="AU42" s="671"/>
      <c r="AV42" s="671"/>
      <c r="AW42" s="671"/>
      <c r="AX42" s="671"/>
      <c r="AY42" s="672"/>
      <c r="AZ42" s="624">
        <v>1883939</v>
      </c>
      <c r="BA42" s="663"/>
      <c r="BB42" s="663"/>
      <c r="BC42" s="663"/>
      <c r="BD42" s="625"/>
      <c r="BE42" s="625"/>
      <c r="BF42" s="689"/>
      <c r="BG42" s="687"/>
      <c r="BH42" s="688"/>
      <c r="BI42" s="688"/>
      <c r="BJ42" s="688"/>
      <c r="BK42" s="688"/>
      <c r="BL42" s="231"/>
      <c r="BM42" s="690" t="s">
        <v>358</v>
      </c>
      <c r="BN42" s="690"/>
      <c r="BO42" s="690"/>
      <c r="BP42" s="690"/>
      <c r="BQ42" s="690"/>
      <c r="BR42" s="690"/>
      <c r="BS42" s="690"/>
      <c r="BT42" s="690"/>
      <c r="BU42" s="691"/>
      <c r="BV42" s="624">
        <v>356</v>
      </c>
      <c r="BW42" s="663"/>
      <c r="BX42" s="663"/>
      <c r="BY42" s="663"/>
      <c r="BZ42" s="663"/>
      <c r="CA42" s="663"/>
      <c r="CB42" s="664"/>
      <c r="CD42" s="637" t="s">
        <v>359</v>
      </c>
      <c r="CE42" s="638"/>
      <c r="CF42" s="638"/>
      <c r="CG42" s="638"/>
      <c r="CH42" s="638"/>
      <c r="CI42" s="638"/>
      <c r="CJ42" s="638"/>
      <c r="CK42" s="638"/>
      <c r="CL42" s="638"/>
      <c r="CM42" s="638"/>
      <c r="CN42" s="638"/>
      <c r="CO42" s="638"/>
      <c r="CP42" s="638"/>
      <c r="CQ42" s="639"/>
      <c r="CR42" s="640">
        <v>2149596</v>
      </c>
      <c r="CS42" s="641"/>
      <c r="CT42" s="641"/>
      <c r="CU42" s="641"/>
      <c r="CV42" s="641"/>
      <c r="CW42" s="641"/>
      <c r="CX42" s="641"/>
      <c r="CY42" s="642"/>
      <c r="CZ42" s="643">
        <v>8.4</v>
      </c>
      <c r="DA42" s="644"/>
      <c r="DB42" s="644"/>
      <c r="DC42" s="645"/>
      <c r="DD42" s="646">
        <v>505163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2"/>
      <c r="BW43" s="232"/>
      <c r="BX43" s="232"/>
      <c r="BY43" s="232"/>
      <c r="BZ43" s="232"/>
      <c r="CA43" s="232"/>
      <c r="CB43" s="232"/>
      <c r="CD43" s="637" t="s">
        <v>360</v>
      </c>
      <c r="CE43" s="638"/>
      <c r="CF43" s="638"/>
      <c r="CG43" s="638"/>
      <c r="CH43" s="638"/>
      <c r="CI43" s="638"/>
      <c r="CJ43" s="638"/>
      <c r="CK43" s="638"/>
      <c r="CL43" s="638"/>
      <c r="CM43" s="638"/>
      <c r="CN43" s="638"/>
      <c r="CO43" s="638"/>
      <c r="CP43" s="638"/>
      <c r="CQ43" s="639"/>
      <c r="CR43" s="640">
        <v>53302</v>
      </c>
      <c r="CS43" s="659"/>
      <c r="CT43" s="659"/>
      <c r="CU43" s="659"/>
      <c r="CV43" s="659"/>
      <c r="CW43" s="659"/>
      <c r="CX43" s="659"/>
      <c r="CY43" s="660"/>
      <c r="CZ43" s="643">
        <v>0.2</v>
      </c>
      <c r="DA43" s="661"/>
      <c r="DB43" s="661"/>
      <c r="DC43" s="662"/>
      <c r="DD43" s="646">
        <v>53302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308</v>
      </c>
      <c r="CE44" s="654"/>
      <c r="CF44" s="637" t="s">
        <v>361</v>
      </c>
      <c r="CG44" s="638"/>
      <c r="CH44" s="638"/>
      <c r="CI44" s="638"/>
      <c r="CJ44" s="638"/>
      <c r="CK44" s="638"/>
      <c r="CL44" s="638"/>
      <c r="CM44" s="638"/>
      <c r="CN44" s="638"/>
      <c r="CO44" s="638"/>
      <c r="CP44" s="638"/>
      <c r="CQ44" s="639"/>
      <c r="CR44" s="640">
        <v>2052205</v>
      </c>
      <c r="CS44" s="641"/>
      <c r="CT44" s="641"/>
      <c r="CU44" s="641"/>
      <c r="CV44" s="641"/>
      <c r="CW44" s="641"/>
      <c r="CX44" s="641"/>
      <c r="CY44" s="642"/>
      <c r="CZ44" s="643">
        <v>8.1</v>
      </c>
      <c r="DA44" s="644"/>
      <c r="DB44" s="644"/>
      <c r="DC44" s="645"/>
      <c r="DD44" s="646">
        <v>497418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362</v>
      </c>
      <c r="CG45" s="638"/>
      <c r="CH45" s="638"/>
      <c r="CI45" s="638"/>
      <c r="CJ45" s="638"/>
      <c r="CK45" s="638"/>
      <c r="CL45" s="638"/>
      <c r="CM45" s="638"/>
      <c r="CN45" s="638"/>
      <c r="CO45" s="638"/>
      <c r="CP45" s="638"/>
      <c r="CQ45" s="639"/>
      <c r="CR45" s="640">
        <v>434485</v>
      </c>
      <c r="CS45" s="659"/>
      <c r="CT45" s="659"/>
      <c r="CU45" s="659"/>
      <c r="CV45" s="659"/>
      <c r="CW45" s="659"/>
      <c r="CX45" s="659"/>
      <c r="CY45" s="660"/>
      <c r="CZ45" s="643">
        <v>1.7</v>
      </c>
      <c r="DA45" s="661"/>
      <c r="DB45" s="661"/>
      <c r="DC45" s="662"/>
      <c r="DD45" s="646">
        <v>19654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24" t="s">
        <v>363</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655"/>
      <c r="CE46" s="656"/>
      <c r="CF46" s="637" t="s">
        <v>364</v>
      </c>
      <c r="CG46" s="638"/>
      <c r="CH46" s="638"/>
      <c r="CI46" s="638"/>
      <c r="CJ46" s="638"/>
      <c r="CK46" s="638"/>
      <c r="CL46" s="638"/>
      <c r="CM46" s="638"/>
      <c r="CN46" s="638"/>
      <c r="CO46" s="638"/>
      <c r="CP46" s="638"/>
      <c r="CQ46" s="639"/>
      <c r="CR46" s="640">
        <v>1617720</v>
      </c>
      <c r="CS46" s="641"/>
      <c r="CT46" s="641"/>
      <c r="CU46" s="641"/>
      <c r="CV46" s="641"/>
      <c r="CW46" s="641"/>
      <c r="CX46" s="641"/>
      <c r="CY46" s="642"/>
      <c r="CZ46" s="643">
        <v>6.3</v>
      </c>
      <c r="DA46" s="644"/>
      <c r="DB46" s="644"/>
      <c r="DC46" s="645"/>
      <c r="DD46" s="646">
        <v>477764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34" t="s">
        <v>365</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655"/>
      <c r="CE47" s="656"/>
      <c r="CF47" s="637" t="s">
        <v>366</v>
      </c>
      <c r="CG47" s="638"/>
      <c r="CH47" s="638"/>
      <c r="CI47" s="638"/>
      <c r="CJ47" s="638"/>
      <c r="CK47" s="638"/>
      <c r="CL47" s="638"/>
      <c r="CM47" s="638"/>
      <c r="CN47" s="638"/>
      <c r="CO47" s="638"/>
      <c r="CP47" s="638"/>
      <c r="CQ47" s="639"/>
      <c r="CR47" s="640">
        <v>97391</v>
      </c>
      <c r="CS47" s="659"/>
      <c r="CT47" s="659"/>
      <c r="CU47" s="659"/>
      <c r="CV47" s="659"/>
      <c r="CW47" s="659"/>
      <c r="CX47" s="659"/>
      <c r="CY47" s="660"/>
      <c r="CZ47" s="643">
        <v>0.4</v>
      </c>
      <c r="DA47" s="661"/>
      <c r="DB47" s="661"/>
      <c r="DC47" s="662"/>
      <c r="DD47" s="646">
        <v>7745</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35" t="s">
        <v>367</v>
      </c>
      <c r="CD48" s="657"/>
      <c r="CE48" s="658"/>
      <c r="CF48" s="637" t="s">
        <v>368</v>
      </c>
      <c r="CG48" s="638"/>
      <c r="CH48" s="638"/>
      <c r="CI48" s="638"/>
      <c r="CJ48" s="638"/>
      <c r="CK48" s="638"/>
      <c r="CL48" s="638"/>
      <c r="CM48" s="638"/>
      <c r="CN48" s="638"/>
      <c r="CO48" s="638"/>
      <c r="CP48" s="638"/>
      <c r="CQ48" s="639"/>
      <c r="CR48" s="640" t="s">
        <v>242</v>
      </c>
      <c r="CS48" s="641"/>
      <c r="CT48" s="641"/>
      <c r="CU48" s="641"/>
      <c r="CV48" s="641"/>
      <c r="CW48" s="641"/>
      <c r="CX48" s="641"/>
      <c r="CY48" s="642"/>
      <c r="CZ48" s="643" t="s">
        <v>254</v>
      </c>
      <c r="DA48" s="644"/>
      <c r="DB48" s="644"/>
      <c r="DC48" s="645"/>
      <c r="DD48" s="646" t="s">
        <v>242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369</v>
      </c>
      <c r="CE49" s="622"/>
      <c r="CF49" s="622"/>
      <c r="CG49" s="622"/>
      <c r="CH49" s="622"/>
      <c r="CI49" s="622"/>
      <c r="CJ49" s="622"/>
      <c r="CK49" s="622"/>
      <c r="CL49" s="622"/>
      <c r="CM49" s="622"/>
      <c r="CN49" s="622"/>
      <c r="CO49" s="622"/>
      <c r="CP49" s="622"/>
      <c r="CQ49" s="623"/>
      <c r="CR49" s="624">
        <v>25491793</v>
      </c>
      <c r="CS49" s="625"/>
      <c r="CT49" s="625"/>
      <c r="CU49" s="625"/>
      <c r="CV49" s="625"/>
      <c r="CW49" s="625"/>
      <c r="CX49" s="625"/>
      <c r="CY49" s="626"/>
      <c r="CZ49" s="627">
        <v>100</v>
      </c>
      <c r="DA49" s="628"/>
      <c r="DB49" s="628"/>
      <c r="DC49" s="629"/>
      <c r="DD49" s="630">
        <v>16882995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mQYeXYZrQjS88c928Nk92y8odNTXWKrcQP5ZhskP7sAnsTiCN7OtOOZ7q6oQjQnj07FwpY5GoreS8nXWVbgdlw==" saltValue="YJZWOBxYoM83nGiwtFlvP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370</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1165" t="s">
        <v>371</v>
      </c>
      <c r="DK2" s="1166"/>
      <c r="DL2" s="1166"/>
      <c r="DM2" s="1166"/>
      <c r="DN2" s="1166"/>
      <c r="DO2" s="1167"/>
      <c r="DP2" s="244"/>
      <c r="DQ2" s="1165" t="s">
        <v>372</v>
      </c>
      <c r="DR2" s="1166"/>
      <c r="DS2" s="1166"/>
      <c r="DT2" s="1166"/>
      <c r="DU2" s="1166"/>
      <c r="DV2" s="1166"/>
      <c r="DW2" s="1166"/>
      <c r="DX2" s="1166"/>
      <c r="DY2" s="1166"/>
      <c r="DZ2" s="1167"/>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1118" t="s">
        <v>373</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47"/>
      <c r="BA4" s="247"/>
      <c r="BB4" s="247"/>
      <c r="BC4" s="247"/>
      <c r="BD4" s="247"/>
      <c r="BE4" s="248"/>
      <c r="BF4" s="248"/>
      <c r="BG4" s="248"/>
      <c r="BH4" s="248"/>
      <c r="BI4" s="248"/>
      <c r="BJ4" s="248"/>
      <c r="BK4" s="248"/>
      <c r="BL4" s="248"/>
      <c r="BM4" s="248"/>
      <c r="BN4" s="248"/>
      <c r="BO4" s="248"/>
      <c r="BP4" s="248"/>
      <c r="BQ4" s="247" t="s">
        <v>374</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1050" t="s">
        <v>375</v>
      </c>
      <c r="B5" s="1051"/>
      <c r="C5" s="1051"/>
      <c r="D5" s="1051"/>
      <c r="E5" s="1051"/>
      <c r="F5" s="1051"/>
      <c r="G5" s="1051"/>
      <c r="H5" s="1051"/>
      <c r="I5" s="1051"/>
      <c r="J5" s="1051"/>
      <c r="K5" s="1051"/>
      <c r="L5" s="1051"/>
      <c r="M5" s="1051"/>
      <c r="N5" s="1051"/>
      <c r="O5" s="1051"/>
      <c r="P5" s="1052"/>
      <c r="Q5" s="1056" t="s">
        <v>376</v>
      </c>
      <c r="R5" s="1057"/>
      <c r="S5" s="1057"/>
      <c r="T5" s="1057"/>
      <c r="U5" s="1058"/>
      <c r="V5" s="1056" t="s">
        <v>377</v>
      </c>
      <c r="W5" s="1057"/>
      <c r="X5" s="1057"/>
      <c r="Y5" s="1057"/>
      <c r="Z5" s="1058"/>
      <c r="AA5" s="1056" t="s">
        <v>378</v>
      </c>
      <c r="AB5" s="1057"/>
      <c r="AC5" s="1057"/>
      <c r="AD5" s="1057"/>
      <c r="AE5" s="1057"/>
      <c r="AF5" s="1168" t="s">
        <v>379</v>
      </c>
      <c r="AG5" s="1057"/>
      <c r="AH5" s="1057"/>
      <c r="AI5" s="1057"/>
      <c r="AJ5" s="1072"/>
      <c r="AK5" s="1057" t="s">
        <v>380</v>
      </c>
      <c r="AL5" s="1057"/>
      <c r="AM5" s="1057"/>
      <c r="AN5" s="1057"/>
      <c r="AO5" s="1058"/>
      <c r="AP5" s="1056" t="s">
        <v>381</v>
      </c>
      <c r="AQ5" s="1057"/>
      <c r="AR5" s="1057"/>
      <c r="AS5" s="1057"/>
      <c r="AT5" s="1058"/>
      <c r="AU5" s="1056" t="s">
        <v>382</v>
      </c>
      <c r="AV5" s="1057"/>
      <c r="AW5" s="1057"/>
      <c r="AX5" s="1057"/>
      <c r="AY5" s="1072"/>
      <c r="AZ5" s="251"/>
      <c r="BA5" s="251"/>
      <c r="BB5" s="251"/>
      <c r="BC5" s="251"/>
      <c r="BD5" s="251"/>
      <c r="BE5" s="252"/>
      <c r="BF5" s="252"/>
      <c r="BG5" s="252"/>
      <c r="BH5" s="252"/>
      <c r="BI5" s="252"/>
      <c r="BJ5" s="252"/>
      <c r="BK5" s="252"/>
      <c r="BL5" s="252"/>
      <c r="BM5" s="252"/>
      <c r="BN5" s="252"/>
      <c r="BO5" s="252"/>
      <c r="BP5" s="252"/>
      <c r="BQ5" s="1050" t="s">
        <v>383</v>
      </c>
      <c r="BR5" s="1051"/>
      <c r="BS5" s="1051"/>
      <c r="BT5" s="1051"/>
      <c r="BU5" s="1051"/>
      <c r="BV5" s="1051"/>
      <c r="BW5" s="1051"/>
      <c r="BX5" s="1051"/>
      <c r="BY5" s="1051"/>
      <c r="BZ5" s="1051"/>
      <c r="CA5" s="1051"/>
      <c r="CB5" s="1051"/>
      <c r="CC5" s="1051"/>
      <c r="CD5" s="1051"/>
      <c r="CE5" s="1051"/>
      <c r="CF5" s="1051"/>
      <c r="CG5" s="1052"/>
      <c r="CH5" s="1056" t="s">
        <v>384</v>
      </c>
      <c r="CI5" s="1057"/>
      <c r="CJ5" s="1057"/>
      <c r="CK5" s="1057"/>
      <c r="CL5" s="1058"/>
      <c r="CM5" s="1056" t="s">
        <v>385</v>
      </c>
      <c r="CN5" s="1057"/>
      <c r="CO5" s="1057"/>
      <c r="CP5" s="1057"/>
      <c r="CQ5" s="1058"/>
      <c r="CR5" s="1056" t="s">
        <v>386</v>
      </c>
      <c r="CS5" s="1057"/>
      <c r="CT5" s="1057"/>
      <c r="CU5" s="1057"/>
      <c r="CV5" s="1058"/>
      <c r="CW5" s="1056" t="s">
        <v>387</v>
      </c>
      <c r="CX5" s="1057"/>
      <c r="CY5" s="1057"/>
      <c r="CZ5" s="1057"/>
      <c r="DA5" s="1058"/>
      <c r="DB5" s="1056" t="s">
        <v>388</v>
      </c>
      <c r="DC5" s="1057"/>
      <c r="DD5" s="1057"/>
      <c r="DE5" s="1057"/>
      <c r="DF5" s="1058"/>
      <c r="DG5" s="1153" t="s">
        <v>389</v>
      </c>
      <c r="DH5" s="1154"/>
      <c r="DI5" s="1154"/>
      <c r="DJ5" s="1154"/>
      <c r="DK5" s="1155"/>
      <c r="DL5" s="1153" t="s">
        <v>390</v>
      </c>
      <c r="DM5" s="1154"/>
      <c r="DN5" s="1154"/>
      <c r="DO5" s="1154"/>
      <c r="DP5" s="1155"/>
      <c r="DQ5" s="1056" t="s">
        <v>391</v>
      </c>
      <c r="DR5" s="1057"/>
      <c r="DS5" s="1057"/>
      <c r="DT5" s="1057"/>
      <c r="DU5" s="1058"/>
      <c r="DV5" s="1056" t="s">
        <v>382</v>
      </c>
      <c r="DW5" s="1057"/>
      <c r="DX5" s="1057"/>
      <c r="DY5" s="1057"/>
      <c r="DZ5" s="1072"/>
      <c r="EA5" s="249"/>
    </row>
    <row r="6" spans="1:131" s="250"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47"/>
      <c r="BA6" s="247"/>
      <c r="BB6" s="247"/>
      <c r="BC6" s="247"/>
      <c r="BD6" s="247"/>
      <c r="BE6" s="248"/>
      <c r="BF6" s="248"/>
      <c r="BG6" s="248"/>
      <c r="BH6" s="248"/>
      <c r="BI6" s="248"/>
      <c r="BJ6" s="248"/>
      <c r="BK6" s="248"/>
      <c r="BL6" s="248"/>
      <c r="BM6" s="248"/>
      <c r="BN6" s="248"/>
      <c r="BO6" s="248"/>
      <c r="BP6" s="248"/>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49"/>
    </row>
    <row r="7" spans="1:131" s="250" customFormat="1" ht="26.25" customHeight="1" thickTop="1" x14ac:dyDescent="0.15">
      <c r="A7" s="253">
        <v>1</v>
      </c>
      <c r="B7" s="1105" t="s">
        <v>392</v>
      </c>
      <c r="C7" s="1106"/>
      <c r="D7" s="1106"/>
      <c r="E7" s="1106"/>
      <c r="F7" s="1106"/>
      <c r="G7" s="1106"/>
      <c r="H7" s="1106"/>
      <c r="I7" s="1106"/>
      <c r="J7" s="1106"/>
      <c r="K7" s="1106"/>
      <c r="L7" s="1106"/>
      <c r="M7" s="1106"/>
      <c r="N7" s="1106"/>
      <c r="O7" s="1106"/>
      <c r="P7" s="1107"/>
      <c r="Q7" s="1159">
        <v>26279</v>
      </c>
      <c r="R7" s="1160"/>
      <c r="S7" s="1160"/>
      <c r="T7" s="1160"/>
      <c r="U7" s="1160"/>
      <c r="V7" s="1160">
        <v>25849</v>
      </c>
      <c r="W7" s="1160"/>
      <c r="X7" s="1160"/>
      <c r="Y7" s="1160"/>
      <c r="Z7" s="1160"/>
      <c r="AA7" s="1160">
        <v>430</v>
      </c>
      <c r="AB7" s="1160"/>
      <c r="AC7" s="1160"/>
      <c r="AD7" s="1160"/>
      <c r="AE7" s="1161"/>
      <c r="AF7" s="1162">
        <v>191</v>
      </c>
      <c r="AG7" s="1163"/>
      <c r="AH7" s="1163"/>
      <c r="AI7" s="1163"/>
      <c r="AJ7" s="1164"/>
      <c r="AK7" s="1146" t="s">
        <v>601</v>
      </c>
      <c r="AL7" s="1147"/>
      <c r="AM7" s="1147"/>
      <c r="AN7" s="1147"/>
      <c r="AO7" s="1147"/>
      <c r="AP7" s="1147">
        <v>19639</v>
      </c>
      <c r="AQ7" s="1147"/>
      <c r="AR7" s="1147"/>
      <c r="AS7" s="1147"/>
      <c r="AT7" s="1147"/>
      <c r="AU7" s="1148"/>
      <c r="AV7" s="1148"/>
      <c r="AW7" s="1148"/>
      <c r="AX7" s="1148"/>
      <c r="AY7" s="1149"/>
      <c r="AZ7" s="247"/>
      <c r="BA7" s="247"/>
      <c r="BB7" s="247"/>
      <c r="BC7" s="247"/>
      <c r="BD7" s="247"/>
      <c r="BE7" s="248"/>
      <c r="BF7" s="248"/>
      <c r="BG7" s="248"/>
      <c r="BH7" s="248"/>
      <c r="BI7" s="248"/>
      <c r="BJ7" s="248"/>
      <c r="BK7" s="248"/>
      <c r="BL7" s="248"/>
      <c r="BM7" s="248"/>
      <c r="BN7" s="248"/>
      <c r="BO7" s="248"/>
      <c r="BP7" s="248"/>
      <c r="BQ7" s="254">
        <v>1</v>
      </c>
      <c r="BR7" s="255"/>
      <c r="BS7" s="1150" t="s">
        <v>600</v>
      </c>
      <c r="BT7" s="1151"/>
      <c r="BU7" s="1151"/>
      <c r="BV7" s="1151"/>
      <c r="BW7" s="1151"/>
      <c r="BX7" s="1151"/>
      <c r="BY7" s="1151"/>
      <c r="BZ7" s="1151"/>
      <c r="CA7" s="1151"/>
      <c r="CB7" s="1151"/>
      <c r="CC7" s="1151"/>
      <c r="CD7" s="1151"/>
      <c r="CE7" s="1151"/>
      <c r="CF7" s="1151"/>
      <c r="CG7" s="1152"/>
      <c r="CH7" s="1143">
        <v>2</v>
      </c>
      <c r="CI7" s="1144"/>
      <c r="CJ7" s="1144"/>
      <c r="CK7" s="1144"/>
      <c r="CL7" s="1145"/>
      <c r="CM7" s="1143">
        <v>86</v>
      </c>
      <c r="CN7" s="1144"/>
      <c r="CO7" s="1144"/>
      <c r="CP7" s="1144"/>
      <c r="CQ7" s="1145"/>
      <c r="CR7" s="1143">
        <v>5</v>
      </c>
      <c r="CS7" s="1144"/>
      <c r="CT7" s="1144"/>
      <c r="CU7" s="1144"/>
      <c r="CV7" s="1145"/>
      <c r="CW7" s="1143" t="s">
        <v>601</v>
      </c>
      <c r="CX7" s="1144"/>
      <c r="CY7" s="1144"/>
      <c r="CZ7" s="1144"/>
      <c r="DA7" s="1145"/>
      <c r="DB7" s="1143" t="s">
        <v>601</v>
      </c>
      <c r="DC7" s="1144"/>
      <c r="DD7" s="1144"/>
      <c r="DE7" s="1144"/>
      <c r="DF7" s="1145"/>
      <c r="DG7" s="1143">
        <v>345</v>
      </c>
      <c r="DH7" s="1144"/>
      <c r="DI7" s="1144"/>
      <c r="DJ7" s="1144"/>
      <c r="DK7" s="1145"/>
      <c r="DL7" s="1143" t="s">
        <v>601</v>
      </c>
      <c r="DM7" s="1144"/>
      <c r="DN7" s="1144"/>
      <c r="DO7" s="1144"/>
      <c r="DP7" s="1145"/>
      <c r="DQ7" s="1143" t="s">
        <v>601</v>
      </c>
      <c r="DR7" s="1144"/>
      <c r="DS7" s="1144"/>
      <c r="DT7" s="1144"/>
      <c r="DU7" s="1145"/>
      <c r="DV7" s="1170"/>
      <c r="DW7" s="1171"/>
      <c r="DX7" s="1171"/>
      <c r="DY7" s="1171"/>
      <c r="DZ7" s="1172"/>
      <c r="EA7" s="249"/>
    </row>
    <row r="8" spans="1:131" s="250" customFormat="1" ht="26.25" customHeight="1" x14ac:dyDescent="0.15">
      <c r="A8" s="256">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47"/>
      <c r="BA8" s="247"/>
      <c r="BB8" s="247"/>
      <c r="BC8" s="247"/>
      <c r="BD8" s="247"/>
      <c r="BE8" s="248"/>
      <c r="BF8" s="248"/>
      <c r="BG8" s="248"/>
      <c r="BH8" s="248"/>
      <c r="BI8" s="248"/>
      <c r="BJ8" s="248"/>
      <c r="BK8" s="248"/>
      <c r="BL8" s="248"/>
      <c r="BM8" s="248"/>
      <c r="BN8" s="248"/>
      <c r="BO8" s="248"/>
      <c r="BP8" s="248"/>
      <c r="BQ8" s="257">
        <v>2</v>
      </c>
      <c r="BR8" s="258"/>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49"/>
    </row>
    <row r="9" spans="1:131" s="250" customFormat="1" ht="26.25" customHeight="1" x14ac:dyDescent="0.15">
      <c r="A9" s="256">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47"/>
      <c r="BA9" s="247"/>
      <c r="BB9" s="247"/>
      <c r="BC9" s="247"/>
      <c r="BD9" s="247"/>
      <c r="BE9" s="248"/>
      <c r="BF9" s="248"/>
      <c r="BG9" s="248"/>
      <c r="BH9" s="248"/>
      <c r="BI9" s="248"/>
      <c r="BJ9" s="248"/>
      <c r="BK9" s="248"/>
      <c r="BL9" s="248"/>
      <c r="BM9" s="248"/>
      <c r="BN9" s="248"/>
      <c r="BO9" s="248"/>
      <c r="BP9" s="248"/>
      <c r="BQ9" s="257">
        <v>3</v>
      </c>
      <c r="BR9" s="258"/>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49"/>
    </row>
    <row r="10" spans="1:131" s="250" customFormat="1" ht="26.25" customHeight="1" x14ac:dyDescent="0.15">
      <c r="A10" s="256">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47"/>
      <c r="BA10" s="247"/>
      <c r="BB10" s="247"/>
      <c r="BC10" s="247"/>
      <c r="BD10" s="247"/>
      <c r="BE10" s="248"/>
      <c r="BF10" s="248"/>
      <c r="BG10" s="248"/>
      <c r="BH10" s="248"/>
      <c r="BI10" s="248"/>
      <c r="BJ10" s="248"/>
      <c r="BK10" s="248"/>
      <c r="BL10" s="248"/>
      <c r="BM10" s="248"/>
      <c r="BN10" s="248"/>
      <c r="BO10" s="248"/>
      <c r="BP10" s="248"/>
      <c r="BQ10" s="257">
        <v>4</v>
      </c>
      <c r="BR10" s="258"/>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49"/>
    </row>
    <row r="11" spans="1:131" s="250" customFormat="1" ht="26.25" customHeight="1" x14ac:dyDescent="0.15">
      <c r="A11" s="256">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47"/>
      <c r="BA11" s="247"/>
      <c r="BB11" s="247"/>
      <c r="BC11" s="247"/>
      <c r="BD11" s="247"/>
      <c r="BE11" s="248"/>
      <c r="BF11" s="248"/>
      <c r="BG11" s="248"/>
      <c r="BH11" s="248"/>
      <c r="BI11" s="248"/>
      <c r="BJ11" s="248"/>
      <c r="BK11" s="248"/>
      <c r="BL11" s="248"/>
      <c r="BM11" s="248"/>
      <c r="BN11" s="248"/>
      <c r="BO11" s="248"/>
      <c r="BP11" s="248"/>
      <c r="BQ11" s="257">
        <v>5</v>
      </c>
      <c r="BR11" s="258"/>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49"/>
    </row>
    <row r="12" spans="1:131" s="250" customFormat="1" ht="26.25" customHeight="1" x14ac:dyDescent="0.15">
      <c r="A12" s="256">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47"/>
      <c r="BA12" s="247"/>
      <c r="BB12" s="247"/>
      <c r="BC12" s="247"/>
      <c r="BD12" s="247"/>
      <c r="BE12" s="248"/>
      <c r="BF12" s="248"/>
      <c r="BG12" s="248"/>
      <c r="BH12" s="248"/>
      <c r="BI12" s="248"/>
      <c r="BJ12" s="248"/>
      <c r="BK12" s="248"/>
      <c r="BL12" s="248"/>
      <c r="BM12" s="248"/>
      <c r="BN12" s="248"/>
      <c r="BO12" s="248"/>
      <c r="BP12" s="248"/>
      <c r="BQ12" s="257">
        <v>6</v>
      </c>
      <c r="BR12" s="258"/>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49"/>
    </row>
    <row r="13" spans="1:131" s="250" customFormat="1" ht="26.25" customHeight="1" x14ac:dyDescent="0.15">
      <c r="A13" s="256">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47"/>
      <c r="BA13" s="247"/>
      <c r="BB13" s="247"/>
      <c r="BC13" s="247"/>
      <c r="BD13" s="247"/>
      <c r="BE13" s="248"/>
      <c r="BF13" s="248"/>
      <c r="BG13" s="248"/>
      <c r="BH13" s="248"/>
      <c r="BI13" s="248"/>
      <c r="BJ13" s="248"/>
      <c r="BK13" s="248"/>
      <c r="BL13" s="248"/>
      <c r="BM13" s="248"/>
      <c r="BN13" s="248"/>
      <c r="BO13" s="248"/>
      <c r="BP13" s="248"/>
      <c r="BQ13" s="257">
        <v>7</v>
      </c>
      <c r="BR13" s="258"/>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49"/>
    </row>
    <row r="14" spans="1:131" s="250" customFormat="1" ht="26.25" customHeight="1" x14ac:dyDescent="0.15">
      <c r="A14" s="256">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47"/>
      <c r="BA14" s="247"/>
      <c r="BB14" s="247"/>
      <c r="BC14" s="247"/>
      <c r="BD14" s="247"/>
      <c r="BE14" s="248"/>
      <c r="BF14" s="248"/>
      <c r="BG14" s="248"/>
      <c r="BH14" s="248"/>
      <c r="BI14" s="248"/>
      <c r="BJ14" s="248"/>
      <c r="BK14" s="248"/>
      <c r="BL14" s="248"/>
      <c r="BM14" s="248"/>
      <c r="BN14" s="248"/>
      <c r="BO14" s="248"/>
      <c r="BP14" s="248"/>
      <c r="BQ14" s="257">
        <v>8</v>
      </c>
      <c r="BR14" s="258"/>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49"/>
    </row>
    <row r="15" spans="1:131" s="250" customFormat="1" ht="26.25" customHeight="1" x14ac:dyDescent="0.15">
      <c r="A15" s="256">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47"/>
      <c r="BA15" s="247"/>
      <c r="BB15" s="247"/>
      <c r="BC15" s="247"/>
      <c r="BD15" s="247"/>
      <c r="BE15" s="248"/>
      <c r="BF15" s="248"/>
      <c r="BG15" s="248"/>
      <c r="BH15" s="248"/>
      <c r="BI15" s="248"/>
      <c r="BJ15" s="248"/>
      <c r="BK15" s="248"/>
      <c r="BL15" s="248"/>
      <c r="BM15" s="248"/>
      <c r="BN15" s="248"/>
      <c r="BO15" s="248"/>
      <c r="BP15" s="248"/>
      <c r="BQ15" s="257">
        <v>9</v>
      </c>
      <c r="BR15" s="258"/>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49"/>
    </row>
    <row r="16" spans="1:131" s="250" customFormat="1" ht="26.25" customHeight="1" x14ac:dyDescent="0.15">
      <c r="A16" s="256">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47"/>
      <c r="BA16" s="247"/>
      <c r="BB16" s="247"/>
      <c r="BC16" s="247"/>
      <c r="BD16" s="247"/>
      <c r="BE16" s="248"/>
      <c r="BF16" s="248"/>
      <c r="BG16" s="248"/>
      <c r="BH16" s="248"/>
      <c r="BI16" s="248"/>
      <c r="BJ16" s="248"/>
      <c r="BK16" s="248"/>
      <c r="BL16" s="248"/>
      <c r="BM16" s="248"/>
      <c r="BN16" s="248"/>
      <c r="BO16" s="248"/>
      <c r="BP16" s="248"/>
      <c r="BQ16" s="257">
        <v>10</v>
      </c>
      <c r="BR16" s="258"/>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49"/>
    </row>
    <row r="17" spans="1:131" s="250" customFormat="1" ht="26.25" customHeight="1" x14ac:dyDescent="0.15">
      <c r="A17" s="256">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47"/>
      <c r="BA17" s="247"/>
      <c r="BB17" s="247"/>
      <c r="BC17" s="247"/>
      <c r="BD17" s="247"/>
      <c r="BE17" s="248"/>
      <c r="BF17" s="248"/>
      <c r="BG17" s="248"/>
      <c r="BH17" s="248"/>
      <c r="BI17" s="248"/>
      <c r="BJ17" s="248"/>
      <c r="BK17" s="248"/>
      <c r="BL17" s="248"/>
      <c r="BM17" s="248"/>
      <c r="BN17" s="248"/>
      <c r="BO17" s="248"/>
      <c r="BP17" s="248"/>
      <c r="BQ17" s="257">
        <v>11</v>
      </c>
      <c r="BR17" s="258"/>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49"/>
    </row>
    <row r="18" spans="1:131" s="250" customFormat="1" ht="26.25" customHeight="1" x14ac:dyDescent="0.15">
      <c r="A18" s="256">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47"/>
      <c r="BA18" s="247"/>
      <c r="BB18" s="247"/>
      <c r="BC18" s="247"/>
      <c r="BD18" s="247"/>
      <c r="BE18" s="248"/>
      <c r="BF18" s="248"/>
      <c r="BG18" s="248"/>
      <c r="BH18" s="248"/>
      <c r="BI18" s="248"/>
      <c r="BJ18" s="248"/>
      <c r="BK18" s="248"/>
      <c r="BL18" s="248"/>
      <c r="BM18" s="248"/>
      <c r="BN18" s="248"/>
      <c r="BO18" s="248"/>
      <c r="BP18" s="248"/>
      <c r="BQ18" s="257">
        <v>12</v>
      </c>
      <c r="BR18" s="258"/>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49"/>
    </row>
    <row r="19" spans="1:131" s="250" customFormat="1" ht="26.25" customHeight="1" x14ac:dyDescent="0.15">
      <c r="A19" s="256">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47"/>
      <c r="BA19" s="247"/>
      <c r="BB19" s="247"/>
      <c r="BC19" s="247"/>
      <c r="BD19" s="247"/>
      <c r="BE19" s="248"/>
      <c r="BF19" s="248"/>
      <c r="BG19" s="248"/>
      <c r="BH19" s="248"/>
      <c r="BI19" s="248"/>
      <c r="BJ19" s="248"/>
      <c r="BK19" s="248"/>
      <c r="BL19" s="248"/>
      <c r="BM19" s="248"/>
      <c r="BN19" s="248"/>
      <c r="BO19" s="248"/>
      <c r="BP19" s="248"/>
      <c r="BQ19" s="257">
        <v>13</v>
      </c>
      <c r="BR19" s="258"/>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49"/>
    </row>
    <row r="20" spans="1:131" s="250" customFormat="1" ht="26.25" customHeight="1" x14ac:dyDescent="0.15">
      <c r="A20" s="256">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47"/>
      <c r="BA20" s="247"/>
      <c r="BB20" s="247"/>
      <c r="BC20" s="247"/>
      <c r="BD20" s="247"/>
      <c r="BE20" s="248"/>
      <c r="BF20" s="248"/>
      <c r="BG20" s="248"/>
      <c r="BH20" s="248"/>
      <c r="BI20" s="248"/>
      <c r="BJ20" s="248"/>
      <c r="BK20" s="248"/>
      <c r="BL20" s="248"/>
      <c r="BM20" s="248"/>
      <c r="BN20" s="248"/>
      <c r="BO20" s="248"/>
      <c r="BP20" s="248"/>
      <c r="BQ20" s="257">
        <v>14</v>
      </c>
      <c r="BR20" s="258"/>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49"/>
    </row>
    <row r="21" spans="1:131" s="250" customFormat="1" ht="26.25" customHeight="1" thickBot="1" x14ac:dyDescent="0.2">
      <c r="A21" s="256">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47"/>
      <c r="BA21" s="247"/>
      <c r="BB21" s="247"/>
      <c r="BC21" s="247"/>
      <c r="BD21" s="247"/>
      <c r="BE21" s="248"/>
      <c r="BF21" s="248"/>
      <c r="BG21" s="248"/>
      <c r="BH21" s="248"/>
      <c r="BI21" s="248"/>
      <c r="BJ21" s="248"/>
      <c r="BK21" s="248"/>
      <c r="BL21" s="248"/>
      <c r="BM21" s="248"/>
      <c r="BN21" s="248"/>
      <c r="BO21" s="248"/>
      <c r="BP21" s="248"/>
      <c r="BQ21" s="257">
        <v>15</v>
      </c>
      <c r="BR21" s="258"/>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49"/>
    </row>
    <row r="22" spans="1:131" s="250" customFormat="1" ht="26.25" customHeight="1" x14ac:dyDescent="0.15">
      <c r="A22" s="256">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393</v>
      </c>
      <c r="BA22" s="1090"/>
      <c r="BB22" s="1090"/>
      <c r="BC22" s="1090"/>
      <c r="BD22" s="1091"/>
      <c r="BE22" s="248"/>
      <c r="BF22" s="248"/>
      <c r="BG22" s="248"/>
      <c r="BH22" s="248"/>
      <c r="BI22" s="248"/>
      <c r="BJ22" s="248"/>
      <c r="BK22" s="248"/>
      <c r="BL22" s="248"/>
      <c r="BM22" s="248"/>
      <c r="BN22" s="248"/>
      <c r="BO22" s="248"/>
      <c r="BP22" s="248"/>
      <c r="BQ22" s="257">
        <v>16</v>
      </c>
      <c r="BR22" s="258"/>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49"/>
    </row>
    <row r="23" spans="1:131" s="250" customFormat="1" ht="26.25" customHeight="1" thickBot="1" x14ac:dyDescent="0.2">
      <c r="A23" s="259" t="s">
        <v>394</v>
      </c>
      <c r="B23" s="999" t="s">
        <v>395</v>
      </c>
      <c r="C23" s="1000"/>
      <c r="D23" s="1000"/>
      <c r="E23" s="1000"/>
      <c r="F23" s="1000"/>
      <c r="G23" s="1000"/>
      <c r="H23" s="1000"/>
      <c r="I23" s="1000"/>
      <c r="J23" s="1000"/>
      <c r="K23" s="1000"/>
      <c r="L23" s="1000"/>
      <c r="M23" s="1000"/>
      <c r="N23" s="1000"/>
      <c r="O23" s="1000"/>
      <c r="P23" s="1001"/>
      <c r="Q23" s="1123">
        <v>25922</v>
      </c>
      <c r="R23" s="1124"/>
      <c r="S23" s="1124"/>
      <c r="T23" s="1124"/>
      <c r="U23" s="1124"/>
      <c r="V23" s="1124">
        <v>25492</v>
      </c>
      <c r="W23" s="1124"/>
      <c r="X23" s="1124"/>
      <c r="Y23" s="1124"/>
      <c r="Z23" s="1124"/>
      <c r="AA23" s="1124">
        <v>430</v>
      </c>
      <c r="AB23" s="1124"/>
      <c r="AC23" s="1124"/>
      <c r="AD23" s="1124"/>
      <c r="AE23" s="1125"/>
      <c r="AF23" s="1126">
        <v>191</v>
      </c>
      <c r="AG23" s="1124"/>
      <c r="AH23" s="1124"/>
      <c r="AI23" s="1124"/>
      <c r="AJ23" s="1127"/>
      <c r="AK23" s="1128"/>
      <c r="AL23" s="1129"/>
      <c r="AM23" s="1129"/>
      <c r="AN23" s="1129"/>
      <c r="AO23" s="1129"/>
      <c r="AP23" s="1124">
        <v>19639</v>
      </c>
      <c r="AQ23" s="1124"/>
      <c r="AR23" s="1124"/>
      <c r="AS23" s="1124"/>
      <c r="AT23" s="1124"/>
      <c r="AU23" s="1130"/>
      <c r="AV23" s="1130"/>
      <c r="AW23" s="1130"/>
      <c r="AX23" s="1130"/>
      <c r="AY23" s="1131"/>
      <c r="AZ23" s="1120" t="s">
        <v>396</v>
      </c>
      <c r="BA23" s="1121"/>
      <c r="BB23" s="1121"/>
      <c r="BC23" s="1121"/>
      <c r="BD23" s="1122"/>
      <c r="BE23" s="248"/>
      <c r="BF23" s="248"/>
      <c r="BG23" s="248"/>
      <c r="BH23" s="248"/>
      <c r="BI23" s="248"/>
      <c r="BJ23" s="248"/>
      <c r="BK23" s="248"/>
      <c r="BL23" s="248"/>
      <c r="BM23" s="248"/>
      <c r="BN23" s="248"/>
      <c r="BO23" s="248"/>
      <c r="BP23" s="248"/>
      <c r="BQ23" s="257">
        <v>17</v>
      </c>
      <c r="BR23" s="258"/>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49"/>
    </row>
    <row r="24" spans="1:131" s="250" customFormat="1" ht="26.25" customHeight="1" x14ac:dyDescent="0.15">
      <c r="A24" s="1119" t="s">
        <v>397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47"/>
      <c r="BA24" s="247"/>
      <c r="BB24" s="247"/>
      <c r="BC24" s="247"/>
      <c r="BD24" s="247"/>
      <c r="BE24" s="248"/>
      <c r="BF24" s="248"/>
      <c r="BG24" s="248"/>
      <c r="BH24" s="248"/>
      <c r="BI24" s="248"/>
      <c r="BJ24" s="248"/>
      <c r="BK24" s="248"/>
      <c r="BL24" s="248"/>
      <c r="BM24" s="248"/>
      <c r="BN24" s="248"/>
      <c r="BO24" s="248"/>
      <c r="BP24" s="248"/>
      <c r="BQ24" s="257">
        <v>18</v>
      </c>
      <c r="BR24" s="258"/>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49"/>
    </row>
    <row r="25" spans="1:131" s="242" customFormat="1" ht="26.25" customHeight="1" thickBot="1" x14ac:dyDescent="0.2">
      <c r="A25" s="1118" t="s">
        <v>398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47"/>
      <c r="BK25" s="247"/>
      <c r="BL25" s="247"/>
      <c r="BM25" s="247"/>
      <c r="BN25" s="247"/>
      <c r="BO25" s="260"/>
      <c r="BP25" s="260"/>
      <c r="BQ25" s="257">
        <v>19</v>
      </c>
      <c r="BR25" s="258"/>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1"/>
    </row>
    <row r="26" spans="1:131" s="242" customFormat="1" ht="26.25" customHeight="1" x14ac:dyDescent="0.15">
      <c r="A26" s="1050" t="s">
        <v>375</v>
      </c>
      <c r="B26" s="1051"/>
      <c r="C26" s="1051"/>
      <c r="D26" s="1051"/>
      <c r="E26" s="1051"/>
      <c r="F26" s="1051"/>
      <c r="G26" s="1051"/>
      <c r="H26" s="1051"/>
      <c r="I26" s="1051"/>
      <c r="J26" s="1051"/>
      <c r="K26" s="1051"/>
      <c r="L26" s="1051"/>
      <c r="M26" s="1051"/>
      <c r="N26" s="1051"/>
      <c r="O26" s="1051"/>
      <c r="P26" s="1052"/>
      <c r="Q26" s="1056" t="s">
        <v>399</v>
      </c>
      <c r="R26" s="1057"/>
      <c r="S26" s="1057"/>
      <c r="T26" s="1057"/>
      <c r="U26" s="1058"/>
      <c r="V26" s="1056" t="s">
        <v>400</v>
      </c>
      <c r="W26" s="1057"/>
      <c r="X26" s="1057"/>
      <c r="Y26" s="1057"/>
      <c r="Z26" s="1058"/>
      <c r="AA26" s="1056" t="s">
        <v>401</v>
      </c>
      <c r="AB26" s="1057"/>
      <c r="AC26" s="1057"/>
      <c r="AD26" s="1057"/>
      <c r="AE26" s="1057"/>
      <c r="AF26" s="1114" t="s">
        <v>402</v>
      </c>
      <c r="AG26" s="1063"/>
      <c r="AH26" s="1063"/>
      <c r="AI26" s="1063"/>
      <c r="AJ26" s="1115"/>
      <c r="AK26" s="1057" t="s">
        <v>403</v>
      </c>
      <c r="AL26" s="1057"/>
      <c r="AM26" s="1057"/>
      <c r="AN26" s="1057"/>
      <c r="AO26" s="1058"/>
      <c r="AP26" s="1056" t="s">
        <v>404</v>
      </c>
      <c r="AQ26" s="1057"/>
      <c r="AR26" s="1057"/>
      <c r="AS26" s="1057"/>
      <c r="AT26" s="1058"/>
      <c r="AU26" s="1056" t="s">
        <v>405</v>
      </c>
      <c r="AV26" s="1057"/>
      <c r="AW26" s="1057"/>
      <c r="AX26" s="1057"/>
      <c r="AY26" s="1058"/>
      <c r="AZ26" s="1056" t="s">
        <v>406</v>
      </c>
      <c r="BA26" s="1057"/>
      <c r="BB26" s="1057"/>
      <c r="BC26" s="1057"/>
      <c r="BD26" s="1058"/>
      <c r="BE26" s="1056" t="s">
        <v>382</v>
      </c>
      <c r="BF26" s="1057"/>
      <c r="BG26" s="1057"/>
      <c r="BH26" s="1057"/>
      <c r="BI26" s="1072"/>
      <c r="BJ26" s="247"/>
      <c r="BK26" s="247"/>
      <c r="BL26" s="247"/>
      <c r="BM26" s="247"/>
      <c r="BN26" s="247"/>
      <c r="BO26" s="260"/>
      <c r="BP26" s="260"/>
      <c r="BQ26" s="257">
        <v>20</v>
      </c>
      <c r="BR26" s="258"/>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1"/>
    </row>
    <row r="27" spans="1:131" s="242"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47"/>
      <c r="BK27" s="247"/>
      <c r="BL27" s="247"/>
      <c r="BM27" s="247"/>
      <c r="BN27" s="247"/>
      <c r="BO27" s="260"/>
      <c r="BP27" s="260"/>
      <c r="BQ27" s="257">
        <v>21</v>
      </c>
      <c r="BR27" s="258"/>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1"/>
    </row>
    <row r="28" spans="1:131" s="242" customFormat="1" ht="26.25" customHeight="1" thickTop="1" x14ac:dyDescent="0.15">
      <c r="A28" s="261">
        <v>1</v>
      </c>
      <c r="B28" s="1105" t="s">
        <v>407</v>
      </c>
      <c r="C28" s="1106"/>
      <c r="D28" s="1106"/>
      <c r="E28" s="1106"/>
      <c r="F28" s="1106"/>
      <c r="G28" s="1106"/>
      <c r="H28" s="1106"/>
      <c r="I28" s="1106"/>
      <c r="J28" s="1106"/>
      <c r="K28" s="1106"/>
      <c r="L28" s="1106"/>
      <c r="M28" s="1106"/>
      <c r="N28" s="1106"/>
      <c r="O28" s="1106"/>
      <c r="P28" s="1107"/>
      <c r="Q28" s="1108">
        <v>8018</v>
      </c>
      <c r="R28" s="1109"/>
      <c r="S28" s="1109"/>
      <c r="T28" s="1109"/>
      <c r="U28" s="1109"/>
      <c r="V28" s="1109">
        <v>7869</v>
      </c>
      <c r="W28" s="1109"/>
      <c r="X28" s="1109"/>
      <c r="Y28" s="1109"/>
      <c r="Z28" s="1109"/>
      <c r="AA28" s="1109">
        <v>149</v>
      </c>
      <c r="AB28" s="1109"/>
      <c r="AC28" s="1109"/>
      <c r="AD28" s="1109"/>
      <c r="AE28" s="1110"/>
      <c r="AF28" s="1111">
        <v>149</v>
      </c>
      <c r="AG28" s="1109"/>
      <c r="AH28" s="1109"/>
      <c r="AI28" s="1109"/>
      <c r="AJ28" s="1112"/>
      <c r="AK28" s="1113">
        <v>847</v>
      </c>
      <c r="AL28" s="1101"/>
      <c r="AM28" s="1101"/>
      <c r="AN28" s="1101"/>
      <c r="AO28" s="1101"/>
      <c r="AP28" s="1101" t="s">
        <v>601</v>
      </c>
      <c r="AQ28" s="1101"/>
      <c r="AR28" s="1101"/>
      <c r="AS28" s="1101"/>
      <c r="AT28" s="1101"/>
      <c r="AU28" s="1101" t="s">
        <v>601</v>
      </c>
      <c r="AV28" s="1101"/>
      <c r="AW28" s="1101"/>
      <c r="AX28" s="1101"/>
      <c r="AY28" s="1101"/>
      <c r="AZ28" s="1102" t="s">
        <v>601</v>
      </c>
      <c r="BA28" s="1102"/>
      <c r="BB28" s="1102"/>
      <c r="BC28" s="1102"/>
      <c r="BD28" s="1102"/>
      <c r="BE28" s="1103"/>
      <c r="BF28" s="1103"/>
      <c r="BG28" s="1103"/>
      <c r="BH28" s="1103"/>
      <c r="BI28" s="1104"/>
      <c r="BJ28" s="247"/>
      <c r="BK28" s="247"/>
      <c r="BL28" s="247"/>
      <c r="BM28" s="247"/>
      <c r="BN28" s="247"/>
      <c r="BO28" s="260"/>
      <c r="BP28" s="260"/>
      <c r="BQ28" s="257">
        <v>22</v>
      </c>
      <c r="BR28" s="258"/>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1"/>
    </row>
    <row r="29" spans="1:131" s="242" customFormat="1" ht="26.25" customHeight="1" x14ac:dyDescent="0.15">
      <c r="A29" s="261">
        <v>2</v>
      </c>
      <c r="B29" s="1092" t="s">
        <v>408</v>
      </c>
      <c r="C29" s="1093"/>
      <c r="D29" s="1093"/>
      <c r="E29" s="1093"/>
      <c r="F29" s="1093"/>
      <c r="G29" s="1093"/>
      <c r="H29" s="1093"/>
      <c r="I29" s="1093"/>
      <c r="J29" s="1093"/>
      <c r="K29" s="1093"/>
      <c r="L29" s="1093"/>
      <c r="M29" s="1093"/>
      <c r="N29" s="1093"/>
      <c r="O29" s="1093"/>
      <c r="P29" s="1094"/>
      <c r="Q29" s="1098">
        <v>9</v>
      </c>
      <c r="R29" s="1099"/>
      <c r="S29" s="1099"/>
      <c r="T29" s="1099"/>
      <c r="U29" s="1099"/>
      <c r="V29" s="1099">
        <v>9</v>
      </c>
      <c r="W29" s="1099"/>
      <c r="X29" s="1099"/>
      <c r="Y29" s="1099"/>
      <c r="Z29" s="1099"/>
      <c r="AA29" s="1099" t="s">
        <v>601</v>
      </c>
      <c r="AB29" s="1099"/>
      <c r="AC29" s="1099"/>
      <c r="AD29" s="1099"/>
      <c r="AE29" s="1100"/>
      <c r="AF29" s="1074" t="s">
        <v>127</v>
      </c>
      <c r="AG29" s="1075"/>
      <c r="AH29" s="1075"/>
      <c r="AI29" s="1075"/>
      <c r="AJ29" s="1076"/>
      <c r="AK29" s="1035">
        <v>5</v>
      </c>
      <c r="AL29" s="1026"/>
      <c r="AM29" s="1026"/>
      <c r="AN29" s="1026"/>
      <c r="AO29" s="1026"/>
      <c r="AP29" s="1026" t="s">
        <v>601</v>
      </c>
      <c r="AQ29" s="1026"/>
      <c r="AR29" s="1026"/>
      <c r="AS29" s="1026"/>
      <c r="AT29" s="1026"/>
      <c r="AU29" s="1026" t="s">
        <v>601</v>
      </c>
      <c r="AV29" s="1026"/>
      <c r="AW29" s="1026"/>
      <c r="AX29" s="1026"/>
      <c r="AY29" s="1026"/>
      <c r="AZ29" s="1097" t="s">
        <v>601</v>
      </c>
      <c r="BA29" s="1097"/>
      <c r="BB29" s="1097"/>
      <c r="BC29" s="1097"/>
      <c r="BD29" s="1097"/>
      <c r="BE29" s="1087"/>
      <c r="BF29" s="1087"/>
      <c r="BG29" s="1087"/>
      <c r="BH29" s="1087"/>
      <c r="BI29" s="1088"/>
      <c r="BJ29" s="247"/>
      <c r="BK29" s="247"/>
      <c r="BL29" s="247"/>
      <c r="BM29" s="247"/>
      <c r="BN29" s="247"/>
      <c r="BO29" s="260"/>
      <c r="BP29" s="260"/>
      <c r="BQ29" s="257">
        <v>23</v>
      </c>
      <c r="BR29" s="258"/>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1"/>
    </row>
    <row r="30" spans="1:131" s="242" customFormat="1" ht="26.25" customHeight="1" x14ac:dyDescent="0.15">
      <c r="A30" s="261">
        <v>3</v>
      </c>
      <c r="B30" s="1092" t="s">
        <v>409</v>
      </c>
      <c r="C30" s="1093"/>
      <c r="D30" s="1093"/>
      <c r="E30" s="1093"/>
      <c r="F30" s="1093"/>
      <c r="G30" s="1093"/>
      <c r="H30" s="1093"/>
      <c r="I30" s="1093"/>
      <c r="J30" s="1093"/>
      <c r="K30" s="1093"/>
      <c r="L30" s="1093"/>
      <c r="M30" s="1093"/>
      <c r="N30" s="1093"/>
      <c r="O30" s="1093"/>
      <c r="P30" s="1094"/>
      <c r="Q30" s="1098">
        <v>6202</v>
      </c>
      <c r="R30" s="1099"/>
      <c r="S30" s="1099"/>
      <c r="T30" s="1099"/>
      <c r="U30" s="1099"/>
      <c r="V30" s="1099">
        <v>6037</v>
      </c>
      <c r="W30" s="1099"/>
      <c r="X30" s="1099"/>
      <c r="Y30" s="1099"/>
      <c r="Z30" s="1099"/>
      <c r="AA30" s="1099">
        <v>165</v>
      </c>
      <c r="AB30" s="1099"/>
      <c r="AC30" s="1099"/>
      <c r="AD30" s="1099"/>
      <c r="AE30" s="1100"/>
      <c r="AF30" s="1074">
        <v>165</v>
      </c>
      <c r="AG30" s="1075"/>
      <c r="AH30" s="1075"/>
      <c r="AI30" s="1075"/>
      <c r="AJ30" s="1076"/>
      <c r="AK30" s="1035">
        <v>905</v>
      </c>
      <c r="AL30" s="1026"/>
      <c r="AM30" s="1026"/>
      <c r="AN30" s="1026"/>
      <c r="AO30" s="1026"/>
      <c r="AP30" s="1026" t="s">
        <v>601</v>
      </c>
      <c r="AQ30" s="1026"/>
      <c r="AR30" s="1026"/>
      <c r="AS30" s="1026"/>
      <c r="AT30" s="1026"/>
      <c r="AU30" s="1026" t="s">
        <v>601</v>
      </c>
      <c r="AV30" s="1026"/>
      <c r="AW30" s="1026"/>
      <c r="AX30" s="1026"/>
      <c r="AY30" s="1026"/>
      <c r="AZ30" s="1097" t="s">
        <v>601</v>
      </c>
      <c r="BA30" s="1097"/>
      <c r="BB30" s="1097"/>
      <c r="BC30" s="1097"/>
      <c r="BD30" s="1097"/>
      <c r="BE30" s="1087"/>
      <c r="BF30" s="1087"/>
      <c r="BG30" s="1087"/>
      <c r="BH30" s="1087"/>
      <c r="BI30" s="1088"/>
      <c r="BJ30" s="247"/>
      <c r="BK30" s="247"/>
      <c r="BL30" s="247"/>
      <c r="BM30" s="247"/>
      <c r="BN30" s="247"/>
      <c r="BO30" s="260"/>
      <c r="BP30" s="260"/>
      <c r="BQ30" s="257">
        <v>24</v>
      </c>
      <c r="BR30" s="258"/>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1"/>
    </row>
    <row r="31" spans="1:131" s="242" customFormat="1" ht="26.25" customHeight="1" x14ac:dyDescent="0.15">
      <c r="A31" s="261">
        <v>4</v>
      </c>
      <c r="B31" s="1092" t="s">
        <v>410</v>
      </c>
      <c r="C31" s="1093"/>
      <c r="D31" s="1093"/>
      <c r="E31" s="1093"/>
      <c r="F31" s="1093"/>
      <c r="G31" s="1093"/>
      <c r="H31" s="1093"/>
      <c r="I31" s="1093"/>
      <c r="J31" s="1093"/>
      <c r="K31" s="1093"/>
      <c r="L31" s="1093"/>
      <c r="M31" s="1093"/>
      <c r="N31" s="1093"/>
      <c r="O31" s="1093"/>
      <c r="P31" s="1094"/>
      <c r="Q31" s="1098">
        <v>1014</v>
      </c>
      <c r="R31" s="1099"/>
      <c r="S31" s="1099"/>
      <c r="T31" s="1099"/>
      <c r="U31" s="1099"/>
      <c r="V31" s="1099">
        <v>982</v>
      </c>
      <c r="W31" s="1099"/>
      <c r="X31" s="1099"/>
      <c r="Y31" s="1099"/>
      <c r="Z31" s="1099"/>
      <c r="AA31" s="1099">
        <v>32</v>
      </c>
      <c r="AB31" s="1099"/>
      <c r="AC31" s="1099"/>
      <c r="AD31" s="1099"/>
      <c r="AE31" s="1100"/>
      <c r="AF31" s="1074">
        <v>32</v>
      </c>
      <c r="AG31" s="1075"/>
      <c r="AH31" s="1075"/>
      <c r="AI31" s="1075"/>
      <c r="AJ31" s="1076"/>
      <c r="AK31" s="1035">
        <v>204</v>
      </c>
      <c r="AL31" s="1026"/>
      <c r="AM31" s="1026"/>
      <c r="AN31" s="1026"/>
      <c r="AO31" s="1026"/>
      <c r="AP31" s="1026" t="s">
        <v>601</v>
      </c>
      <c r="AQ31" s="1026"/>
      <c r="AR31" s="1026"/>
      <c r="AS31" s="1026"/>
      <c r="AT31" s="1026"/>
      <c r="AU31" s="1026" t="s">
        <v>601</v>
      </c>
      <c r="AV31" s="1026"/>
      <c r="AW31" s="1026"/>
      <c r="AX31" s="1026"/>
      <c r="AY31" s="1026"/>
      <c r="AZ31" s="1097" t="s">
        <v>601</v>
      </c>
      <c r="BA31" s="1097"/>
      <c r="BB31" s="1097"/>
      <c r="BC31" s="1097"/>
      <c r="BD31" s="1097"/>
      <c r="BE31" s="1087"/>
      <c r="BF31" s="1087"/>
      <c r="BG31" s="1087"/>
      <c r="BH31" s="1087"/>
      <c r="BI31" s="1088"/>
      <c r="BJ31" s="247"/>
      <c r="BK31" s="247"/>
      <c r="BL31" s="247"/>
      <c r="BM31" s="247"/>
      <c r="BN31" s="247"/>
      <c r="BO31" s="260"/>
      <c r="BP31" s="260"/>
      <c r="BQ31" s="257">
        <v>25</v>
      </c>
      <c r="BR31" s="258"/>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1"/>
    </row>
    <row r="32" spans="1:131" s="242" customFormat="1" ht="26.25" customHeight="1" x14ac:dyDescent="0.15">
      <c r="A32" s="261">
        <v>5</v>
      </c>
      <c r="B32" s="1092" t="s">
        <v>411</v>
      </c>
      <c r="C32" s="1093"/>
      <c r="D32" s="1093"/>
      <c r="E32" s="1093"/>
      <c r="F32" s="1093"/>
      <c r="G32" s="1093"/>
      <c r="H32" s="1093"/>
      <c r="I32" s="1093"/>
      <c r="J32" s="1093"/>
      <c r="K32" s="1093"/>
      <c r="L32" s="1093"/>
      <c r="M32" s="1093"/>
      <c r="N32" s="1093"/>
      <c r="O32" s="1093"/>
      <c r="P32" s="1094"/>
      <c r="Q32" s="1098">
        <v>1438</v>
      </c>
      <c r="R32" s="1099"/>
      <c r="S32" s="1099"/>
      <c r="T32" s="1099"/>
      <c r="U32" s="1099"/>
      <c r="V32" s="1099">
        <v>1195</v>
      </c>
      <c r="W32" s="1099"/>
      <c r="X32" s="1099"/>
      <c r="Y32" s="1099"/>
      <c r="Z32" s="1099"/>
      <c r="AA32" s="1099">
        <v>243</v>
      </c>
      <c r="AB32" s="1099"/>
      <c r="AC32" s="1099"/>
      <c r="AD32" s="1099"/>
      <c r="AE32" s="1100"/>
      <c r="AF32" s="1074">
        <v>2553</v>
      </c>
      <c r="AG32" s="1075"/>
      <c r="AH32" s="1075"/>
      <c r="AI32" s="1075"/>
      <c r="AJ32" s="1076"/>
      <c r="AK32" s="1035">
        <v>8</v>
      </c>
      <c r="AL32" s="1026"/>
      <c r="AM32" s="1026"/>
      <c r="AN32" s="1026"/>
      <c r="AO32" s="1026"/>
      <c r="AP32" s="1026">
        <v>1869</v>
      </c>
      <c r="AQ32" s="1026"/>
      <c r="AR32" s="1026"/>
      <c r="AS32" s="1026"/>
      <c r="AT32" s="1026"/>
      <c r="AU32" s="1026">
        <v>4</v>
      </c>
      <c r="AV32" s="1026"/>
      <c r="AW32" s="1026"/>
      <c r="AX32" s="1026"/>
      <c r="AY32" s="1026"/>
      <c r="AZ32" s="1097" t="s">
        <v>601</v>
      </c>
      <c r="BA32" s="1097"/>
      <c r="BB32" s="1097"/>
      <c r="BC32" s="1097"/>
      <c r="BD32" s="1097"/>
      <c r="BE32" s="1087" t="s">
        <v>412</v>
      </c>
      <c r="BF32" s="1087"/>
      <c r="BG32" s="1087"/>
      <c r="BH32" s="1087"/>
      <c r="BI32" s="1088"/>
      <c r="BJ32" s="247"/>
      <c r="BK32" s="247"/>
      <c r="BL32" s="247"/>
      <c r="BM32" s="247"/>
      <c r="BN32" s="247"/>
      <c r="BO32" s="260"/>
      <c r="BP32" s="260"/>
      <c r="BQ32" s="257">
        <v>26</v>
      </c>
      <c r="BR32" s="258"/>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1"/>
    </row>
    <row r="33" spans="1:131" s="242" customFormat="1" ht="26.25" customHeight="1" x14ac:dyDescent="0.15">
      <c r="A33" s="261">
        <v>6</v>
      </c>
      <c r="B33" s="1092" t="s">
        <v>413</v>
      </c>
      <c r="C33" s="1093"/>
      <c r="D33" s="1093"/>
      <c r="E33" s="1093"/>
      <c r="F33" s="1093"/>
      <c r="G33" s="1093"/>
      <c r="H33" s="1093"/>
      <c r="I33" s="1093"/>
      <c r="J33" s="1093"/>
      <c r="K33" s="1093"/>
      <c r="L33" s="1093"/>
      <c r="M33" s="1093"/>
      <c r="N33" s="1093"/>
      <c r="O33" s="1093"/>
      <c r="P33" s="1094"/>
      <c r="Q33" s="1098">
        <v>4572</v>
      </c>
      <c r="R33" s="1099"/>
      <c r="S33" s="1099"/>
      <c r="T33" s="1099"/>
      <c r="U33" s="1099"/>
      <c r="V33" s="1099">
        <v>4782</v>
      </c>
      <c r="W33" s="1099"/>
      <c r="X33" s="1099"/>
      <c r="Y33" s="1099"/>
      <c r="Z33" s="1099"/>
      <c r="AA33" s="1099">
        <v>-210</v>
      </c>
      <c r="AB33" s="1099"/>
      <c r="AC33" s="1099"/>
      <c r="AD33" s="1099"/>
      <c r="AE33" s="1100"/>
      <c r="AF33" s="1074">
        <v>-641</v>
      </c>
      <c r="AG33" s="1075"/>
      <c r="AH33" s="1075"/>
      <c r="AI33" s="1075"/>
      <c r="AJ33" s="1076"/>
      <c r="AK33" s="1035">
        <v>822</v>
      </c>
      <c r="AL33" s="1026"/>
      <c r="AM33" s="1026"/>
      <c r="AN33" s="1026"/>
      <c r="AO33" s="1026"/>
      <c r="AP33" s="1026">
        <v>4139</v>
      </c>
      <c r="AQ33" s="1026"/>
      <c r="AR33" s="1026"/>
      <c r="AS33" s="1026"/>
      <c r="AT33" s="1026"/>
      <c r="AU33" s="1026">
        <v>2462</v>
      </c>
      <c r="AV33" s="1026"/>
      <c r="AW33" s="1026"/>
      <c r="AX33" s="1026"/>
      <c r="AY33" s="1026"/>
      <c r="AZ33" s="1097">
        <v>15.2</v>
      </c>
      <c r="BA33" s="1097"/>
      <c r="BB33" s="1097"/>
      <c r="BC33" s="1097"/>
      <c r="BD33" s="1097"/>
      <c r="BE33" s="1087" t="s">
        <v>414</v>
      </c>
      <c r="BF33" s="1087"/>
      <c r="BG33" s="1087"/>
      <c r="BH33" s="1087"/>
      <c r="BI33" s="1088"/>
      <c r="BJ33" s="247"/>
      <c r="BK33" s="247"/>
      <c r="BL33" s="247"/>
      <c r="BM33" s="247"/>
      <c r="BN33" s="247"/>
      <c r="BO33" s="260"/>
      <c r="BP33" s="260"/>
      <c r="BQ33" s="257">
        <v>27</v>
      </c>
      <c r="BR33" s="258"/>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1"/>
    </row>
    <row r="34" spans="1:131" s="242" customFormat="1" ht="26.25" customHeight="1" x14ac:dyDescent="0.15">
      <c r="A34" s="261">
        <v>7</v>
      </c>
      <c r="B34" s="1092" t="s">
        <v>415</v>
      </c>
      <c r="C34" s="1093"/>
      <c r="D34" s="1093"/>
      <c r="E34" s="1093"/>
      <c r="F34" s="1093"/>
      <c r="G34" s="1093"/>
      <c r="H34" s="1093"/>
      <c r="I34" s="1093"/>
      <c r="J34" s="1093"/>
      <c r="K34" s="1093"/>
      <c r="L34" s="1093"/>
      <c r="M34" s="1093"/>
      <c r="N34" s="1093"/>
      <c r="O34" s="1093"/>
      <c r="P34" s="1094"/>
      <c r="Q34" s="1098">
        <v>2155</v>
      </c>
      <c r="R34" s="1099"/>
      <c r="S34" s="1099"/>
      <c r="T34" s="1099"/>
      <c r="U34" s="1099"/>
      <c r="V34" s="1099">
        <v>2081</v>
      </c>
      <c r="W34" s="1099"/>
      <c r="X34" s="1099"/>
      <c r="Y34" s="1099"/>
      <c r="Z34" s="1099"/>
      <c r="AA34" s="1099">
        <v>74</v>
      </c>
      <c r="AB34" s="1099"/>
      <c r="AC34" s="1099"/>
      <c r="AD34" s="1099"/>
      <c r="AE34" s="1100"/>
      <c r="AF34" s="1074">
        <v>69</v>
      </c>
      <c r="AG34" s="1075"/>
      <c r="AH34" s="1075"/>
      <c r="AI34" s="1075"/>
      <c r="AJ34" s="1076"/>
      <c r="AK34" s="1035">
        <v>886</v>
      </c>
      <c r="AL34" s="1026"/>
      <c r="AM34" s="1026"/>
      <c r="AN34" s="1026"/>
      <c r="AO34" s="1026"/>
      <c r="AP34" s="1026">
        <v>16911</v>
      </c>
      <c r="AQ34" s="1026"/>
      <c r="AR34" s="1026"/>
      <c r="AS34" s="1026"/>
      <c r="AT34" s="1026"/>
      <c r="AU34" s="1026">
        <v>8625</v>
      </c>
      <c r="AV34" s="1026"/>
      <c r="AW34" s="1026"/>
      <c r="AX34" s="1026"/>
      <c r="AY34" s="1026"/>
      <c r="AZ34" s="1097" t="s">
        <v>601</v>
      </c>
      <c r="BA34" s="1097"/>
      <c r="BB34" s="1097"/>
      <c r="BC34" s="1097"/>
      <c r="BD34" s="1097"/>
      <c r="BE34" s="1087" t="s">
        <v>414</v>
      </c>
      <c r="BF34" s="1087"/>
      <c r="BG34" s="1087"/>
      <c r="BH34" s="1087"/>
      <c r="BI34" s="1088"/>
      <c r="BJ34" s="247"/>
      <c r="BK34" s="247"/>
      <c r="BL34" s="247"/>
      <c r="BM34" s="247"/>
      <c r="BN34" s="247"/>
      <c r="BO34" s="260"/>
      <c r="BP34" s="260"/>
      <c r="BQ34" s="257">
        <v>28</v>
      </c>
      <c r="BR34" s="258"/>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1"/>
    </row>
    <row r="35" spans="1:131" s="242" customFormat="1" ht="26.25" customHeight="1" x14ac:dyDescent="0.15">
      <c r="A35" s="261">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47"/>
      <c r="BK35" s="247"/>
      <c r="BL35" s="247"/>
      <c r="BM35" s="247"/>
      <c r="BN35" s="247"/>
      <c r="BO35" s="260"/>
      <c r="BP35" s="260"/>
      <c r="BQ35" s="257">
        <v>29</v>
      </c>
      <c r="BR35" s="258"/>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1"/>
    </row>
    <row r="36" spans="1:131" s="242" customFormat="1" ht="26.25" customHeight="1" x14ac:dyDescent="0.15">
      <c r="A36" s="261">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47"/>
      <c r="BK36" s="247"/>
      <c r="BL36" s="247"/>
      <c r="BM36" s="247"/>
      <c r="BN36" s="247"/>
      <c r="BO36" s="260"/>
      <c r="BP36" s="260"/>
      <c r="BQ36" s="257">
        <v>30</v>
      </c>
      <c r="BR36" s="258"/>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1"/>
    </row>
    <row r="37" spans="1:131" s="242" customFormat="1" ht="26.25" customHeight="1" x14ac:dyDescent="0.15">
      <c r="A37" s="261">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47"/>
      <c r="BK37" s="247"/>
      <c r="BL37" s="247"/>
      <c r="BM37" s="247"/>
      <c r="BN37" s="247"/>
      <c r="BO37" s="260"/>
      <c r="BP37" s="260"/>
      <c r="BQ37" s="257">
        <v>31</v>
      </c>
      <c r="BR37" s="258"/>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1"/>
    </row>
    <row r="38" spans="1:131" s="242" customFormat="1" ht="26.25" customHeight="1" x14ac:dyDescent="0.15">
      <c r="A38" s="261">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47"/>
      <c r="BK38" s="247"/>
      <c r="BL38" s="247"/>
      <c r="BM38" s="247"/>
      <c r="BN38" s="247"/>
      <c r="BO38" s="260"/>
      <c r="BP38" s="260"/>
      <c r="BQ38" s="257">
        <v>32</v>
      </c>
      <c r="BR38" s="258"/>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1"/>
    </row>
    <row r="39" spans="1:131" s="242" customFormat="1" ht="26.25" customHeight="1" x14ac:dyDescent="0.15">
      <c r="A39" s="261">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47"/>
      <c r="BK39" s="247"/>
      <c r="BL39" s="247"/>
      <c r="BM39" s="247"/>
      <c r="BN39" s="247"/>
      <c r="BO39" s="260"/>
      <c r="BP39" s="260"/>
      <c r="BQ39" s="257">
        <v>33</v>
      </c>
      <c r="BR39" s="258"/>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1"/>
    </row>
    <row r="40" spans="1:131" s="242" customFormat="1" ht="26.25" customHeight="1" x14ac:dyDescent="0.15">
      <c r="A40" s="256">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47"/>
      <c r="BK40" s="247"/>
      <c r="BL40" s="247"/>
      <c r="BM40" s="247"/>
      <c r="BN40" s="247"/>
      <c r="BO40" s="260"/>
      <c r="BP40" s="260"/>
      <c r="BQ40" s="257">
        <v>34</v>
      </c>
      <c r="BR40" s="258"/>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1"/>
    </row>
    <row r="41" spans="1:131" s="242" customFormat="1" ht="26.25" customHeight="1" x14ac:dyDescent="0.15">
      <c r="A41" s="256">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47"/>
      <c r="BK41" s="247"/>
      <c r="BL41" s="247"/>
      <c r="BM41" s="247"/>
      <c r="BN41" s="247"/>
      <c r="BO41" s="260"/>
      <c r="BP41" s="260"/>
      <c r="BQ41" s="257">
        <v>35</v>
      </c>
      <c r="BR41" s="258"/>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1"/>
    </row>
    <row r="42" spans="1:131" s="242" customFormat="1" ht="26.25" customHeight="1" x14ac:dyDescent="0.15">
      <c r="A42" s="256">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47"/>
      <c r="BK42" s="247"/>
      <c r="BL42" s="247"/>
      <c r="BM42" s="247"/>
      <c r="BN42" s="247"/>
      <c r="BO42" s="260"/>
      <c r="BP42" s="260"/>
      <c r="BQ42" s="257">
        <v>36</v>
      </c>
      <c r="BR42" s="258"/>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1"/>
    </row>
    <row r="43" spans="1:131" s="242" customFormat="1" ht="26.25" customHeight="1" x14ac:dyDescent="0.15">
      <c r="A43" s="256">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47"/>
      <c r="BK43" s="247"/>
      <c r="BL43" s="247"/>
      <c r="BM43" s="247"/>
      <c r="BN43" s="247"/>
      <c r="BO43" s="260"/>
      <c r="BP43" s="260"/>
      <c r="BQ43" s="257">
        <v>37</v>
      </c>
      <c r="BR43" s="258"/>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1"/>
    </row>
    <row r="44" spans="1:131" s="242" customFormat="1" ht="26.25" customHeight="1" x14ac:dyDescent="0.15">
      <c r="A44" s="256">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47"/>
      <c r="BK44" s="247"/>
      <c r="BL44" s="247"/>
      <c r="BM44" s="247"/>
      <c r="BN44" s="247"/>
      <c r="BO44" s="260"/>
      <c r="BP44" s="260"/>
      <c r="BQ44" s="257">
        <v>38</v>
      </c>
      <c r="BR44" s="258"/>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1"/>
    </row>
    <row r="45" spans="1:131" s="242" customFormat="1" ht="26.25" customHeight="1" x14ac:dyDescent="0.15">
      <c r="A45" s="256">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47"/>
      <c r="BK45" s="247"/>
      <c r="BL45" s="247"/>
      <c r="BM45" s="247"/>
      <c r="BN45" s="247"/>
      <c r="BO45" s="260"/>
      <c r="BP45" s="260"/>
      <c r="BQ45" s="257">
        <v>39</v>
      </c>
      <c r="BR45" s="258"/>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1"/>
    </row>
    <row r="46" spans="1:131" s="242" customFormat="1" ht="26.25" customHeight="1" x14ac:dyDescent="0.15">
      <c r="A46" s="256">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47"/>
      <c r="BK46" s="247"/>
      <c r="BL46" s="247"/>
      <c r="BM46" s="247"/>
      <c r="BN46" s="247"/>
      <c r="BO46" s="260"/>
      <c r="BP46" s="260"/>
      <c r="BQ46" s="257">
        <v>40</v>
      </c>
      <c r="BR46" s="258"/>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1"/>
    </row>
    <row r="47" spans="1:131" s="242" customFormat="1" ht="26.25" customHeight="1" x14ac:dyDescent="0.15">
      <c r="A47" s="256">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47"/>
      <c r="BK47" s="247"/>
      <c r="BL47" s="247"/>
      <c r="BM47" s="247"/>
      <c r="BN47" s="247"/>
      <c r="BO47" s="260"/>
      <c r="BP47" s="260"/>
      <c r="BQ47" s="257">
        <v>41</v>
      </c>
      <c r="BR47" s="258"/>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1"/>
    </row>
    <row r="48" spans="1:131" s="242" customFormat="1" ht="26.25" customHeight="1" x14ac:dyDescent="0.15">
      <c r="A48" s="256">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47"/>
      <c r="BK48" s="247"/>
      <c r="BL48" s="247"/>
      <c r="BM48" s="247"/>
      <c r="BN48" s="247"/>
      <c r="BO48" s="260"/>
      <c r="BP48" s="260"/>
      <c r="BQ48" s="257">
        <v>42</v>
      </c>
      <c r="BR48" s="258"/>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1"/>
    </row>
    <row r="49" spans="1:131" s="242" customFormat="1" ht="26.25" customHeight="1" x14ac:dyDescent="0.15">
      <c r="A49" s="256">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47"/>
      <c r="BK49" s="247"/>
      <c r="BL49" s="247"/>
      <c r="BM49" s="247"/>
      <c r="BN49" s="247"/>
      <c r="BO49" s="260"/>
      <c r="BP49" s="260"/>
      <c r="BQ49" s="257">
        <v>43</v>
      </c>
      <c r="BR49" s="258"/>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1"/>
    </row>
    <row r="50" spans="1:131" s="242" customFormat="1" ht="26.25" customHeight="1" x14ac:dyDescent="0.15">
      <c r="A50" s="256">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47"/>
      <c r="BK50" s="247"/>
      <c r="BL50" s="247"/>
      <c r="BM50" s="247"/>
      <c r="BN50" s="247"/>
      <c r="BO50" s="260"/>
      <c r="BP50" s="260"/>
      <c r="BQ50" s="257">
        <v>44</v>
      </c>
      <c r="BR50" s="258"/>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1"/>
    </row>
    <row r="51" spans="1:131" s="242" customFormat="1" ht="26.25" customHeight="1" x14ac:dyDescent="0.15">
      <c r="A51" s="256">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47"/>
      <c r="BK51" s="247"/>
      <c r="BL51" s="247"/>
      <c r="BM51" s="247"/>
      <c r="BN51" s="247"/>
      <c r="BO51" s="260"/>
      <c r="BP51" s="260"/>
      <c r="BQ51" s="257">
        <v>45</v>
      </c>
      <c r="BR51" s="258"/>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1"/>
    </row>
    <row r="52" spans="1:131" s="242" customFormat="1" ht="26.25" customHeight="1" x14ac:dyDescent="0.15">
      <c r="A52" s="256">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47"/>
      <c r="BK52" s="247"/>
      <c r="BL52" s="247"/>
      <c r="BM52" s="247"/>
      <c r="BN52" s="247"/>
      <c r="BO52" s="260"/>
      <c r="BP52" s="260"/>
      <c r="BQ52" s="257">
        <v>46</v>
      </c>
      <c r="BR52" s="258"/>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1"/>
    </row>
    <row r="53" spans="1:131" s="242" customFormat="1" ht="26.25" customHeight="1" x14ac:dyDescent="0.15">
      <c r="A53" s="256">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47"/>
      <c r="BK53" s="247"/>
      <c r="BL53" s="247"/>
      <c r="BM53" s="247"/>
      <c r="BN53" s="247"/>
      <c r="BO53" s="260"/>
      <c r="BP53" s="260"/>
      <c r="BQ53" s="257">
        <v>47</v>
      </c>
      <c r="BR53" s="258"/>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1"/>
    </row>
    <row r="54" spans="1:131" s="242" customFormat="1" ht="26.25" customHeight="1" x14ac:dyDescent="0.15">
      <c r="A54" s="256">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47"/>
      <c r="BK54" s="247"/>
      <c r="BL54" s="247"/>
      <c r="BM54" s="247"/>
      <c r="BN54" s="247"/>
      <c r="BO54" s="260"/>
      <c r="BP54" s="260"/>
      <c r="BQ54" s="257">
        <v>48</v>
      </c>
      <c r="BR54" s="258"/>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1"/>
    </row>
    <row r="55" spans="1:131" s="242" customFormat="1" ht="26.25" customHeight="1" x14ac:dyDescent="0.15">
      <c r="A55" s="256">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47"/>
      <c r="BK55" s="247"/>
      <c r="BL55" s="247"/>
      <c r="BM55" s="247"/>
      <c r="BN55" s="247"/>
      <c r="BO55" s="260"/>
      <c r="BP55" s="260"/>
      <c r="BQ55" s="257">
        <v>49</v>
      </c>
      <c r="BR55" s="258"/>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1"/>
    </row>
    <row r="56" spans="1:131" s="242" customFormat="1" ht="26.25" customHeight="1" x14ac:dyDescent="0.15">
      <c r="A56" s="256">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47"/>
      <c r="BK56" s="247"/>
      <c r="BL56" s="247"/>
      <c r="BM56" s="247"/>
      <c r="BN56" s="247"/>
      <c r="BO56" s="260"/>
      <c r="BP56" s="260"/>
      <c r="BQ56" s="257">
        <v>50</v>
      </c>
      <c r="BR56" s="258"/>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1"/>
    </row>
    <row r="57" spans="1:131" s="242" customFormat="1" ht="26.25" customHeight="1" x14ac:dyDescent="0.15">
      <c r="A57" s="256">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47"/>
      <c r="BK57" s="247"/>
      <c r="BL57" s="247"/>
      <c r="BM57" s="247"/>
      <c r="BN57" s="247"/>
      <c r="BO57" s="260"/>
      <c r="BP57" s="260"/>
      <c r="BQ57" s="257">
        <v>51</v>
      </c>
      <c r="BR57" s="258"/>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1"/>
    </row>
    <row r="58" spans="1:131" s="242" customFormat="1" ht="26.25" customHeight="1" x14ac:dyDescent="0.15">
      <c r="A58" s="256">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47"/>
      <c r="BK58" s="247"/>
      <c r="BL58" s="247"/>
      <c r="BM58" s="247"/>
      <c r="BN58" s="247"/>
      <c r="BO58" s="260"/>
      <c r="BP58" s="260"/>
      <c r="BQ58" s="257">
        <v>52</v>
      </c>
      <c r="BR58" s="258"/>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1"/>
    </row>
    <row r="59" spans="1:131" s="242" customFormat="1" ht="26.25" customHeight="1" x14ac:dyDescent="0.15">
      <c r="A59" s="256">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47"/>
      <c r="BK59" s="247"/>
      <c r="BL59" s="247"/>
      <c r="BM59" s="247"/>
      <c r="BN59" s="247"/>
      <c r="BO59" s="260"/>
      <c r="BP59" s="260"/>
      <c r="BQ59" s="257">
        <v>53</v>
      </c>
      <c r="BR59" s="258"/>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1"/>
    </row>
    <row r="60" spans="1:131" s="242" customFormat="1" ht="26.25" customHeight="1" x14ac:dyDescent="0.15">
      <c r="A60" s="256">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47"/>
      <c r="BK60" s="247"/>
      <c r="BL60" s="247"/>
      <c r="BM60" s="247"/>
      <c r="BN60" s="247"/>
      <c r="BO60" s="260"/>
      <c r="BP60" s="260"/>
      <c r="BQ60" s="257">
        <v>54</v>
      </c>
      <c r="BR60" s="258"/>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1"/>
    </row>
    <row r="61" spans="1:131" s="242" customFormat="1" ht="26.25" customHeight="1" thickBot="1" x14ac:dyDescent="0.2">
      <c r="A61" s="256">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47"/>
      <c r="BK61" s="247"/>
      <c r="BL61" s="247"/>
      <c r="BM61" s="247"/>
      <c r="BN61" s="247"/>
      <c r="BO61" s="260"/>
      <c r="BP61" s="260"/>
      <c r="BQ61" s="257">
        <v>55</v>
      </c>
      <c r="BR61" s="258"/>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1"/>
    </row>
    <row r="62" spans="1:131" s="242" customFormat="1" ht="26.25" customHeight="1" x14ac:dyDescent="0.15">
      <c r="A62" s="256">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416</v>
      </c>
      <c r="BK62" s="1090"/>
      <c r="BL62" s="1090"/>
      <c r="BM62" s="1090"/>
      <c r="BN62" s="1091"/>
      <c r="BO62" s="260"/>
      <c r="BP62" s="260"/>
      <c r="BQ62" s="257">
        <v>56</v>
      </c>
      <c r="BR62" s="258"/>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1"/>
    </row>
    <row r="63" spans="1:131" s="242" customFormat="1" ht="26.25" customHeight="1" thickBot="1" x14ac:dyDescent="0.2">
      <c r="A63" s="259" t="s">
        <v>394</v>
      </c>
      <c r="B63" s="999" t="s">
        <v>417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2327</v>
      </c>
      <c r="AG63" s="1014"/>
      <c r="AH63" s="1014"/>
      <c r="AI63" s="1014"/>
      <c r="AJ63" s="1085"/>
      <c r="AK63" s="1086"/>
      <c r="AL63" s="1018"/>
      <c r="AM63" s="1018"/>
      <c r="AN63" s="1018"/>
      <c r="AO63" s="1018"/>
      <c r="AP63" s="1014">
        <v>22919</v>
      </c>
      <c r="AQ63" s="1014"/>
      <c r="AR63" s="1014"/>
      <c r="AS63" s="1014"/>
      <c r="AT63" s="1014"/>
      <c r="AU63" s="1014">
        <v>11090</v>
      </c>
      <c r="AV63" s="1014"/>
      <c r="AW63" s="1014"/>
      <c r="AX63" s="1014"/>
      <c r="AY63" s="1014"/>
      <c r="AZ63" s="1080"/>
      <c r="BA63" s="1080"/>
      <c r="BB63" s="1080"/>
      <c r="BC63" s="1080"/>
      <c r="BD63" s="1080"/>
      <c r="BE63" s="1015"/>
      <c r="BF63" s="1015"/>
      <c r="BG63" s="1015"/>
      <c r="BH63" s="1015"/>
      <c r="BI63" s="1016"/>
      <c r="BJ63" s="1081" t="s">
        <v>418</v>
      </c>
      <c r="BK63" s="1006"/>
      <c r="BL63" s="1006"/>
      <c r="BM63" s="1006"/>
      <c r="BN63" s="1082"/>
      <c r="BO63" s="260"/>
      <c r="BP63" s="260"/>
      <c r="BQ63" s="257">
        <v>57</v>
      </c>
      <c r="BR63" s="258"/>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1"/>
    </row>
    <row r="65" spans="1:131" s="242" customFormat="1" ht="26.25" customHeight="1" thickBot="1" x14ac:dyDescent="0.2">
      <c r="A65" s="247" t="s">
        <v>419</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1"/>
    </row>
    <row r="66" spans="1:131" s="242" customFormat="1" ht="26.25" customHeight="1" x14ac:dyDescent="0.15">
      <c r="A66" s="1050" t="s">
        <v>420</v>
      </c>
      <c r="B66" s="1051"/>
      <c r="C66" s="1051"/>
      <c r="D66" s="1051"/>
      <c r="E66" s="1051"/>
      <c r="F66" s="1051"/>
      <c r="G66" s="1051"/>
      <c r="H66" s="1051"/>
      <c r="I66" s="1051"/>
      <c r="J66" s="1051"/>
      <c r="K66" s="1051"/>
      <c r="L66" s="1051"/>
      <c r="M66" s="1051"/>
      <c r="N66" s="1051"/>
      <c r="O66" s="1051"/>
      <c r="P66" s="1052"/>
      <c r="Q66" s="1056" t="s">
        <v>399</v>
      </c>
      <c r="R66" s="1057"/>
      <c r="S66" s="1057"/>
      <c r="T66" s="1057"/>
      <c r="U66" s="1058"/>
      <c r="V66" s="1056" t="s">
        <v>421</v>
      </c>
      <c r="W66" s="1057"/>
      <c r="X66" s="1057"/>
      <c r="Y66" s="1057"/>
      <c r="Z66" s="1058"/>
      <c r="AA66" s="1056" t="s">
        <v>422</v>
      </c>
      <c r="AB66" s="1057"/>
      <c r="AC66" s="1057"/>
      <c r="AD66" s="1057"/>
      <c r="AE66" s="1058"/>
      <c r="AF66" s="1062" t="s">
        <v>423</v>
      </c>
      <c r="AG66" s="1063"/>
      <c r="AH66" s="1063"/>
      <c r="AI66" s="1063"/>
      <c r="AJ66" s="1064"/>
      <c r="AK66" s="1056" t="s">
        <v>424</v>
      </c>
      <c r="AL66" s="1051"/>
      <c r="AM66" s="1051"/>
      <c r="AN66" s="1051"/>
      <c r="AO66" s="1052"/>
      <c r="AP66" s="1056" t="s">
        <v>425</v>
      </c>
      <c r="AQ66" s="1057"/>
      <c r="AR66" s="1057"/>
      <c r="AS66" s="1057"/>
      <c r="AT66" s="1058"/>
      <c r="AU66" s="1056" t="s">
        <v>426</v>
      </c>
      <c r="AV66" s="1057"/>
      <c r="AW66" s="1057"/>
      <c r="AX66" s="1057"/>
      <c r="AY66" s="1058"/>
      <c r="AZ66" s="1056" t="s">
        <v>382</v>
      </c>
      <c r="BA66" s="1057"/>
      <c r="BB66" s="1057"/>
      <c r="BC66" s="1057"/>
      <c r="BD66" s="1072"/>
      <c r="BE66" s="260"/>
      <c r="BF66" s="260"/>
      <c r="BG66" s="260"/>
      <c r="BH66" s="260"/>
      <c r="BI66" s="260"/>
      <c r="BJ66" s="260"/>
      <c r="BK66" s="260"/>
      <c r="BL66" s="260"/>
      <c r="BM66" s="260"/>
      <c r="BN66" s="260"/>
      <c r="BO66" s="260"/>
      <c r="BP66" s="260"/>
      <c r="BQ66" s="257">
        <v>60</v>
      </c>
      <c r="BR66" s="262"/>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1"/>
    </row>
    <row r="67" spans="1:131" s="242"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0"/>
      <c r="BF67" s="260"/>
      <c r="BG67" s="260"/>
      <c r="BH67" s="260"/>
      <c r="BI67" s="260"/>
      <c r="BJ67" s="260"/>
      <c r="BK67" s="260"/>
      <c r="BL67" s="260"/>
      <c r="BM67" s="260"/>
      <c r="BN67" s="260"/>
      <c r="BO67" s="260"/>
      <c r="BP67" s="260"/>
      <c r="BQ67" s="257">
        <v>61</v>
      </c>
      <c r="BR67" s="262"/>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1"/>
    </row>
    <row r="68" spans="1:131" s="242" customFormat="1" ht="26.25" customHeight="1" thickTop="1" x14ac:dyDescent="0.15">
      <c r="A68" s="253">
        <v>1</v>
      </c>
      <c r="B68" s="1040" t="s">
        <v>591</v>
      </c>
      <c r="C68" s="1041"/>
      <c r="D68" s="1041"/>
      <c r="E68" s="1041"/>
      <c r="F68" s="1041"/>
      <c r="G68" s="1041"/>
      <c r="H68" s="1041"/>
      <c r="I68" s="1041"/>
      <c r="J68" s="1041"/>
      <c r="K68" s="1041"/>
      <c r="L68" s="1041"/>
      <c r="M68" s="1041"/>
      <c r="N68" s="1041"/>
      <c r="O68" s="1041"/>
      <c r="P68" s="1042"/>
      <c r="Q68" s="1043">
        <v>3047</v>
      </c>
      <c r="R68" s="1037"/>
      <c r="S68" s="1037"/>
      <c r="T68" s="1037"/>
      <c r="U68" s="1037"/>
      <c r="V68" s="1037">
        <v>3032</v>
      </c>
      <c r="W68" s="1037"/>
      <c r="X68" s="1037"/>
      <c r="Y68" s="1037"/>
      <c r="Z68" s="1037"/>
      <c r="AA68" s="1037">
        <v>15</v>
      </c>
      <c r="AB68" s="1037"/>
      <c r="AC68" s="1037"/>
      <c r="AD68" s="1037"/>
      <c r="AE68" s="1037"/>
      <c r="AF68" s="1037">
        <v>15</v>
      </c>
      <c r="AG68" s="1037"/>
      <c r="AH68" s="1037"/>
      <c r="AI68" s="1037"/>
      <c r="AJ68" s="1037"/>
      <c r="AK68" s="1037" t="s">
        <v>601</v>
      </c>
      <c r="AL68" s="1037"/>
      <c r="AM68" s="1037"/>
      <c r="AN68" s="1037"/>
      <c r="AO68" s="1037"/>
      <c r="AP68" s="1037">
        <v>1095</v>
      </c>
      <c r="AQ68" s="1037"/>
      <c r="AR68" s="1037"/>
      <c r="AS68" s="1037"/>
      <c r="AT68" s="1037"/>
      <c r="AU68" s="1037">
        <v>322</v>
      </c>
      <c r="AV68" s="1037"/>
      <c r="AW68" s="1037"/>
      <c r="AX68" s="1037"/>
      <c r="AY68" s="1037"/>
      <c r="AZ68" s="1038"/>
      <c r="BA68" s="1038"/>
      <c r="BB68" s="1038"/>
      <c r="BC68" s="1038"/>
      <c r="BD68" s="1039"/>
      <c r="BE68" s="260"/>
      <c r="BF68" s="260"/>
      <c r="BG68" s="260"/>
      <c r="BH68" s="260"/>
      <c r="BI68" s="260"/>
      <c r="BJ68" s="260"/>
      <c r="BK68" s="260"/>
      <c r="BL68" s="260"/>
      <c r="BM68" s="260"/>
      <c r="BN68" s="260"/>
      <c r="BO68" s="260"/>
      <c r="BP68" s="260"/>
      <c r="BQ68" s="257">
        <v>62</v>
      </c>
      <c r="BR68" s="262"/>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1"/>
    </row>
    <row r="69" spans="1:131" s="242" customFormat="1" ht="26.25" customHeight="1" x14ac:dyDescent="0.15">
      <c r="A69" s="256">
        <v>2</v>
      </c>
      <c r="B69" s="1029" t="s">
        <v>592</v>
      </c>
      <c r="C69" s="1030"/>
      <c r="D69" s="1030"/>
      <c r="E69" s="1030"/>
      <c r="F69" s="1030"/>
      <c r="G69" s="1030"/>
      <c r="H69" s="1030"/>
      <c r="I69" s="1030"/>
      <c r="J69" s="1030"/>
      <c r="K69" s="1030"/>
      <c r="L69" s="1030"/>
      <c r="M69" s="1030"/>
      <c r="N69" s="1030"/>
      <c r="O69" s="1030"/>
      <c r="P69" s="1031"/>
      <c r="Q69" s="1032">
        <v>2916</v>
      </c>
      <c r="R69" s="1026"/>
      <c r="S69" s="1026"/>
      <c r="T69" s="1026"/>
      <c r="U69" s="1026"/>
      <c r="V69" s="1026">
        <v>2828</v>
      </c>
      <c r="W69" s="1026"/>
      <c r="X69" s="1026"/>
      <c r="Y69" s="1026"/>
      <c r="Z69" s="1026"/>
      <c r="AA69" s="1026">
        <v>89</v>
      </c>
      <c r="AB69" s="1026"/>
      <c r="AC69" s="1026"/>
      <c r="AD69" s="1026"/>
      <c r="AE69" s="1026"/>
      <c r="AF69" s="1026">
        <v>89</v>
      </c>
      <c r="AG69" s="1026"/>
      <c r="AH69" s="1026"/>
      <c r="AI69" s="1026"/>
      <c r="AJ69" s="1026"/>
      <c r="AK69" s="1026" t="s">
        <v>601</v>
      </c>
      <c r="AL69" s="1026"/>
      <c r="AM69" s="1026"/>
      <c r="AN69" s="1026"/>
      <c r="AO69" s="1026"/>
      <c r="AP69" s="1026">
        <v>1322</v>
      </c>
      <c r="AQ69" s="1026"/>
      <c r="AR69" s="1026"/>
      <c r="AS69" s="1026"/>
      <c r="AT69" s="1026"/>
      <c r="AU69" s="1026">
        <v>390</v>
      </c>
      <c r="AV69" s="1026"/>
      <c r="AW69" s="1026"/>
      <c r="AX69" s="1026"/>
      <c r="AY69" s="1026"/>
      <c r="AZ69" s="1027"/>
      <c r="BA69" s="1027"/>
      <c r="BB69" s="1027"/>
      <c r="BC69" s="1027"/>
      <c r="BD69" s="1028"/>
      <c r="BE69" s="260"/>
      <c r="BF69" s="260"/>
      <c r="BG69" s="260"/>
      <c r="BH69" s="260"/>
      <c r="BI69" s="260"/>
      <c r="BJ69" s="260"/>
      <c r="BK69" s="260"/>
      <c r="BL69" s="260"/>
      <c r="BM69" s="260"/>
      <c r="BN69" s="260"/>
      <c r="BO69" s="260"/>
      <c r="BP69" s="260"/>
      <c r="BQ69" s="257">
        <v>63</v>
      </c>
      <c r="BR69" s="262"/>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1"/>
    </row>
    <row r="70" spans="1:131" s="242" customFormat="1" ht="26.25" customHeight="1" x14ac:dyDescent="0.15">
      <c r="A70" s="256">
        <v>3</v>
      </c>
      <c r="B70" s="1029" t="s">
        <v>593</v>
      </c>
      <c r="C70" s="1030"/>
      <c r="D70" s="1030"/>
      <c r="E70" s="1030"/>
      <c r="F70" s="1030"/>
      <c r="G70" s="1030"/>
      <c r="H70" s="1030"/>
      <c r="I70" s="1030"/>
      <c r="J70" s="1030"/>
      <c r="K70" s="1030"/>
      <c r="L70" s="1030"/>
      <c r="M70" s="1030"/>
      <c r="N70" s="1030"/>
      <c r="O70" s="1030"/>
      <c r="P70" s="1031"/>
      <c r="Q70" s="1032">
        <v>649</v>
      </c>
      <c r="R70" s="1026"/>
      <c r="S70" s="1026"/>
      <c r="T70" s="1026"/>
      <c r="U70" s="1026"/>
      <c r="V70" s="1026">
        <v>641</v>
      </c>
      <c r="W70" s="1026"/>
      <c r="X70" s="1026"/>
      <c r="Y70" s="1026"/>
      <c r="Z70" s="1026"/>
      <c r="AA70" s="1026">
        <v>8</v>
      </c>
      <c r="AB70" s="1026"/>
      <c r="AC70" s="1026"/>
      <c r="AD70" s="1026"/>
      <c r="AE70" s="1026"/>
      <c r="AF70" s="1026">
        <v>8</v>
      </c>
      <c r="AG70" s="1026"/>
      <c r="AH70" s="1026"/>
      <c r="AI70" s="1026"/>
      <c r="AJ70" s="1026"/>
      <c r="AK70" s="1026" t="s">
        <v>601</v>
      </c>
      <c r="AL70" s="1026"/>
      <c r="AM70" s="1026"/>
      <c r="AN70" s="1026"/>
      <c r="AO70" s="1026"/>
      <c r="AP70" s="1026">
        <v>91</v>
      </c>
      <c r="AQ70" s="1026"/>
      <c r="AR70" s="1026"/>
      <c r="AS70" s="1026"/>
      <c r="AT70" s="1026"/>
      <c r="AU70" s="1026">
        <v>46</v>
      </c>
      <c r="AV70" s="1026"/>
      <c r="AW70" s="1026"/>
      <c r="AX70" s="1026"/>
      <c r="AY70" s="1026"/>
      <c r="AZ70" s="1027"/>
      <c r="BA70" s="1027"/>
      <c r="BB70" s="1027"/>
      <c r="BC70" s="1027"/>
      <c r="BD70" s="1028"/>
      <c r="BE70" s="260"/>
      <c r="BF70" s="260"/>
      <c r="BG70" s="260"/>
      <c r="BH70" s="260"/>
      <c r="BI70" s="260"/>
      <c r="BJ70" s="260"/>
      <c r="BK70" s="260"/>
      <c r="BL70" s="260"/>
      <c r="BM70" s="260"/>
      <c r="BN70" s="260"/>
      <c r="BO70" s="260"/>
      <c r="BP70" s="260"/>
      <c r="BQ70" s="257">
        <v>64</v>
      </c>
      <c r="BR70" s="262"/>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1"/>
    </row>
    <row r="71" spans="1:131" s="242" customFormat="1" ht="26.25" customHeight="1" x14ac:dyDescent="0.15">
      <c r="A71" s="256">
        <v>4</v>
      </c>
      <c r="B71" s="1029" t="s">
        <v>594</v>
      </c>
      <c r="C71" s="1030"/>
      <c r="D71" s="1030"/>
      <c r="E71" s="1030"/>
      <c r="F71" s="1030"/>
      <c r="G71" s="1030"/>
      <c r="H71" s="1030"/>
      <c r="I71" s="1030"/>
      <c r="J71" s="1030"/>
      <c r="K71" s="1030"/>
      <c r="L71" s="1030"/>
      <c r="M71" s="1030"/>
      <c r="N71" s="1030"/>
      <c r="O71" s="1030"/>
      <c r="P71" s="1031"/>
      <c r="Q71" s="1032">
        <v>102</v>
      </c>
      <c r="R71" s="1026"/>
      <c r="S71" s="1026"/>
      <c r="T71" s="1026"/>
      <c r="U71" s="1026"/>
      <c r="V71" s="1026">
        <v>97</v>
      </c>
      <c r="W71" s="1026"/>
      <c r="X71" s="1026"/>
      <c r="Y71" s="1026"/>
      <c r="Z71" s="1026"/>
      <c r="AA71" s="1026">
        <v>5</v>
      </c>
      <c r="AB71" s="1026"/>
      <c r="AC71" s="1026"/>
      <c r="AD71" s="1026"/>
      <c r="AE71" s="1026"/>
      <c r="AF71" s="1026">
        <v>5</v>
      </c>
      <c r="AG71" s="1026"/>
      <c r="AH71" s="1026"/>
      <c r="AI71" s="1026"/>
      <c r="AJ71" s="1026"/>
      <c r="AK71" s="1026" t="s">
        <v>601</v>
      </c>
      <c r="AL71" s="1026"/>
      <c r="AM71" s="1026"/>
      <c r="AN71" s="1026"/>
      <c r="AO71" s="1026"/>
      <c r="AP71" s="1026" t="s">
        <v>601</v>
      </c>
      <c r="AQ71" s="1026"/>
      <c r="AR71" s="1026"/>
      <c r="AS71" s="1026"/>
      <c r="AT71" s="1026"/>
      <c r="AU71" s="1026" t="s">
        <v>601</v>
      </c>
      <c r="AV71" s="1026"/>
      <c r="AW71" s="1026"/>
      <c r="AX71" s="1026"/>
      <c r="AY71" s="1026"/>
      <c r="AZ71" s="1027"/>
      <c r="BA71" s="1027"/>
      <c r="BB71" s="1027"/>
      <c r="BC71" s="1027"/>
      <c r="BD71" s="1028"/>
      <c r="BE71" s="260"/>
      <c r="BF71" s="260"/>
      <c r="BG71" s="260"/>
      <c r="BH71" s="260"/>
      <c r="BI71" s="260"/>
      <c r="BJ71" s="260"/>
      <c r="BK71" s="260"/>
      <c r="BL71" s="260"/>
      <c r="BM71" s="260"/>
      <c r="BN71" s="260"/>
      <c r="BO71" s="260"/>
      <c r="BP71" s="260"/>
      <c r="BQ71" s="257">
        <v>65</v>
      </c>
      <c r="BR71" s="262"/>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1"/>
    </row>
    <row r="72" spans="1:131" s="242" customFormat="1" ht="26.25" customHeight="1" x14ac:dyDescent="0.15">
      <c r="A72" s="256">
        <v>5</v>
      </c>
      <c r="B72" s="1029" t="s">
        <v>595</v>
      </c>
      <c r="C72" s="1030"/>
      <c r="D72" s="1030"/>
      <c r="E72" s="1030"/>
      <c r="F72" s="1030"/>
      <c r="G72" s="1030"/>
      <c r="H72" s="1030"/>
      <c r="I72" s="1030"/>
      <c r="J72" s="1030"/>
      <c r="K72" s="1030"/>
      <c r="L72" s="1030"/>
      <c r="M72" s="1030"/>
      <c r="N72" s="1030"/>
      <c r="O72" s="1030"/>
      <c r="P72" s="1031"/>
      <c r="Q72" s="1032">
        <v>2</v>
      </c>
      <c r="R72" s="1026"/>
      <c r="S72" s="1026"/>
      <c r="T72" s="1026"/>
      <c r="U72" s="1026"/>
      <c r="V72" s="1026">
        <v>2</v>
      </c>
      <c r="W72" s="1026"/>
      <c r="X72" s="1026"/>
      <c r="Y72" s="1026"/>
      <c r="Z72" s="1026"/>
      <c r="AA72" s="1026">
        <v>0</v>
      </c>
      <c r="AB72" s="1026"/>
      <c r="AC72" s="1026"/>
      <c r="AD72" s="1026"/>
      <c r="AE72" s="1026"/>
      <c r="AF72" s="1026">
        <v>0</v>
      </c>
      <c r="AG72" s="1026"/>
      <c r="AH72" s="1026"/>
      <c r="AI72" s="1026"/>
      <c r="AJ72" s="1026"/>
      <c r="AK72" s="1026" t="s">
        <v>601</v>
      </c>
      <c r="AL72" s="1026"/>
      <c r="AM72" s="1026"/>
      <c r="AN72" s="1026"/>
      <c r="AO72" s="1026"/>
      <c r="AP72" s="1026" t="s">
        <v>601</v>
      </c>
      <c r="AQ72" s="1026"/>
      <c r="AR72" s="1026"/>
      <c r="AS72" s="1026"/>
      <c r="AT72" s="1026"/>
      <c r="AU72" s="1026" t="s">
        <v>601</v>
      </c>
      <c r="AV72" s="1026"/>
      <c r="AW72" s="1026"/>
      <c r="AX72" s="1026"/>
      <c r="AY72" s="1026"/>
      <c r="AZ72" s="1027"/>
      <c r="BA72" s="1027"/>
      <c r="BB72" s="1027"/>
      <c r="BC72" s="1027"/>
      <c r="BD72" s="1028"/>
      <c r="BE72" s="260"/>
      <c r="BF72" s="260"/>
      <c r="BG72" s="260"/>
      <c r="BH72" s="260"/>
      <c r="BI72" s="260"/>
      <c r="BJ72" s="260"/>
      <c r="BK72" s="260"/>
      <c r="BL72" s="260"/>
      <c r="BM72" s="260"/>
      <c r="BN72" s="260"/>
      <c r="BO72" s="260"/>
      <c r="BP72" s="260"/>
      <c r="BQ72" s="257">
        <v>66</v>
      </c>
      <c r="BR72" s="262"/>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1"/>
    </row>
    <row r="73" spans="1:131" s="242" customFormat="1" ht="26.25" customHeight="1" x14ac:dyDescent="0.15">
      <c r="A73" s="256">
        <v>6</v>
      </c>
      <c r="B73" s="1029" t="s">
        <v>596</v>
      </c>
      <c r="C73" s="1030"/>
      <c r="D73" s="1030"/>
      <c r="E73" s="1030"/>
      <c r="F73" s="1030"/>
      <c r="G73" s="1030"/>
      <c r="H73" s="1030"/>
      <c r="I73" s="1030"/>
      <c r="J73" s="1030"/>
      <c r="K73" s="1030"/>
      <c r="L73" s="1030"/>
      <c r="M73" s="1030"/>
      <c r="N73" s="1030"/>
      <c r="O73" s="1030"/>
      <c r="P73" s="1031"/>
      <c r="Q73" s="1032">
        <v>203</v>
      </c>
      <c r="R73" s="1026"/>
      <c r="S73" s="1026"/>
      <c r="T73" s="1026"/>
      <c r="U73" s="1026"/>
      <c r="V73" s="1026">
        <v>189</v>
      </c>
      <c r="W73" s="1026"/>
      <c r="X73" s="1026"/>
      <c r="Y73" s="1026"/>
      <c r="Z73" s="1026"/>
      <c r="AA73" s="1026">
        <v>14</v>
      </c>
      <c r="AB73" s="1026"/>
      <c r="AC73" s="1026"/>
      <c r="AD73" s="1026"/>
      <c r="AE73" s="1026"/>
      <c r="AF73" s="1026">
        <v>14</v>
      </c>
      <c r="AG73" s="1026"/>
      <c r="AH73" s="1026"/>
      <c r="AI73" s="1026"/>
      <c r="AJ73" s="1026"/>
      <c r="AK73" s="1026" t="s">
        <v>601</v>
      </c>
      <c r="AL73" s="1026"/>
      <c r="AM73" s="1026"/>
      <c r="AN73" s="1026"/>
      <c r="AO73" s="1026"/>
      <c r="AP73" s="1026" t="s">
        <v>601</v>
      </c>
      <c r="AQ73" s="1026"/>
      <c r="AR73" s="1026"/>
      <c r="AS73" s="1026"/>
      <c r="AT73" s="1026"/>
      <c r="AU73" s="1026" t="s">
        <v>601</v>
      </c>
      <c r="AV73" s="1026"/>
      <c r="AW73" s="1026"/>
      <c r="AX73" s="1026"/>
      <c r="AY73" s="1026"/>
      <c r="AZ73" s="1027"/>
      <c r="BA73" s="1027"/>
      <c r="BB73" s="1027"/>
      <c r="BC73" s="1027"/>
      <c r="BD73" s="1028"/>
      <c r="BE73" s="260"/>
      <c r="BF73" s="260"/>
      <c r="BG73" s="260"/>
      <c r="BH73" s="260"/>
      <c r="BI73" s="260"/>
      <c r="BJ73" s="260"/>
      <c r="BK73" s="260"/>
      <c r="BL73" s="260"/>
      <c r="BM73" s="260"/>
      <c r="BN73" s="260"/>
      <c r="BO73" s="260"/>
      <c r="BP73" s="260"/>
      <c r="BQ73" s="257">
        <v>67</v>
      </c>
      <c r="BR73" s="262"/>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1"/>
    </row>
    <row r="74" spans="1:131" s="242" customFormat="1" ht="26.25" customHeight="1" x14ac:dyDescent="0.15">
      <c r="A74" s="256">
        <v>7</v>
      </c>
      <c r="B74" s="1029" t="s">
        <v>597</v>
      </c>
      <c r="C74" s="1030"/>
      <c r="D74" s="1030"/>
      <c r="E74" s="1030"/>
      <c r="F74" s="1030"/>
      <c r="G74" s="1030"/>
      <c r="H74" s="1030"/>
      <c r="I74" s="1030"/>
      <c r="J74" s="1030"/>
      <c r="K74" s="1030"/>
      <c r="L74" s="1030"/>
      <c r="M74" s="1030"/>
      <c r="N74" s="1030"/>
      <c r="O74" s="1030"/>
      <c r="P74" s="1031"/>
      <c r="Q74" s="1032">
        <v>1218363</v>
      </c>
      <c r="R74" s="1026"/>
      <c r="S74" s="1026"/>
      <c r="T74" s="1026"/>
      <c r="U74" s="1026"/>
      <c r="V74" s="1026">
        <v>1197433</v>
      </c>
      <c r="W74" s="1026"/>
      <c r="X74" s="1026"/>
      <c r="Y74" s="1026"/>
      <c r="Z74" s="1026"/>
      <c r="AA74" s="1026">
        <v>20930</v>
      </c>
      <c r="AB74" s="1026"/>
      <c r="AC74" s="1026"/>
      <c r="AD74" s="1026"/>
      <c r="AE74" s="1026"/>
      <c r="AF74" s="1026">
        <v>20930</v>
      </c>
      <c r="AG74" s="1026"/>
      <c r="AH74" s="1026"/>
      <c r="AI74" s="1026"/>
      <c r="AJ74" s="1026"/>
      <c r="AK74" s="1026">
        <v>7055</v>
      </c>
      <c r="AL74" s="1026"/>
      <c r="AM74" s="1026"/>
      <c r="AN74" s="1026"/>
      <c r="AO74" s="1026"/>
      <c r="AP74" s="1026" t="s">
        <v>601</v>
      </c>
      <c r="AQ74" s="1026"/>
      <c r="AR74" s="1026"/>
      <c r="AS74" s="1026"/>
      <c r="AT74" s="1026"/>
      <c r="AU74" s="1026" t="s">
        <v>601</v>
      </c>
      <c r="AV74" s="1026"/>
      <c r="AW74" s="1026"/>
      <c r="AX74" s="1026"/>
      <c r="AY74" s="1026"/>
      <c r="AZ74" s="1027"/>
      <c r="BA74" s="1027"/>
      <c r="BB74" s="1027"/>
      <c r="BC74" s="1027"/>
      <c r="BD74" s="1028"/>
      <c r="BE74" s="260"/>
      <c r="BF74" s="260"/>
      <c r="BG74" s="260"/>
      <c r="BH74" s="260"/>
      <c r="BI74" s="260"/>
      <c r="BJ74" s="260"/>
      <c r="BK74" s="260"/>
      <c r="BL74" s="260"/>
      <c r="BM74" s="260"/>
      <c r="BN74" s="260"/>
      <c r="BO74" s="260"/>
      <c r="BP74" s="260"/>
      <c r="BQ74" s="257">
        <v>68</v>
      </c>
      <c r="BR74" s="262"/>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1"/>
    </row>
    <row r="75" spans="1:131" s="242" customFormat="1" ht="26.25" customHeight="1" x14ac:dyDescent="0.15">
      <c r="A75" s="256">
        <v>8</v>
      </c>
      <c r="B75" s="1029" t="s">
        <v>598</v>
      </c>
      <c r="C75" s="1030"/>
      <c r="D75" s="1030"/>
      <c r="E75" s="1030"/>
      <c r="F75" s="1030"/>
      <c r="G75" s="1030"/>
      <c r="H75" s="1030"/>
      <c r="I75" s="1030"/>
      <c r="J75" s="1030"/>
      <c r="K75" s="1030"/>
      <c r="L75" s="1030"/>
      <c r="M75" s="1030"/>
      <c r="N75" s="1030"/>
      <c r="O75" s="1030"/>
      <c r="P75" s="1031"/>
      <c r="Q75" s="1033">
        <v>39402</v>
      </c>
      <c r="R75" s="1034"/>
      <c r="S75" s="1034"/>
      <c r="T75" s="1034"/>
      <c r="U75" s="1035"/>
      <c r="V75" s="1036">
        <v>34057</v>
      </c>
      <c r="W75" s="1034"/>
      <c r="X75" s="1034"/>
      <c r="Y75" s="1034"/>
      <c r="Z75" s="1035"/>
      <c r="AA75" s="1036">
        <v>5344</v>
      </c>
      <c r="AB75" s="1034"/>
      <c r="AC75" s="1034"/>
      <c r="AD75" s="1034"/>
      <c r="AE75" s="1035"/>
      <c r="AF75" s="1036">
        <v>19453</v>
      </c>
      <c r="AG75" s="1034"/>
      <c r="AH75" s="1034"/>
      <c r="AI75" s="1034"/>
      <c r="AJ75" s="1035"/>
      <c r="AK75" s="1036" t="s">
        <v>601</v>
      </c>
      <c r="AL75" s="1034"/>
      <c r="AM75" s="1034"/>
      <c r="AN75" s="1034"/>
      <c r="AO75" s="1035"/>
      <c r="AP75" s="1036">
        <v>119226</v>
      </c>
      <c r="AQ75" s="1034"/>
      <c r="AR75" s="1034"/>
      <c r="AS75" s="1034"/>
      <c r="AT75" s="1035"/>
      <c r="AU75" s="1036" t="s">
        <v>601</v>
      </c>
      <c r="AV75" s="1034"/>
      <c r="AW75" s="1034"/>
      <c r="AX75" s="1034"/>
      <c r="AY75" s="1035"/>
      <c r="AZ75" s="1027"/>
      <c r="BA75" s="1027"/>
      <c r="BB75" s="1027"/>
      <c r="BC75" s="1027"/>
      <c r="BD75" s="1028"/>
      <c r="BE75" s="260"/>
      <c r="BF75" s="260"/>
      <c r="BG75" s="260"/>
      <c r="BH75" s="260"/>
      <c r="BI75" s="260"/>
      <c r="BJ75" s="260"/>
      <c r="BK75" s="260"/>
      <c r="BL75" s="260"/>
      <c r="BM75" s="260"/>
      <c r="BN75" s="260"/>
      <c r="BO75" s="260"/>
      <c r="BP75" s="260"/>
      <c r="BQ75" s="257">
        <v>69</v>
      </c>
      <c r="BR75" s="262"/>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1"/>
    </row>
    <row r="76" spans="1:131" s="242" customFormat="1" ht="26.25" customHeight="1" x14ac:dyDescent="0.15">
      <c r="A76" s="256">
        <v>9</v>
      </c>
      <c r="B76" s="1029" t="s">
        <v>599</v>
      </c>
      <c r="C76" s="1030"/>
      <c r="D76" s="1030"/>
      <c r="E76" s="1030"/>
      <c r="F76" s="1030"/>
      <c r="G76" s="1030"/>
      <c r="H76" s="1030"/>
      <c r="I76" s="1030"/>
      <c r="J76" s="1030"/>
      <c r="K76" s="1030"/>
      <c r="L76" s="1030"/>
      <c r="M76" s="1030"/>
      <c r="N76" s="1030"/>
      <c r="O76" s="1030"/>
      <c r="P76" s="1031"/>
      <c r="Q76" s="1033">
        <v>7725</v>
      </c>
      <c r="R76" s="1034"/>
      <c r="S76" s="1034"/>
      <c r="T76" s="1034"/>
      <c r="U76" s="1035"/>
      <c r="V76" s="1036">
        <v>6053</v>
      </c>
      <c r="W76" s="1034"/>
      <c r="X76" s="1034"/>
      <c r="Y76" s="1034"/>
      <c r="Z76" s="1035"/>
      <c r="AA76" s="1036">
        <v>1672</v>
      </c>
      <c r="AB76" s="1034"/>
      <c r="AC76" s="1034"/>
      <c r="AD76" s="1034"/>
      <c r="AE76" s="1035"/>
      <c r="AF76" s="1036">
        <v>16867</v>
      </c>
      <c r="AG76" s="1034"/>
      <c r="AH76" s="1034"/>
      <c r="AI76" s="1034"/>
      <c r="AJ76" s="1035"/>
      <c r="AK76" s="1036" t="s">
        <v>601</v>
      </c>
      <c r="AL76" s="1034"/>
      <c r="AM76" s="1034"/>
      <c r="AN76" s="1034"/>
      <c r="AO76" s="1035"/>
      <c r="AP76" s="1036">
        <v>13994</v>
      </c>
      <c r="AQ76" s="1034"/>
      <c r="AR76" s="1034"/>
      <c r="AS76" s="1034"/>
      <c r="AT76" s="1035"/>
      <c r="AU76" s="1036" t="s">
        <v>601</v>
      </c>
      <c r="AV76" s="1034"/>
      <c r="AW76" s="1034"/>
      <c r="AX76" s="1034"/>
      <c r="AY76" s="1035"/>
      <c r="AZ76" s="1027"/>
      <c r="BA76" s="1027"/>
      <c r="BB76" s="1027"/>
      <c r="BC76" s="1027"/>
      <c r="BD76" s="1028"/>
      <c r="BE76" s="260"/>
      <c r="BF76" s="260"/>
      <c r="BG76" s="260"/>
      <c r="BH76" s="260"/>
      <c r="BI76" s="260"/>
      <c r="BJ76" s="260"/>
      <c r="BK76" s="260"/>
      <c r="BL76" s="260"/>
      <c r="BM76" s="260"/>
      <c r="BN76" s="260"/>
      <c r="BO76" s="260"/>
      <c r="BP76" s="260"/>
      <c r="BQ76" s="257">
        <v>70</v>
      </c>
      <c r="BR76" s="262"/>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1"/>
    </row>
    <row r="77" spans="1:131" s="242" customFormat="1" ht="26.25" customHeight="1" x14ac:dyDescent="0.15">
      <c r="A77" s="256">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0"/>
      <c r="BF77" s="260"/>
      <c r="BG77" s="260"/>
      <c r="BH77" s="260"/>
      <c r="BI77" s="260"/>
      <c r="BJ77" s="260"/>
      <c r="BK77" s="260"/>
      <c r="BL77" s="260"/>
      <c r="BM77" s="260"/>
      <c r="BN77" s="260"/>
      <c r="BO77" s="260"/>
      <c r="BP77" s="260"/>
      <c r="BQ77" s="257">
        <v>71</v>
      </c>
      <c r="BR77" s="262"/>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1"/>
    </row>
    <row r="78" spans="1:131" s="242" customFormat="1" ht="26.25" customHeight="1" x14ac:dyDescent="0.15">
      <c r="A78" s="256">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0"/>
      <c r="BF78" s="260"/>
      <c r="BG78" s="260"/>
      <c r="BH78" s="260"/>
      <c r="BI78" s="260"/>
      <c r="BJ78" s="263"/>
      <c r="BK78" s="263"/>
      <c r="BL78" s="263"/>
      <c r="BM78" s="263"/>
      <c r="BN78" s="263"/>
      <c r="BO78" s="260"/>
      <c r="BP78" s="260"/>
      <c r="BQ78" s="257">
        <v>72</v>
      </c>
      <c r="BR78" s="262"/>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1"/>
    </row>
    <row r="79" spans="1:131" s="242" customFormat="1" ht="26.25" customHeight="1" x14ac:dyDescent="0.15">
      <c r="A79" s="256">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0"/>
      <c r="BF79" s="260"/>
      <c r="BG79" s="260"/>
      <c r="BH79" s="260"/>
      <c r="BI79" s="260"/>
      <c r="BJ79" s="263"/>
      <c r="BK79" s="263"/>
      <c r="BL79" s="263"/>
      <c r="BM79" s="263"/>
      <c r="BN79" s="263"/>
      <c r="BO79" s="260"/>
      <c r="BP79" s="260"/>
      <c r="BQ79" s="257">
        <v>73</v>
      </c>
      <c r="BR79" s="262"/>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1"/>
    </row>
    <row r="80" spans="1:131" s="242" customFormat="1" ht="26.25" customHeight="1" x14ac:dyDescent="0.15">
      <c r="A80" s="256">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0"/>
      <c r="BF80" s="260"/>
      <c r="BG80" s="260"/>
      <c r="BH80" s="260"/>
      <c r="BI80" s="260"/>
      <c r="BJ80" s="260"/>
      <c r="BK80" s="260"/>
      <c r="BL80" s="260"/>
      <c r="BM80" s="260"/>
      <c r="BN80" s="260"/>
      <c r="BO80" s="260"/>
      <c r="BP80" s="260"/>
      <c r="BQ80" s="257">
        <v>74</v>
      </c>
      <c r="BR80" s="262"/>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1"/>
    </row>
    <row r="81" spans="1:131" s="242" customFormat="1" ht="26.25" customHeight="1" x14ac:dyDescent="0.15">
      <c r="A81" s="256">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0"/>
      <c r="BF81" s="260"/>
      <c r="BG81" s="260"/>
      <c r="BH81" s="260"/>
      <c r="BI81" s="260"/>
      <c r="BJ81" s="260"/>
      <c r="BK81" s="260"/>
      <c r="BL81" s="260"/>
      <c r="BM81" s="260"/>
      <c r="BN81" s="260"/>
      <c r="BO81" s="260"/>
      <c r="BP81" s="260"/>
      <c r="BQ81" s="257">
        <v>75</v>
      </c>
      <c r="BR81" s="262"/>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1"/>
    </row>
    <row r="82" spans="1:131" s="242" customFormat="1" ht="26.25" customHeight="1" x14ac:dyDescent="0.15">
      <c r="A82" s="256">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0"/>
      <c r="BF82" s="260"/>
      <c r="BG82" s="260"/>
      <c r="BH82" s="260"/>
      <c r="BI82" s="260"/>
      <c r="BJ82" s="260"/>
      <c r="BK82" s="260"/>
      <c r="BL82" s="260"/>
      <c r="BM82" s="260"/>
      <c r="BN82" s="260"/>
      <c r="BO82" s="260"/>
      <c r="BP82" s="260"/>
      <c r="BQ82" s="257">
        <v>76</v>
      </c>
      <c r="BR82" s="262"/>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1"/>
    </row>
    <row r="83" spans="1:131" s="242" customFormat="1" ht="26.25" customHeight="1" x14ac:dyDescent="0.15">
      <c r="A83" s="256">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0"/>
      <c r="BF83" s="260"/>
      <c r="BG83" s="260"/>
      <c r="BH83" s="260"/>
      <c r="BI83" s="260"/>
      <c r="BJ83" s="260"/>
      <c r="BK83" s="260"/>
      <c r="BL83" s="260"/>
      <c r="BM83" s="260"/>
      <c r="BN83" s="260"/>
      <c r="BO83" s="260"/>
      <c r="BP83" s="260"/>
      <c r="BQ83" s="257">
        <v>77</v>
      </c>
      <c r="BR83" s="262"/>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1"/>
    </row>
    <row r="84" spans="1:131" s="242" customFormat="1" ht="26.25" customHeight="1" x14ac:dyDescent="0.15">
      <c r="A84" s="256">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0"/>
      <c r="BF84" s="260"/>
      <c r="BG84" s="260"/>
      <c r="BH84" s="260"/>
      <c r="BI84" s="260"/>
      <c r="BJ84" s="260"/>
      <c r="BK84" s="260"/>
      <c r="BL84" s="260"/>
      <c r="BM84" s="260"/>
      <c r="BN84" s="260"/>
      <c r="BO84" s="260"/>
      <c r="BP84" s="260"/>
      <c r="BQ84" s="257">
        <v>78</v>
      </c>
      <c r="BR84" s="262"/>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1"/>
    </row>
    <row r="85" spans="1:131" s="242" customFormat="1" ht="26.25" customHeight="1" x14ac:dyDescent="0.15">
      <c r="A85" s="256">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0"/>
      <c r="BF85" s="260"/>
      <c r="BG85" s="260"/>
      <c r="BH85" s="260"/>
      <c r="BI85" s="260"/>
      <c r="BJ85" s="260"/>
      <c r="BK85" s="260"/>
      <c r="BL85" s="260"/>
      <c r="BM85" s="260"/>
      <c r="BN85" s="260"/>
      <c r="BO85" s="260"/>
      <c r="BP85" s="260"/>
      <c r="BQ85" s="257">
        <v>79</v>
      </c>
      <c r="BR85" s="262"/>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1"/>
    </row>
    <row r="86" spans="1:131" s="242" customFormat="1" ht="26.25" customHeight="1" x14ac:dyDescent="0.15">
      <c r="A86" s="256">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0"/>
      <c r="BF86" s="260"/>
      <c r="BG86" s="260"/>
      <c r="BH86" s="260"/>
      <c r="BI86" s="260"/>
      <c r="BJ86" s="260"/>
      <c r="BK86" s="260"/>
      <c r="BL86" s="260"/>
      <c r="BM86" s="260"/>
      <c r="BN86" s="260"/>
      <c r="BO86" s="260"/>
      <c r="BP86" s="260"/>
      <c r="BQ86" s="257">
        <v>80</v>
      </c>
      <c r="BR86" s="262"/>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1"/>
    </row>
    <row r="87" spans="1:131" s="242" customFormat="1" ht="26.25" customHeight="1" x14ac:dyDescent="0.15">
      <c r="A87" s="264">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0"/>
      <c r="BF87" s="260"/>
      <c r="BG87" s="260"/>
      <c r="BH87" s="260"/>
      <c r="BI87" s="260"/>
      <c r="BJ87" s="260"/>
      <c r="BK87" s="260"/>
      <c r="BL87" s="260"/>
      <c r="BM87" s="260"/>
      <c r="BN87" s="260"/>
      <c r="BO87" s="260"/>
      <c r="BP87" s="260"/>
      <c r="BQ87" s="257">
        <v>81</v>
      </c>
      <c r="BR87" s="262"/>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1"/>
    </row>
    <row r="88" spans="1:131" s="242" customFormat="1" ht="26.25" customHeight="1" thickBot="1" x14ac:dyDescent="0.2">
      <c r="A88" s="259" t="s">
        <v>394</v>
      </c>
      <c r="B88" s="999" t="s">
        <v>427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57380</v>
      </c>
      <c r="AG88" s="1014"/>
      <c r="AH88" s="1014"/>
      <c r="AI88" s="1014"/>
      <c r="AJ88" s="1014"/>
      <c r="AK88" s="1018"/>
      <c r="AL88" s="1018"/>
      <c r="AM88" s="1018"/>
      <c r="AN88" s="1018"/>
      <c r="AO88" s="1018"/>
      <c r="AP88" s="1014">
        <v>135728</v>
      </c>
      <c r="AQ88" s="1014"/>
      <c r="AR88" s="1014"/>
      <c r="AS88" s="1014"/>
      <c r="AT88" s="1014"/>
      <c r="AU88" s="1014">
        <v>758</v>
      </c>
      <c r="AV88" s="1014"/>
      <c r="AW88" s="1014"/>
      <c r="AX88" s="1014"/>
      <c r="AY88" s="1014"/>
      <c r="AZ88" s="1015"/>
      <c r="BA88" s="1015"/>
      <c r="BB88" s="1015"/>
      <c r="BC88" s="1015"/>
      <c r="BD88" s="1016"/>
      <c r="BE88" s="260"/>
      <c r="BF88" s="260"/>
      <c r="BG88" s="260"/>
      <c r="BH88" s="260"/>
      <c r="BI88" s="260"/>
      <c r="BJ88" s="260"/>
      <c r="BK88" s="260"/>
      <c r="BL88" s="260"/>
      <c r="BM88" s="260"/>
      <c r="BN88" s="260"/>
      <c r="BO88" s="260"/>
      <c r="BP88" s="260"/>
      <c r="BQ88" s="257">
        <v>82</v>
      </c>
      <c r="BR88" s="262"/>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394</v>
      </c>
      <c r="BR102" s="999" t="s">
        <v>428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v>
      </c>
      <c r="CS102" s="1006"/>
      <c r="CT102" s="1006"/>
      <c r="CU102" s="1006"/>
      <c r="CV102" s="1007"/>
      <c r="CW102" s="1005" t="s">
        <v>601</v>
      </c>
      <c r="CX102" s="1006"/>
      <c r="CY102" s="1006"/>
      <c r="CZ102" s="1006"/>
      <c r="DA102" s="1007"/>
      <c r="DB102" s="1005" t="s">
        <v>601</v>
      </c>
      <c r="DC102" s="1006"/>
      <c r="DD102" s="1006"/>
      <c r="DE102" s="1006"/>
      <c r="DF102" s="1007"/>
      <c r="DG102" s="1005">
        <v>345</v>
      </c>
      <c r="DH102" s="1006"/>
      <c r="DI102" s="1006"/>
      <c r="DJ102" s="1006"/>
      <c r="DK102" s="1007"/>
      <c r="DL102" s="1005" t="s">
        <v>601</v>
      </c>
      <c r="DM102" s="1006"/>
      <c r="DN102" s="1006"/>
      <c r="DO102" s="1006"/>
      <c r="DP102" s="1007"/>
      <c r="DQ102" s="1005" t="s">
        <v>601</v>
      </c>
      <c r="DR102" s="1006"/>
      <c r="DS102" s="1006"/>
      <c r="DT102" s="1006"/>
      <c r="DU102" s="1007"/>
      <c r="DV102" s="988"/>
      <c r="DW102" s="989"/>
      <c r="DX102" s="989"/>
      <c r="DY102" s="989"/>
      <c r="DZ102" s="990"/>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991" t="s">
        <v>429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992" t="s">
        <v>430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431</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432</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993" t="s">
        <v>433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1" customFormat="1" ht="26.25" customHeight="1" x14ac:dyDescent="0.15">
      <c r="A109" s="948" t="s">
        <v>435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436</v>
      </c>
      <c r="AB109" s="949"/>
      <c r="AC109" s="949"/>
      <c r="AD109" s="949"/>
      <c r="AE109" s="950"/>
      <c r="AF109" s="951" t="s">
        <v>312</v>
      </c>
      <c r="AG109" s="949"/>
      <c r="AH109" s="949"/>
      <c r="AI109" s="949"/>
      <c r="AJ109" s="950"/>
      <c r="AK109" s="951" t="s">
        <v>311</v>
      </c>
      <c r="AL109" s="949"/>
      <c r="AM109" s="949"/>
      <c r="AN109" s="949"/>
      <c r="AO109" s="950"/>
      <c r="AP109" s="951" t="s">
        <v>437</v>
      </c>
      <c r="AQ109" s="949"/>
      <c r="AR109" s="949"/>
      <c r="AS109" s="949"/>
      <c r="AT109" s="980"/>
      <c r="AU109" s="948" t="s">
        <v>435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436</v>
      </c>
      <c r="BR109" s="949"/>
      <c r="BS109" s="949"/>
      <c r="BT109" s="949"/>
      <c r="BU109" s="950"/>
      <c r="BV109" s="951" t="s">
        <v>312</v>
      </c>
      <c r="BW109" s="949"/>
      <c r="BX109" s="949"/>
      <c r="BY109" s="949"/>
      <c r="BZ109" s="950"/>
      <c r="CA109" s="951" t="s">
        <v>311</v>
      </c>
      <c r="CB109" s="949"/>
      <c r="CC109" s="949"/>
      <c r="CD109" s="949"/>
      <c r="CE109" s="950"/>
      <c r="CF109" s="987" t="s">
        <v>437</v>
      </c>
      <c r="CG109" s="987"/>
      <c r="CH109" s="987"/>
      <c r="CI109" s="987"/>
      <c r="CJ109" s="987"/>
      <c r="CK109" s="951" t="s">
        <v>438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436</v>
      </c>
      <c r="DH109" s="949"/>
      <c r="DI109" s="949"/>
      <c r="DJ109" s="949"/>
      <c r="DK109" s="950"/>
      <c r="DL109" s="951" t="s">
        <v>312</v>
      </c>
      <c r="DM109" s="949"/>
      <c r="DN109" s="949"/>
      <c r="DO109" s="949"/>
      <c r="DP109" s="950"/>
      <c r="DQ109" s="951" t="s">
        <v>311</v>
      </c>
      <c r="DR109" s="949"/>
      <c r="DS109" s="949"/>
      <c r="DT109" s="949"/>
      <c r="DU109" s="950"/>
      <c r="DV109" s="951" t="s">
        <v>437</v>
      </c>
      <c r="DW109" s="949"/>
      <c r="DX109" s="949"/>
      <c r="DY109" s="949"/>
      <c r="DZ109" s="980"/>
    </row>
    <row r="110" spans="1:131" s="241" customFormat="1" ht="26.25" customHeight="1" x14ac:dyDescent="0.15">
      <c r="A110" s="851" t="s">
        <v>439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2016278</v>
      </c>
      <c r="AB110" s="942"/>
      <c r="AC110" s="942"/>
      <c r="AD110" s="942"/>
      <c r="AE110" s="943"/>
      <c r="AF110" s="944">
        <v>1920723</v>
      </c>
      <c r="AG110" s="942"/>
      <c r="AH110" s="942"/>
      <c r="AI110" s="942"/>
      <c r="AJ110" s="943"/>
      <c r="AK110" s="944">
        <v>1838137</v>
      </c>
      <c r="AL110" s="942"/>
      <c r="AM110" s="942"/>
      <c r="AN110" s="942"/>
      <c r="AO110" s="943"/>
      <c r="AP110" s="945">
        <v>14.4</v>
      </c>
      <c r="AQ110" s="946"/>
      <c r="AR110" s="946"/>
      <c r="AS110" s="946"/>
      <c r="AT110" s="947"/>
      <c r="AU110" s="981" t="s">
        <v>73</v>
      </c>
      <c r="AV110" s="982"/>
      <c r="AW110" s="982"/>
      <c r="AX110" s="982"/>
      <c r="AY110" s="982"/>
      <c r="AZ110" s="907" t="s">
        <v>440</v>
      </c>
      <c r="BA110" s="852"/>
      <c r="BB110" s="852"/>
      <c r="BC110" s="852"/>
      <c r="BD110" s="852"/>
      <c r="BE110" s="852"/>
      <c r="BF110" s="852"/>
      <c r="BG110" s="852"/>
      <c r="BH110" s="852"/>
      <c r="BI110" s="852"/>
      <c r="BJ110" s="852"/>
      <c r="BK110" s="852"/>
      <c r="BL110" s="852"/>
      <c r="BM110" s="852"/>
      <c r="BN110" s="852"/>
      <c r="BO110" s="852"/>
      <c r="BP110" s="853"/>
      <c r="BQ110" s="908">
        <v>18899498</v>
      </c>
      <c r="BR110" s="889"/>
      <c r="BS110" s="889"/>
      <c r="BT110" s="889"/>
      <c r="BU110" s="889"/>
      <c r="BV110" s="889">
        <v>19183344</v>
      </c>
      <c r="BW110" s="889"/>
      <c r="BX110" s="889"/>
      <c r="BY110" s="889"/>
      <c r="BZ110" s="889"/>
      <c r="CA110" s="889">
        <v>19639087</v>
      </c>
      <c r="CB110" s="889"/>
      <c r="CC110" s="889"/>
      <c r="CD110" s="889"/>
      <c r="CE110" s="889"/>
      <c r="CF110" s="913">
        <v>153.30000000000001</v>
      </c>
      <c r="CG110" s="914"/>
      <c r="CH110" s="914"/>
      <c r="CI110" s="914"/>
      <c r="CJ110" s="914"/>
      <c r="CK110" s="977" t="s">
        <v>441</v>
      </c>
      <c r="CL110" s="863"/>
      <c r="CM110" s="938" t="s">
        <v>442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443</v>
      </c>
      <c r="DH110" s="889"/>
      <c r="DI110" s="889"/>
      <c r="DJ110" s="889"/>
      <c r="DK110" s="889"/>
      <c r="DL110" s="889" t="s">
        <v>443</v>
      </c>
      <c r="DM110" s="889"/>
      <c r="DN110" s="889"/>
      <c r="DO110" s="889"/>
      <c r="DP110" s="889"/>
      <c r="DQ110" s="889" t="s">
        <v>443</v>
      </c>
      <c r="DR110" s="889"/>
      <c r="DS110" s="889"/>
      <c r="DT110" s="889"/>
      <c r="DU110" s="889"/>
      <c r="DV110" s="890" t="s">
        <v>127</v>
      </c>
      <c r="DW110" s="890"/>
      <c r="DX110" s="890"/>
      <c r="DY110" s="890"/>
      <c r="DZ110" s="891"/>
    </row>
    <row r="111" spans="1:131" s="241" customFormat="1" ht="26.25" customHeight="1" x14ac:dyDescent="0.15">
      <c r="A111" s="818" t="s">
        <v>444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443</v>
      </c>
      <c r="AB111" s="970"/>
      <c r="AC111" s="970"/>
      <c r="AD111" s="970"/>
      <c r="AE111" s="971"/>
      <c r="AF111" s="972" t="s">
        <v>443</v>
      </c>
      <c r="AG111" s="970"/>
      <c r="AH111" s="970"/>
      <c r="AI111" s="970"/>
      <c r="AJ111" s="971"/>
      <c r="AK111" s="972" t="s">
        <v>443</v>
      </c>
      <c r="AL111" s="970"/>
      <c r="AM111" s="970"/>
      <c r="AN111" s="970"/>
      <c r="AO111" s="971"/>
      <c r="AP111" s="973" t="s">
        <v>443</v>
      </c>
      <c r="AQ111" s="974"/>
      <c r="AR111" s="974"/>
      <c r="AS111" s="974"/>
      <c r="AT111" s="975"/>
      <c r="AU111" s="983"/>
      <c r="AV111" s="984"/>
      <c r="AW111" s="984"/>
      <c r="AX111" s="984"/>
      <c r="AY111" s="984"/>
      <c r="AZ111" s="859" t="s">
        <v>445</v>
      </c>
      <c r="BA111" s="794"/>
      <c r="BB111" s="794"/>
      <c r="BC111" s="794"/>
      <c r="BD111" s="794"/>
      <c r="BE111" s="794"/>
      <c r="BF111" s="794"/>
      <c r="BG111" s="794"/>
      <c r="BH111" s="794"/>
      <c r="BI111" s="794"/>
      <c r="BJ111" s="794"/>
      <c r="BK111" s="794"/>
      <c r="BL111" s="794"/>
      <c r="BM111" s="794"/>
      <c r="BN111" s="794"/>
      <c r="BO111" s="794"/>
      <c r="BP111" s="795"/>
      <c r="BQ111" s="860">
        <v>626262</v>
      </c>
      <c r="BR111" s="861"/>
      <c r="BS111" s="861"/>
      <c r="BT111" s="861"/>
      <c r="BU111" s="861"/>
      <c r="BV111" s="861">
        <v>302197</v>
      </c>
      <c r="BW111" s="861"/>
      <c r="BX111" s="861"/>
      <c r="BY111" s="861"/>
      <c r="BZ111" s="861"/>
      <c r="CA111" s="861">
        <v>378235</v>
      </c>
      <c r="CB111" s="861"/>
      <c r="CC111" s="861"/>
      <c r="CD111" s="861"/>
      <c r="CE111" s="861"/>
      <c r="CF111" s="922">
        <v>3</v>
      </c>
      <c r="CG111" s="923"/>
      <c r="CH111" s="923"/>
      <c r="CI111" s="923"/>
      <c r="CJ111" s="923"/>
      <c r="CK111" s="978"/>
      <c r="CL111" s="865"/>
      <c r="CM111" s="868" t="s">
        <v>446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447</v>
      </c>
      <c r="DH111" s="861"/>
      <c r="DI111" s="861"/>
      <c r="DJ111" s="861"/>
      <c r="DK111" s="861"/>
      <c r="DL111" s="861" t="s">
        <v>447</v>
      </c>
      <c r="DM111" s="861"/>
      <c r="DN111" s="861"/>
      <c r="DO111" s="861"/>
      <c r="DP111" s="861"/>
      <c r="DQ111" s="861" t="s">
        <v>447</v>
      </c>
      <c r="DR111" s="861"/>
      <c r="DS111" s="861"/>
      <c r="DT111" s="861"/>
      <c r="DU111" s="861"/>
      <c r="DV111" s="838" t="s">
        <v>447</v>
      </c>
      <c r="DW111" s="838"/>
      <c r="DX111" s="838"/>
      <c r="DY111" s="838"/>
      <c r="DZ111" s="839"/>
    </row>
    <row r="112" spans="1:131" s="241" customFormat="1" ht="26.25" customHeight="1" x14ac:dyDescent="0.15">
      <c r="A112" s="963" t="s">
        <v>448</v>
      </c>
      <c r="B112" s="964"/>
      <c r="C112" s="794" t="s">
        <v>449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127</v>
      </c>
      <c r="AB112" s="824"/>
      <c r="AC112" s="824"/>
      <c r="AD112" s="824"/>
      <c r="AE112" s="825"/>
      <c r="AF112" s="826" t="s">
        <v>127</v>
      </c>
      <c r="AG112" s="824"/>
      <c r="AH112" s="824"/>
      <c r="AI112" s="824"/>
      <c r="AJ112" s="825"/>
      <c r="AK112" s="826" t="s">
        <v>127</v>
      </c>
      <c r="AL112" s="824"/>
      <c r="AM112" s="824"/>
      <c r="AN112" s="824"/>
      <c r="AO112" s="825"/>
      <c r="AP112" s="871" t="s">
        <v>127</v>
      </c>
      <c r="AQ112" s="872"/>
      <c r="AR112" s="872"/>
      <c r="AS112" s="872"/>
      <c r="AT112" s="873"/>
      <c r="AU112" s="983"/>
      <c r="AV112" s="984"/>
      <c r="AW112" s="984"/>
      <c r="AX112" s="984"/>
      <c r="AY112" s="984"/>
      <c r="AZ112" s="859" t="s">
        <v>450</v>
      </c>
      <c r="BA112" s="794"/>
      <c r="BB112" s="794"/>
      <c r="BC112" s="794"/>
      <c r="BD112" s="794"/>
      <c r="BE112" s="794"/>
      <c r="BF112" s="794"/>
      <c r="BG112" s="794"/>
      <c r="BH112" s="794"/>
      <c r="BI112" s="794"/>
      <c r="BJ112" s="794"/>
      <c r="BK112" s="794"/>
      <c r="BL112" s="794"/>
      <c r="BM112" s="794"/>
      <c r="BN112" s="794"/>
      <c r="BO112" s="794"/>
      <c r="BP112" s="795"/>
      <c r="BQ112" s="860">
        <v>12279417</v>
      </c>
      <c r="BR112" s="861"/>
      <c r="BS112" s="861"/>
      <c r="BT112" s="861"/>
      <c r="BU112" s="861"/>
      <c r="BV112" s="861">
        <v>11509347</v>
      </c>
      <c r="BW112" s="861"/>
      <c r="BX112" s="861"/>
      <c r="BY112" s="861"/>
      <c r="BZ112" s="861"/>
      <c r="CA112" s="861">
        <v>11090125</v>
      </c>
      <c r="CB112" s="861"/>
      <c r="CC112" s="861"/>
      <c r="CD112" s="861"/>
      <c r="CE112" s="861"/>
      <c r="CF112" s="922">
        <v>86.6</v>
      </c>
      <c r="CG112" s="923"/>
      <c r="CH112" s="923"/>
      <c r="CI112" s="923"/>
      <c r="CJ112" s="923"/>
      <c r="CK112" s="978"/>
      <c r="CL112" s="865"/>
      <c r="CM112" s="868" t="s">
        <v>451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127</v>
      </c>
      <c r="DH112" s="861"/>
      <c r="DI112" s="861"/>
      <c r="DJ112" s="861"/>
      <c r="DK112" s="861"/>
      <c r="DL112" s="861" t="s">
        <v>127</v>
      </c>
      <c r="DM112" s="861"/>
      <c r="DN112" s="861"/>
      <c r="DO112" s="861"/>
      <c r="DP112" s="861"/>
      <c r="DQ112" s="861" t="s">
        <v>127</v>
      </c>
      <c r="DR112" s="861"/>
      <c r="DS112" s="861"/>
      <c r="DT112" s="861"/>
      <c r="DU112" s="861"/>
      <c r="DV112" s="838" t="s">
        <v>127</v>
      </c>
      <c r="DW112" s="838"/>
      <c r="DX112" s="838"/>
      <c r="DY112" s="838"/>
      <c r="DZ112" s="839"/>
    </row>
    <row r="113" spans="1:130" s="241" customFormat="1" ht="26.25" customHeight="1" x14ac:dyDescent="0.15">
      <c r="A113" s="965"/>
      <c r="B113" s="966"/>
      <c r="C113" s="794" t="s">
        <v>452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858603</v>
      </c>
      <c r="AB113" s="970"/>
      <c r="AC113" s="970"/>
      <c r="AD113" s="970"/>
      <c r="AE113" s="971"/>
      <c r="AF113" s="972">
        <v>844939</v>
      </c>
      <c r="AG113" s="970"/>
      <c r="AH113" s="970"/>
      <c r="AI113" s="970"/>
      <c r="AJ113" s="971"/>
      <c r="AK113" s="972">
        <v>921589</v>
      </c>
      <c r="AL113" s="970"/>
      <c r="AM113" s="970"/>
      <c r="AN113" s="970"/>
      <c r="AO113" s="971"/>
      <c r="AP113" s="973">
        <v>7.2</v>
      </c>
      <c r="AQ113" s="974"/>
      <c r="AR113" s="974"/>
      <c r="AS113" s="974"/>
      <c r="AT113" s="975"/>
      <c r="AU113" s="983"/>
      <c r="AV113" s="984"/>
      <c r="AW113" s="984"/>
      <c r="AX113" s="984"/>
      <c r="AY113" s="984"/>
      <c r="AZ113" s="859" t="s">
        <v>453</v>
      </c>
      <c r="BA113" s="794"/>
      <c r="BB113" s="794"/>
      <c r="BC113" s="794"/>
      <c r="BD113" s="794"/>
      <c r="BE113" s="794"/>
      <c r="BF113" s="794"/>
      <c r="BG113" s="794"/>
      <c r="BH113" s="794"/>
      <c r="BI113" s="794"/>
      <c r="BJ113" s="794"/>
      <c r="BK113" s="794"/>
      <c r="BL113" s="794"/>
      <c r="BM113" s="794"/>
      <c r="BN113" s="794"/>
      <c r="BO113" s="794"/>
      <c r="BP113" s="795"/>
      <c r="BQ113" s="860">
        <v>642768</v>
      </c>
      <c r="BR113" s="861"/>
      <c r="BS113" s="861"/>
      <c r="BT113" s="861"/>
      <c r="BU113" s="861"/>
      <c r="BV113" s="861">
        <v>706427</v>
      </c>
      <c r="BW113" s="861"/>
      <c r="BX113" s="861"/>
      <c r="BY113" s="861"/>
      <c r="BZ113" s="861"/>
      <c r="CA113" s="861">
        <v>757533</v>
      </c>
      <c r="CB113" s="861"/>
      <c r="CC113" s="861"/>
      <c r="CD113" s="861"/>
      <c r="CE113" s="861"/>
      <c r="CF113" s="922">
        <v>5.9</v>
      </c>
      <c r="CG113" s="923"/>
      <c r="CH113" s="923"/>
      <c r="CI113" s="923"/>
      <c r="CJ113" s="923"/>
      <c r="CK113" s="978"/>
      <c r="CL113" s="865"/>
      <c r="CM113" s="868" t="s">
        <v>454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127</v>
      </c>
      <c r="DH113" s="824"/>
      <c r="DI113" s="824"/>
      <c r="DJ113" s="824"/>
      <c r="DK113" s="825"/>
      <c r="DL113" s="826" t="s">
        <v>127</v>
      </c>
      <c r="DM113" s="824"/>
      <c r="DN113" s="824"/>
      <c r="DO113" s="824"/>
      <c r="DP113" s="825"/>
      <c r="DQ113" s="826" t="s">
        <v>127</v>
      </c>
      <c r="DR113" s="824"/>
      <c r="DS113" s="824"/>
      <c r="DT113" s="824"/>
      <c r="DU113" s="825"/>
      <c r="DV113" s="871" t="s">
        <v>127</v>
      </c>
      <c r="DW113" s="872"/>
      <c r="DX113" s="872"/>
      <c r="DY113" s="872"/>
      <c r="DZ113" s="873"/>
    </row>
    <row r="114" spans="1:130" s="241" customFormat="1" ht="26.25" customHeight="1" x14ac:dyDescent="0.15">
      <c r="A114" s="965"/>
      <c r="B114" s="966"/>
      <c r="C114" s="794" t="s">
        <v>455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272520</v>
      </c>
      <c r="AB114" s="824"/>
      <c r="AC114" s="824"/>
      <c r="AD114" s="824"/>
      <c r="AE114" s="825"/>
      <c r="AF114" s="826">
        <v>178258</v>
      </c>
      <c r="AG114" s="824"/>
      <c r="AH114" s="824"/>
      <c r="AI114" s="824"/>
      <c r="AJ114" s="825"/>
      <c r="AK114" s="826">
        <v>115165</v>
      </c>
      <c r="AL114" s="824"/>
      <c r="AM114" s="824"/>
      <c r="AN114" s="824"/>
      <c r="AO114" s="825"/>
      <c r="AP114" s="871">
        <v>0.9</v>
      </c>
      <c r="AQ114" s="872"/>
      <c r="AR114" s="872"/>
      <c r="AS114" s="872"/>
      <c r="AT114" s="873"/>
      <c r="AU114" s="983"/>
      <c r="AV114" s="984"/>
      <c r="AW114" s="984"/>
      <c r="AX114" s="984"/>
      <c r="AY114" s="984"/>
      <c r="AZ114" s="859" t="s">
        <v>456</v>
      </c>
      <c r="BA114" s="794"/>
      <c r="BB114" s="794"/>
      <c r="BC114" s="794"/>
      <c r="BD114" s="794"/>
      <c r="BE114" s="794"/>
      <c r="BF114" s="794"/>
      <c r="BG114" s="794"/>
      <c r="BH114" s="794"/>
      <c r="BI114" s="794"/>
      <c r="BJ114" s="794"/>
      <c r="BK114" s="794"/>
      <c r="BL114" s="794"/>
      <c r="BM114" s="794"/>
      <c r="BN114" s="794"/>
      <c r="BO114" s="794"/>
      <c r="BP114" s="795"/>
      <c r="BQ114" s="860">
        <v>2647626</v>
      </c>
      <c r="BR114" s="861"/>
      <c r="BS114" s="861"/>
      <c r="BT114" s="861"/>
      <c r="BU114" s="861"/>
      <c r="BV114" s="861">
        <v>2722787</v>
      </c>
      <c r="BW114" s="861"/>
      <c r="BX114" s="861"/>
      <c r="BY114" s="861"/>
      <c r="BZ114" s="861"/>
      <c r="CA114" s="861">
        <v>2622089</v>
      </c>
      <c r="CB114" s="861"/>
      <c r="CC114" s="861"/>
      <c r="CD114" s="861"/>
      <c r="CE114" s="861"/>
      <c r="CF114" s="922">
        <v>20.5</v>
      </c>
      <c r="CG114" s="923"/>
      <c r="CH114" s="923"/>
      <c r="CI114" s="923"/>
      <c r="CJ114" s="923"/>
      <c r="CK114" s="978"/>
      <c r="CL114" s="865"/>
      <c r="CM114" s="868" t="s">
        <v>457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396</v>
      </c>
      <c r="DH114" s="824"/>
      <c r="DI114" s="824"/>
      <c r="DJ114" s="824"/>
      <c r="DK114" s="825"/>
      <c r="DL114" s="826" t="s">
        <v>127</v>
      </c>
      <c r="DM114" s="824"/>
      <c r="DN114" s="824"/>
      <c r="DO114" s="824"/>
      <c r="DP114" s="825"/>
      <c r="DQ114" s="826" t="s">
        <v>127</v>
      </c>
      <c r="DR114" s="824"/>
      <c r="DS114" s="824"/>
      <c r="DT114" s="824"/>
      <c r="DU114" s="825"/>
      <c r="DV114" s="871" t="s">
        <v>127</v>
      </c>
      <c r="DW114" s="872"/>
      <c r="DX114" s="872"/>
      <c r="DY114" s="872"/>
      <c r="DZ114" s="873"/>
    </row>
    <row r="115" spans="1:130" s="241" customFormat="1" ht="26.25" customHeight="1" x14ac:dyDescent="0.15">
      <c r="A115" s="965"/>
      <c r="B115" s="966"/>
      <c r="C115" s="794" t="s">
        <v>458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127</v>
      </c>
      <c r="AB115" s="970"/>
      <c r="AC115" s="970"/>
      <c r="AD115" s="970"/>
      <c r="AE115" s="971"/>
      <c r="AF115" s="972" t="s">
        <v>127</v>
      </c>
      <c r="AG115" s="970"/>
      <c r="AH115" s="970"/>
      <c r="AI115" s="970"/>
      <c r="AJ115" s="971"/>
      <c r="AK115" s="972" t="s">
        <v>127</v>
      </c>
      <c r="AL115" s="970"/>
      <c r="AM115" s="970"/>
      <c r="AN115" s="970"/>
      <c r="AO115" s="971"/>
      <c r="AP115" s="973" t="s">
        <v>127</v>
      </c>
      <c r="AQ115" s="974"/>
      <c r="AR115" s="974"/>
      <c r="AS115" s="974"/>
      <c r="AT115" s="975"/>
      <c r="AU115" s="983"/>
      <c r="AV115" s="984"/>
      <c r="AW115" s="984"/>
      <c r="AX115" s="984"/>
      <c r="AY115" s="984"/>
      <c r="AZ115" s="859" t="s">
        <v>459</v>
      </c>
      <c r="BA115" s="794"/>
      <c r="BB115" s="794"/>
      <c r="BC115" s="794"/>
      <c r="BD115" s="794"/>
      <c r="BE115" s="794"/>
      <c r="BF115" s="794"/>
      <c r="BG115" s="794"/>
      <c r="BH115" s="794"/>
      <c r="BI115" s="794"/>
      <c r="BJ115" s="794"/>
      <c r="BK115" s="794"/>
      <c r="BL115" s="794"/>
      <c r="BM115" s="794"/>
      <c r="BN115" s="794"/>
      <c r="BO115" s="794"/>
      <c r="BP115" s="795"/>
      <c r="BQ115" s="860">
        <v>100923</v>
      </c>
      <c r="BR115" s="861"/>
      <c r="BS115" s="861"/>
      <c r="BT115" s="861"/>
      <c r="BU115" s="861"/>
      <c r="BV115" s="861">
        <v>21911</v>
      </c>
      <c r="BW115" s="861"/>
      <c r="BX115" s="861"/>
      <c r="BY115" s="861"/>
      <c r="BZ115" s="861"/>
      <c r="CA115" s="861" t="s">
        <v>127</v>
      </c>
      <c r="CB115" s="861"/>
      <c r="CC115" s="861"/>
      <c r="CD115" s="861"/>
      <c r="CE115" s="861"/>
      <c r="CF115" s="922" t="s">
        <v>127</v>
      </c>
      <c r="CG115" s="923"/>
      <c r="CH115" s="923"/>
      <c r="CI115" s="923"/>
      <c r="CJ115" s="923"/>
      <c r="CK115" s="978"/>
      <c r="CL115" s="865"/>
      <c r="CM115" s="859" t="s">
        <v>460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626262</v>
      </c>
      <c r="DH115" s="824"/>
      <c r="DI115" s="824"/>
      <c r="DJ115" s="824"/>
      <c r="DK115" s="825"/>
      <c r="DL115" s="826">
        <v>302197</v>
      </c>
      <c r="DM115" s="824"/>
      <c r="DN115" s="824"/>
      <c r="DO115" s="824"/>
      <c r="DP115" s="825"/>
      <c r="DQ115" s="826">
        <v>378235</v>
      </c>
      <c r="DR115" s="824"/>
      <c r="DS115" s="824"/>
      <c r="DT115" s="824"/>
      <c r="DU115" s="825"/>
      <c r="DV115" s="871">
        <v>3</v>
      </c>
      <c r="DW115" s="872"/>
      <c r="DX115" s="872"/>
      <c r="DY115" s="872"/>
      <c r="DZ115" s="873"/>
    </row>
    <row r="116" spans="1:130" s="241" customFormat="1" ht="26.25" customHeight="1" x14ac:dyDescent="0.15">
      <c r="A116" s="967"/>
      <c r="B116" s="968"/>
      <c r="C116" s="927" t="s">
        <v>461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127</v>
      </c>
      <c r="AB116" s="824"/>
      <c r="AC116" s="824"/>
      <c r="AD116" s="824"/>
      <c r="AE116" s="825"/>
      <c r="AF116" s="826" t="s">
        <v>127</v>
      </c>
      <c r="AG116" s="824"/>
      <c r="AH116" s="824"/>
      <c r="AI116" s="824"/>
      <c r="AJ116" s="825"/>
      <c r="AK116" s="826" t="s">
        <v>127</v>
      </c>
      <c r="AL116" s="824"/>
      <c r="AM116" s="824"/>
      <c r="AN116" s="824"/>
      <c r="AO116" s="825"/>
      <c r="AP116" s="871" t="s">
        <v>127</v>
      </c>
      <c r="AQ116" s="872"/>
      <c r="AR116" s="872"/>
      <c r="AS116" s="872"/>
      <c r="AT116" s="873"/>
      <c r="AU116" s="983"/>
      <c r="AV116" s="984"/>
      <c r="AW116" s="984"/>
      <c r="AX116" s="984"/>
      <c r="AY116" s="984"/>
      <c r="AZ116" s="910" t="s">
        <v>462</v>
      </c>
      <c r="BA116" s="911"/>
      <c r="BB116" s="911"/>
      <c r="BC116" s="911"/>
      <c r="BD116" s="911"/>
      <c r="BE116" s="911"/>
      <c r="BF116" s="911"/>
      <c r="BG116" s="911"/>
      <c r="BH116" s="911"/>
      <c r="BI116" s="911"/>
      <c r="BJ116" s="911"/>
      <c r="BK116" s="911"/>
      <c r="BL116" s="911"/>
      <c r="BM116" s="911"/>
      <c r="BN116" s="911"/>
      <c r="BO116" s="911"/>
      <c r="BP116" s="912"/>
      <c r="BQ116" s="860" t="s">
        <v>127</v>
      </c>
      <c r="BR116" s="861"/>
      <c r="BS116" s="861"/>
      <c r="BT116" s="861"/>
      <c r="BU116" s="861"/>
      <c r="BV116" s="861" t="s">
        <v>127</v>
      </c>
      <c r="BW116" s="861"/>
      <c r="BX116" s="861"/>
      <c r="BY116" s="861"/>
      <c r="BZ116" s="861"/>
      <c r="CA116" s="861" t="s">
        <v>127</v>
      </c>
      <c r="CB116" s="861"/>
      <c r="CC116" s="861"/>
      <c r="CD116" s="861"/>
      <c r="CE116" s="861"/>
      <c r="CF116" s="922" t="s">
        <v>127</v>
      </c>
      <c r="CG116" s="923"/>
      <c r="CH116" s="923"/>
      <c r="CI116" s="923"/>
      <c r="CJ116" s="923"/>
      <c r="CK116" s="978"/>
      <c r="CL116" s="865"/>
      <c r="CM116" s="868" t="s">
        <v>463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127</v>
      </c>
      <c r="DH116" s="824"/>
      <c r="DI116" s="824"/>
      <c r="DJ116" s="824"/>
      <c r="DK116" s="825"/>
      <c r="DL116" s="826" t="s">
        <v>127</v>
      </c>
      <c r="DM116" s="824"/>
      <c r="DN116" s="824"/>
      <c r="DO116" s="824"/>
      <c r="DP116" s="825"/>
      <c r="DQ116" s="826" t="s">
        <v>127</v>
      </c>
      <c r="DR116" s="824"/>
      <c r="DS116" s="824"/>
      <c r="DT116" s="824"/>
      <c r="DU116" s="825"/>
      <c r="DV116" s="871" t="s">
        <v>127</v>
      </c>
      <c r="DW116" s="872"/>
      <c r="DX116" s="872"/>
      <c r="DY116" s="872"/>
      <c r="DZ116" s="873"/>
    </row>
    <row r="117" spans="1:130" s="241"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464</v>
      </c>
      <c r="Z117" s="950"/>
      <c r="AA117" s="955">
        <v>3147401</v>
      </c>
      <c r="AB117" s="956"/>
      <c r="AC117" s="956"/>
      <c r="AD117" s="956"/>
      <c r="AE117" s="957"/>
      <c r="AF117" s="958">
        <v>2943920</v>
      </c>
      <c r="AG117" s="956"/>
      <c r="AH117" s="956"/>
      <c r="AI117" s="956"/>
      <c r="AJ117" s="957"/>
      <c r="AK117" s="958">
        <v>2874891</v>
      </c>
      <c r="AL117" s="956"/>
      <c r="AM117" s="956"/>
      <c r="AN117" s="956"/>
      <c r="AO117" s="957"/>
      <c r="AP117" s="959"/>
      <c r="AQ117" s="960"/>
      <c r="AR117" s="960"/>
      <c r="AS117" s="960"/>
      <c r="AT117" s="961"/>
      <c r="AU117" s="983"/>
      <c r="AV117" s="984"/>
      <c r="AW117" s="984"/>
      <c r="AX117" s="984"/>
      <c r="AY117" s="984"/>
      <c r="AZ117" s="910" t="s">
        <v>465</v>
      </c>
      <c r="BA117" s="911"/>
      <c r="BB117" s="911"/>
      <c r="BC117" s="911"/>
      <c r="BD117" s="911"/>
      <c r="BE117" s="911"/>
      <c r="BF117" s="911"/>
      <c r="BG117" s="911"/>
      <c r="BH117" s="911"/>
      <c r="BI117" s="911"/>
      <c r="BJ117" s="911"/>
      <c r="BK117" s="911"/>
      <c r="BL117" s="911"/>
      <c r="BM117" s="911"/>
      <c r="BN117" s="911"/>
      <c r="BO117" s="911"/>
      <c r="BP117" s="912"/>
      <c r="BQ117" s="860" t="s">
        <v>466</v>
      </c>
      <c r="BR117" s="861"/>
      <c r="BS117" s="861"/>
      <c r="BT117" s="861"/>
      <c r="BU117" s="861"/>
      <c r="BV117" s="861" t="s">
        <v>466</v>
      </c>
      <c r="BW117" s="861"/>
      <c r="BX117" s="861"/>
      <c r="BY117" s="861"/>
      <c r="BZ117" s="861"/>
      <c r="CA117" s="861" t="s">
        <v>127</v>
      </c>
      <c r="CB117" s="861"/>
      <c r="CC117" s="861"/>
      <c r="CD117" s="861"/>
      <c r="CE117" s="861"/>
      <c r="CF117" s="922" t="s">
        <v>127</v>
      </c>
      <c r="CG117" s="923"/>
      <c r="CH117" s="923"/>
      <c r="CI117" s="923"/>
      <c r="CJ117" s="923"/>
      <c r="CK117" s="978"/>
      <c r="CL117" s="865"/>
      <c r="CM117" s="868" t="s">
        <v>467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127</v>
      </c>
      <c r="DH117" s="824"/>
      <c r="DI117" s="824"/>
      <c r="DJ117" s="824"/>
      <c r="DK117" s="825"/>
      <c r="DL117" s="826" t="s">
        <v>396</v>
      </c>
      <c r="DM117" s="824"/>
      <c r="DN117" s="824"/>
      <c r="DO117" s="824"/>
      <c r="DP117" s="825"/>
      <c r="DQ117" s="826" t="s">
        <v>127</v>
      </c>
      <c r="DR117" s="824"/>
      <c r="DS117" s="824"/>
      <c r="DT117" s="824"/>
      <c r="DU117" s="825"/>
      <c r="DV117" s="871" t="s">
        <v>127</v>
      </c>
      <c r="DW117" s="872"/>
      <c r="DX117" s="872"/>
      <c r="DY117" s="872"/>
      <c r="DZ117" s="873"/>
    </row>
    <row r="118" spans="1:130" s="241" customFormat="1" ht="26.25" customHeight="1" x14ac:dyDescent="0.15">
      <c r="A118" s="948" t="s">
        <v>438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436</v>
      </c>
      <c r="AB118" s="949"/>
      <c r="AC118" s="949"/>
      <c r="AD118" s="949"/>
      <c r="AE118" s="950"/>
      <c r="AF118" s="951" t="s">
        <v>312</v>
      </c>
      <c r="AG118" s="949"/>
      <c r="AH118" s="949"/>
      <c r="AI118" s="949"/>
      <c r="AJ118" s="950"/>
      <c r="AK118" s="951" t="s">
        <v>311</v>
      </c>
      <c r="AL118" s="949"/>
      <c r="AM118" s="949"/>
      <c r="AN118" s="949"/>
      <c r="AO118" s="950"/>
      <c r="AP118" s="952" t="s">
        <v>437</v>
      </c>
      <c r="AQ118" s="953"/>
      <c r="AR118" s="953"/>
      <c r="AS118" s="953"/>
      <c r="AT118" s="954"/>
      <c r="AU118" s="983"/>
      <c r="AV118" s="984"/>
      <c r="AW118" s="984"/>
      <c r="AX118" s="984"/>
      <c r="AY118" s="984"/>
      <c r="AZ118" s="926" t="s">
        <v>468</v>
      </c>
      <c r="BA118" s="927"/>
      <c r="BB118" s="927"/>
      <c r="BC118" s="927"/>
      <c r="BD118" s="927"/>
      <c r="BE118" s="927"/>
      <c r="BF118" s="927"/>
      <c r="BG118" s="927"/>
      <c r="BH118" s="927"/>
      <c r="BI118" s="927"/>
      <c r="BJ118" s="927"/>
      <c r="BK118" s="927"/>
      <c r="BL118" s="927"/>
      <c r="BM118" s="927"/>
      <c r="BN118" s="927"/>
      <c r="BO118" s="927"/>
      <c r="BP118" s="928"/>
      <c r="BQ118" s="929" t="s">
        <v>127</v>
      </c>
      <c r="BR118" s="892"/>
      <c r="BS118" s="892"/>
      <c r="BT118" s="892"/>
      <c r="BU118" s="892"/>
      <c r="BV118" s="892" t="s">
        <v>127</v>
      </c>
      <c r="BW118" s="892"/>
      <c r="BX118" s="892"/>
      <c r="BY118" s="892"/>
      <c r="BZ118" s="892"/>
      <c r="CA118" s="892" t="s">
        <v>127</v>
      </c>
      <c r="CB118" s="892"/>
      <c r="CC118" s="892"/>
      <c r="CD118" s="892"/>
      <c r="CE118" s="892"/>
      <c r="CF118" s="922" t="s">
        <v>127</v>
      </c>
      <c r="CG118" s="923"/>
      <c r="CH118" s="923"/>
      <c r="CI118" s="923"/>
      <c r="CJ118" s="923"/>
      <c r="CK118" s="978"/>
      <c r="CL118" s="865"/>
      <c r="CM118" s="868" t="s">
        <v>469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127</v>
      </c>
      <c r="DH118" s="824"/>
      <c r="DI118" s="824"/>
      <c r="DJ118" s="824"/>
      <c r="DK118" s="825"/>
      <c r="DL118" s="826" t="s">
        <v>396</v>
      </c>
      <c r="DM118" s="824"/>
      <c r="DN118" s="824"/>
      <c r="DO118" s="824"/>
      <c r="DP118" s="825"/>
      <c r="DQ118" s="826" t="s">
        <v>127</v>
      </c>
      <c r="DR118" s="824"/>
      <c r="DS118" s="824"/>
      <c r="DT118" s="824"/>
      <c r="DU118" s="825"/>
      <c r="DV118" s="871" t="s">
        <v>127</v>
      </c>
      <c r="DW118" s="872"/>
      <c r="DX118" s="872"/>
      <c r="DY118" s="872"/>
      <c r="DZ118" s="873"/>
    </row>
    <row r="119" spans="1:130" s="241" customFormat="1" ht="26.25" customHeight="1" x14ac:dyDescent="0.15">
      <c r="A119" s="862" t="s">
        <v>441</v>
      </c>
      <c r="B119" s="863"/>
      <c r="C119" s="938" t="s">
        <v>442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127</v>
      </c>
      <c r="AB119" s="942"/>
      <c r="AC119" s="942"/>
      <c r="AD119" s="942"/>
      <c r="AE119" s="943"/>
      <c r="AF119" s="944" t="s">
        <v>396</v>
      </c>
      <c r="AG119" s="942"/>
      <c r="AH119" s="942"/>
      <c r="AI119" s="942"/>
      <c r="AJ119" s="943"/>
      <c r="AK119" s="944" t="s">
        <v>396</v>
      </c>
      <c r="AL119" s="942"/>
      <c r="AM119" s="942"/>
      <c r="AN119" s="942"/>
      <c r="AO119" s="943"/>
      <c r="AP119" s="945" t="s">
        <v>127</v>
      </c>
      <c r="AQ119" s="946"/>
      <c r="AR119" s="946"/>
      <c r="AS119" s="946"/>
      <c r="AT119" s="947"/>
      <c r="AU119" s="985"/>
      <c r="AV119" s="986"/>
      <c r="AW119" s="986"/>
      <c r="AX119" s="986"/>
      <c r="AY119" s="986"/>
      <c r="AZ119" s="272" t="s">
        <v>186</v>
      </c>
      <c r="BA119" s="272"/>
      <c r="BB119" s="272"/>
      <c r="BC119" s="272"/>
      <c r="BD119" s="272"/>
      <c r="BE119" s="272"/>
      <c r="BF119" s="272"/>
      <c r="BG119" s="272"/>
      <c r="BH119" s="272"/>
      <c r="BI119" s="272"/>
      <c r="BJ119" s="272"/>
      <c r="BK119" s="272"/>
      <c r="BL119" s="272"/>
      <c r="BM119" s="272"/>
      <c r="BN119" s="272"/>
      <c r="BO119" s="924" t="s">
        <v>470</v>
      </c>
      <c r="BP119" s="925"/>
      <c r="BQ119" s="929">
        <v>35196494</v>
      </c>
      <c r="BR119" s="892"/>
      <c r="BS119" s="892"/>
      <c r="BT119" s="892"/>
      <c r="BU119" s="892"/>
      <c r="BV119" s="892">
        <v>34446013</v>
      </c>
      <c r="BW119" s="892"/>
      <c r="BX119" s="892"/>
      <c r="BY119" s="892"/>
      <c r="BZ119" s="892"/>
      <c r="CA119" s="892">
        <v>34487069</v>
      </c>
      <c r="CB119" s="892"/>
      <c r="CC119" s="892"/>
      <c r="CD119" s="892"/>
      <c r="CE119" s="892"/>
      <c r="CF119" s="790"/>
      <c r="CG119" s="791"/>
      <c r="CH119" s="791"/>
      <c r="CI119" s="791"/>
      <c r="CJ119" s="881"/>
      <c r="CK119" s="979"/>
      <c r="CL119" s="867"/>
      <c r="CM119" s="885" t="s">
        <v>471</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127</v>
      </c>
      <c r="DH119" s="807"/>
      <c r="DI119" s="807"/>
      <c r="DJ119" s="807"/>
      <c r="DK119" s="808"/>
      <c r="DL119" s="809" t="s">
        <v>127</v>
      </c>
      <c r="DM119" s="807"/>
      <c r="DN119" s="807"/>
      <c r="DO119" s="807"/>
      <c r="DP119" s="808"/>
      <c r="DQ119" s="809" t="s">
        <v>127</v>
      </c>
      <c r="DR119" s="807"/>
      <c r="DS119" s="807"/>
      <c r="DT119" s="807"/>
      <c r="DU119" s="808"/>
      <c r="DV119" s="895" t="s">
        <v>127</v>
      </c>
      <c r="DW119" s="896"/>
      <c r="DX119" s="896"/>
      <c r="DY119" s="896"/>
      <c r="DZ119" s="897"/>
    </row>
    <row r="120" spans="1:130" s="241" customFormat="1" ht="26.25" customHeight="1" x14ac:dyDescent="0.15">
      <c r="A120" s="864"/>
      <c r="B120" s="865"/>
      <c r="C120" s="868" t="s">
        <v>446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466</v>
      </c>
      <c r="AB120" s="824"/>
      <c r="AC120" s="824"/>
      <c r="AD120" s="824"/>
      <c r="AE120" s="825"/>
      <c r="AF120" s="826" t="s">
        <v>127</v>
      </c>
      <c r="AG120" s="824"/>
      <c r="AH120" s="824"/>
      <c r="AI120" s="824"/>
      <c r="AJ120" s="825"/>
      <c r="AK120" s="826" t="s">
        <v>127</v>
      </c>
      <c r="AL120" s="824"/>
      <c r="AM120" s="824"/>
      <c r="AN120" s="824"/>
      <c r="AO120" s="825"/>
      <c r="AP120" s="871" t="s">
        <v>127</v>
      </c>
      <c r="AQ120" s="872"/>
      <c r="AR120" s="872"/>
      <c r="AS120" s="872"/>
      <c r="AT120" s="873"/>
      <c r="AU120" s="930" t="s">
        <v>472</v>
      </c>
      <c r="AV120" s="931"/>
      <c r="AW120" s="931"/>
      <c r="AX120" s="931"/>
      <c r="AY120" s="932"/>
      <c r="AZ120" s="907" t="s">
        <v>473</v>
      </c>
      <c r="BA120" s="852"/>
      <c r="BB120" s="852"/>
      <c r="BC120" s="852"/>
      <c r="BD120" s="852"/>
      <c r="BE120" s="852"/>
      <c r="BF120" s="852"/>
      <c r="BG120" s="852"/>
      <c r="BH120" s="852"/>
      <c r="BI120" s="852"/>
      <c r="BJ120" s="852"/>
      <c r="BK120" s="852"/>
      <c r="BL120" s="852"/>
      <c r="BM120" s="852"/>
      <c r="BN120" s="852"/>
      <c r="BO120" s="852"/>
      <c r="BP120" s="853"/>
      <c r="BQ120" s="908">
        <v>3455905</v>
      </c>
      <c r="BR120" s="889"/>
      <c r="BS120" s="889"/>
      <c r="BT120" s="889"/>
      <c r="BU120" s="889"/>
      <c r="BV120" s="889">
        <v>3909185</v>
      </c>
      <c r="BW120" s="889"/>
      <c r="BX120" s="889"/>
      <c r="BY120" s="889"/>
      <c r="BZ120" s="889"/>
      <c r="CA120" s="889">
        <v>4308545</v>
      </c>
      <c r="CB120" s="889"/>
      <c r="CC120" s="889"/>
      <c r="CD120" s="889"/>
      <c r="CE120" s="889"/>
      <c r="CF120" s="913">
        <v>33.6</v>
      </c>
      <c r="CG120" s="914"/>
      <c r="CH120" s="914"/>
      <c r="CI120" s="914"/>
      <c r="CJ120" s="914"/>
      <c r="CK120" s="915" t="s">
        <v>474</v>
      </c>
      <c r="CL120" s="899"/>
      <c r="CM120" s="899"/>
      <c r="CN120" s="899"/>
      <c r="CO120" s="900"/>
      <c r="CP120" s="919" t="s">
        <v>415</v>
      </c>
      <c r="CQ120" s="920"/>
      <c r="CR120" s="920"/>
      <c r="CS120" s="920"/>
      <c r="CT120" s="920"/>
      <c r="CU120" s="920"/>
      <c r="CV120" s="920"/>
      <c r="CW120" s="920"/>
      <c r="CX120" s="920"/>
      <c r="CY120" s="920"/>
      <c r="CZ120" s="920"/>
      <c r="DA120" s="920"/>
      <c r="DB120" s="920"/>
      <c r="DC120" s="920"/>
      <c r="DD120" s="920"/>
      <c r="DE120" s="920"/>
      <c r="DF120" s="921"/>
      <c r="DG120" s="908">
        <v>9491427</v>
      </c>
      <c r="DH120" s="889"/>
      <c r="DI120" s="889"/>
      <c r="DJ120" s="889"/>
      <c r="DK120" s="889"/>
      <c r="DL120" s="889">
        <v>8889936</v>
      </c>
      <c r="DM120" s="889"/>
      <c r="DN120" s="889"/>
      <c r="DO120" s="889"/>
      <c r="DP120" s="889"/>
      <c r="DQ120" s="889">
        <v>8624663</v>
      </c>
      <c r="DR120" s="889"/>
      <c r="DS120" s="889"/>
      <c r="DT120" s="889"/>
      <c r="DU120" s="889"/>
      <c r="DV120" s="890">
        <v>67.3</v>
      </c>
      <c r="DW120" s="890"/>
      <c r="DX120" s="890"/>
      <c r="DY120" s="890"/>
      <c r="DZ120" s="891"/>
    </row>
    <row r="121" spans="1:130" s="241" customFormat="1" ht="26.25" customHeight="1" x14ac:dyDescent="0.15">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396</v>
      </c>
      <c r="AB121" s="824"/>
      <c r="AC121" s="824"/>
      <c r="AD121" s="824"/>
      <c r="AE121" s="825"/>
      <c r="AF121" s="826" t="s">
        <v>396</v>
      </c>
      <c r="AG121" s="824"/>
      <c r="AH121" s="824"/>
      <c r="AI121" s="824"/>
      <c r="AJ121" s="825"/>
      <c r="AK121" s="826" t="s">
        <v>396</v>
      </c>
      <c r="AL121" s="824"/>
      <c r="AM121" s="824"/>
      <c r="AN121" s="824"/>
      <c r="AO121" s="825"/>
      <c r="AP121" s="871" t="s">
        <v>396</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v>5492530</v>
      </c>
      <c r="BR121" s="861"/>
      <c r="BS121" s="861"/>
      <c r="BT121" s="861"/>
      <c r="BU121" s="861"/>
      <c r="BV121" s="861">
        <v>5121521</v>
      </c>
      <c r="BW121" s="861"/>
      <c r="BX121" s="861"/>
      <c r="BY121" s="861"/>
      <c r="BZ121" s="861"/>
      <c r="CA121" s="861">
        <v>4907081</v>
      </c>
      <c r="CB121" s="861"/>
      <c r="CC121" s="861"/>
      <c r="CD121" s="861"/>
      <c r="CE121" s="861"/>
      <c r="CF121" s="922">
        <v>38.299999999999997</v>
      </c>
      <c r="CG121" s="923"/>
      <c r="CH121" s="923"/>
      <c r="CI121" s="923"/>
      <c r="CJ121" s="923"/>
      <c r="CK121" s="916"/>
      <c r="CL121" s="902"/>
      <c r="CM121" s="902"/>
      <c r="CN121" s="902"/>
      <c r="CO121" s="903"/>
      <c r="CP121" s="882" t="s">
        <v>477</v>
      </c>
      <c r="CQ121" s="883"/>
      <c r="CR121" s="883"/>
      <c r="CS121" s="883"/>
      <c r="CT121" s="883"/>
      <c r="CU121" s="883"/>
      <c r="CV121" s="883"/>
      <c r="CW121" s="883"/>
      <c r="CX121" s="883"/>
      <c r="CY121" s="883"/>
      <c r="CZ121" s="883"/>
      <c r="DA121" s="883"/>
      <c r="DB121" s="883"/>
      <c r="DC121" s="883"/>
      <c r="DD121" s="883"/>
      <c r="DE121" s="883"/>
      <c r="DF121" s="884"/>
      <c r="DG121" s="860">
        <v>2784156</v>
      </c>
      <c r="DH121" s="861"/>
      <c r="DI121" s="861"/>
      <c r="DJ121" s="861"/>
      <c r="DK121" s="861"/>
      <c r="DL121" s="861">
        <v>2615620</v>
      </c>
      <c r="DM121" s="861"/>
      <c r="DN121" s="861"/>
      <c r="DO121" s="861"/>
      <c r="DP121" s="861"/>
      <c r="DQ121" s="861">
        <v>2461724</v>
      </c>
      <c r="DR121" s="861"/>
      <c r="DS121" s="861"/>
      <c r="DT121" s="861"/>
      <c r="DU121" s="861"/>
      <c r="DV121" s="838">
        <v>19.2</v>
      </c>
      <c r="DW121" s="838"/>
      <c r="DX121" s="838"/>
      <c r="DY121" s="838"/>
      <c r="DZ121" s="839"/>
    </row>
    <row r="122" spans="1:130" s="241" customFormat="1" ht="26.25" customHeight="1" x14ac:dyDescent="0.15">
      <c r="A122" s="864"/>
      <c r="B122" s="865"/>
      <c r="C122" s="868" t="s">
        <v>457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466</v>
      </c>
      <c r="AB122" s="824"/>
      <c r="AC122" s="824"/>
      <c r="AD122" s="824"/>
      <c r="AE122" s="825"/>
      <c r="AF122" s="826" t="s">
        <v>127</v>
      </c>
      <c r="AG122" s="824"/>
      <c r="AH122" s="824"/>
      <c r="AI122" s="824"/>
      <c r="AJ122" s="825"/>
      <c r="AK122" s="826" t="s">
        <v>127</v>
      </c>
      <c r="AL122" s="824"/>
      <c r="AM122" s="824"/>
      <c r="AN122" s="824"/>
      <c r="AO122" s="825"/>
      <c r="AP122" s="871" t="s">
        <v>396</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26767079</v>
      </c>
      <c r="BR122" s="892"/>
      <c r="BS122" s="892"/>
      <c r="BT122" s="892"/>
      <c r="BU122" s="892"/>
      <c r="BV122" s="892">
        <v>26400770</v>
      </c>
      <c r="BW122" s="892"/>
      <c r="BX122" s="892"/>
      <c r="BY122" s="892"/>
      <c r="BZ122" s="892"/>
      <c r="CA122" s="892">
        <v>26307498</v>
      </c>
      <c r="CB122" s="892"/>
      <c r="CC122" s="892"/>
      <c r="CD122" s="892"/>
      <c r="CE122" s="892"/>
      <c r="CF122" s="893">
        <v>205.4</v>
      </c>
      <c r="CG122" s="894"/>
      <c r="CH122" s="894"/>
      <c r="CI122" s="894"/>
      <c r="CJ122" s="894"/>
      <c r="CK122" s="916"/>
      <c r="CL122" s="902"/>
      <c r="CM122" s="902"/>
      <c r="CN122" s="902"/>
      <c r="CO122" s="903"/>
      <c r="CP122" s="882" t="s">
        <v>479</v>
      </c>
      <c r="CQ122" s="883"/>
      <c r="CR122" s="883"/>
      <c r="CS122" s="883"/>
      <c r="CT122" s="883"/>
      <c r="CU122" s="883"/>
      <c r="CV122" s="883"/>
      <c r="CW122" s="883"/>
      <c r="CX122" s="883"/>
      <c r="CY122" s="883"/>
      <c r="CZ122" s="883"/>
      <c r="DA122" s="883"/>
      <c r="DB122" s="883"/>
      <c r="DC122" s="883"/>
      <c r="DD122" s="883"/>
      <c r="DE122" s="883"/>
      <c r="DF122" s="884"/>
      <c r="DG122" s="860">
        <v>3834</v>
      </c>
      <c r="DH122" s="861"/>
      <c r="DI122" s="861"/>
      <c r="DJ122" s="861"/>
      <c r="DK122" s="861"/>
      <c r="DL122" s="861">
        <v>3791</v>
      </c>
      <c r="DM122" s="861"/>
      <c r="DN122" s="861"/>
      <c r="DO122" s="861"/>
      <c r="DP122" s="861"/>
      <c r="DQ122" s="861">
        <v>3738</v>
      </c>
      <c r="DR122" s="861"/>
      <c r="DS122" s="861"/>
      <c r="DT122" s="861"/>
      <c r="DU122" s="861"/>
      <c r="DV122" s="838">
        <v>0</v>
      </c>
      <c r="DW122" s="838"/>
      <c r="DX122" s="838"/>
      <c r="DY122" s="838"/>
      <c r="DZ122" s="839"/>
    </row>
    <row r="123" spans="1:130" s="241" customFormat="1" ht="26.25" customHeight="1" x14ac:dyDescent="0.15">
      <c r="A123" s="864"/>
      <c r="B123" s="865"/>
      <c r="C123" s="868" t="s">
        <v>463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127</v>
      </c>
      <c r="AB123" s="824"/>
      <c r="AC123" s="824"/>
      <c r="AD123" s="824"/>
      <c r="AE123" s="825"/>
      <c r="AF123" s="826" t="s">
        <v>127</v>
      </c>
      <c r="AG123" s="824"/>
      <c r="AH123" s="824"/>
      <c r="AI123" s="824"/>
      <c r="AJ123" s="825"/>
      <c r="AK123" s="826" t="s">
        <v>127</v>
      </c>
      <c r="AL123" s="824"/>
      <c r="AM123" s="824"/>
      <c r="AN123" s="824"/>
      <c r="AO123" s="825"/>
      <c r="AP123" s="871" t="s">
        <v>127</v>
      </c>
      <c r="AQ123" s="872"/>
      <c r="AR123" s="872"/>
      <c r="AS123" s="872"/>
      <c r="AT123" s="873"/>
      <c r="AU123" s="936"/>
      <c r="AV123" s="937"/>
      <c r="AW123" s="937"/>
      <c r="AX123" s="937"/>
      <c r="AY123" s="937"/>
      <c r="AZ123" s="272" t="s">
        <v>186</v>
      </c>
      <c r="BA123" s="272"/>
      <c r="BB123" s="272"/>
      <c r="BC123" s="272"/>
      <c r="BD123" s="272"/>
      <c r="BE123" s="272"/>
      <c r="BF123" s="272"/>
      <c r="BG123" s="272"/>
      <c r="BH123" s="272"/>
      <c r="BI123" s="272"/>
      <c r="BJ123" s="272"/>
      <c r="BK123" s="272"/>
      <c r="BL123" s="272"/>
      <c r="BM123" s="272"/>
      <c r="BN123" s="272"/>
      <c r="BO123" s="924" t="s">
        <v>480</v>
      </c>
      <c r="BP123" s="925"/>
      <c r="BQ123" s="879">
        <v>35715514</v>
      </c>
      <c r="BR123" s="880"/>
      <c r="BS123" s="880"/>
      <c r="BT123" s="880"/>
      <c r="BU123" s="880"/>
      <c r="BV123" s="880">
        <v>35431476</v>
      </c>
      <c r="BW123" s="880"/>
      <c r="BX123" s="880"/>
      <c r="BY123" s="880"/>
      <c r="BZ123" s="880"/>
      <c r="CA123" s="880">
        <v>35523124</v>
      </c>
      <c r="CB123" s="880"/>
      <c r="CC123" s="880"/>
      <c r="CD123" s="880"/>
      <c r="CE123" s="880"/>
      <c r="CF123" s="790"/>
      <c r="CG123" s="791"/>
      <c r="CH123" s="791"/>
      <c r="CI123" s="791"/>
      <c r="CJ123" s="881"/>
      <c r="CK123" s="916"/>
      <c r="CL123" s="902"/>
      <c r="CM123" s="902"/>
      <c r="CN123" s="902"/>
      <c r="CO123" s="903"/>
      <c r="CP123" s="882" t="s">
        <v>409</v>
      </c>
      <c r="CQ123" s="883"/>
      <c r="CR123" s="883"/>
      <c r="CS123" s="883"/>
      <c r="CT123" s="883"/>
      <c r="CU123" s="883"/>
      <c r="CV123" s="883"/>
      <c r="CW123" s="883"/>
      <c r="CX123" s="883"/>
      <c r="CY123" s="883"/>
      <c r="CZ123" s="883"/>
      <c r="DA123" s="883"/>
      <c r="DB123" s="883"/>
      <c r="DC123" s="883"/>
      <c r="DD123" s="883"/>
      <c r="DE123" s="883"/>
      <c r="DF123" s="884"/>
      <c r="DG123" s="823" t="s">
        <v>127</v>
      </c>
      <c r="DH123" s="824"/>
      <c r="DI123" s="824"/>
      <c r="DJ123" s="824"/>
      <c r="DK123" s="825"/>
      <c r="DL123" s="826" t="s">
        <v>396</v>
      </c>
      <c r="DM123" s="824"/>
      <c r="DN123" s="824"/>
      <c r="DO123" s="824"/>
      <c r="DP123" s="825"/>
      <c r="DQ123" s="826" t="s">
        <v>127</v>
      </c>
      <c r="DR123" s="824"/>
      <c r="DS123" s="824"/>
      <c r="DT123" s="824"/>
      <c r="DU123" s="825"/>
      <c r="DV123" s="871" t="s">
        <v>127</v>
      </c>
      <c r="DW123" s="872"/>
      <c r="DX123" s="872"/>
      <c r="DY123" s="872"/>
      <c r="DZ123" s="873"/>
    </row>
    <row r="124" spans="1:130" s="241" customFormat="1" ht="26.25" customHeight="1" thickBot="1" x14ac:dyDescent="0.2">
      <c r="A124" s="864"/>
      <c r="B124" s="865"/>
      <c r="C124" s="868" t="s">
        <v>467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127</v>
      </c>
      <c r="AB124" s="824"/>
      <c r="AC124" s="824"/>
      <c r="AD124" s="824"/>
      <c r="AE124" s="825"/>
      <c r="AF124" s="826" t="s">
        <v>396</v>
      </c>
      <c r="AG124" s="824"/>
      <c r="AH124" s="824"/>
      <c r="AI124" s="824"/>
      <c r="AJ124" s="825"/>
      <c r="AK124" s="826" t="s">
        <v>127</v>
      </c>
      <c r="AL124" s="824"/>
      <c r="AM124" s="824"/>
      <c r="AN124" s="824"/>
      <c r="AO124" s="825"/>
      <c r="AP124" s="871" t="s">
        <v>127</v>
      </c>
      <c r="AQ124" s="872"/>
      <c r="AR124" s="872"/>
      <c r="AS124" s="872"/>
      <c r="AT124" s="873"/>
      <c r="AU124" s="874" t="s">
        <v>481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127</v>
      </c>
      <c r="BR124" s="878"/>
      <c r="BS124" s="878"/>
      <c r="BT124" s="878"/>
      <c r="BU124" s="878"/>
      <c r="BV124" s="878" t="s">
        <v>127</v>
      </c>
      <c r="BW124" s="878"/>
      <c r="BX124" s="878"/>
      <c r="BY124" s="878"/>
      <c r="BZ124" s="878"/>
      <c r="CA124" s="878" t="s">
        <v>127</v>
      </c>
      <c r="CB124" s="878"/>
      <c r="CC124" s="878"/>
      <c r="CD124" s="878"/>
      <c r="CE124" s="878"/>
      <c r="CF124" s="768"/>
      <c r="CG124" s="769"/>
      <c r="CH124" s="769"/>
      <c r="CI124" s="769"/>
      <c r="CJ124" s="909"/>
      <c r="CK124" s="917"/>
      <c r="CL124" s="917"/>
      <c r="CM124" s="917"/>
      <c r="CN124" s="917"/>
      <c r="CO124" s="918"/>
      <c r="CP124" s="882" t="s">
        <v>482</v>
      </c>
      <c r="CQ124" s="883"/>
      <c r="CR124" s="883"/>
      <c r="CS124" s="883"/>
      <c r="CT124" s="883"/>
      <c r="CU124" s="883"/>
      <c r="CV124" s="883"/>
      <c r="CW124" s="883"/>
      <c r="CX124" s="883"/>
      <c r="CY124" s="883"/>
      <c r="CZ124" s="883"/>
      <c r="DA124" s="883"/>
      <c r="DB124" s="883"/>
      <c r="DC124" s="883"/>
      <c r="DD124" s="883"/>
      <c r="DE124" s="883"/>
      <c r="DF124" s="884"/>
      <c r="DG124" s="806" t="s">
        <v>127</v>
      </c>
      <c r="DH124" s="807"/>
      <c r="DI124" s="807"/>
      <c r="DJ124" s="807"/>
      <c r="DK124" s="808"/>
      <c r="DL124" s="809" t="s">
        <v>127</v>
      </c>
      <c r="DM124" s="807"/>
      <c r="DN124" s="807"/>
      <c r="DO124" s="807"/>
      <c r="DP124" s="808"/>
      <c r="DQ124" s="809" t="s">
        <v>127</v>
      </c>
      <c r="DR124" s="807"/>
      <c r="DS124" s="807"/>
      <c r="DT124" s="807"/>
      <c r="DU124" s="808"/>
      <c r="DV124" s="895" t="s">
        <v>127</v>
      </c>
      <c r="DW124" s="896"/>
      <c r="DX124" s="896"/>
      <c r="DY124" s="896"/>
      <c r="DZ124" s="897"/>
    </row>
    <row r="125" spans="1:130" s="241" customFormat="1" ht="26.25" customHeight="1" x14ac:dyDescent="0.15">
      <c r="A125" s="864"/>
      <c r="B125" s="865"/>
      <c r="C125" s="868" t="s">
        <v>469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127</v>
      </c>
      <c r="AB125" s="824"/>
      <c r="AC125" s="824"/>
      <c r="AD125" s="824"/>
      <c r="AE125" s="825"/>
      <c r="AF125" s="826" t="s">
        <v>127</v>
      </c>
      <c r="AG125" s="824"/>
      <c r="AH125" s="824"/>
      <c r="AI125" s="824"/>
      <c r="AJ125" s="825"/>
      <c r="AK125" s="826" t="s">
        <v>127</v>
      </c>
      <c r="AL125" s="824"/>
      <c r="AM125" s="824"/>
      <c r="AN125" s="824"/>
      <c r="AO125" s="825"/>
      <c r="AP125" s="871" t="s">
        <v>127</v>
      </c>
      <c r="AQ125" s="872"/>
      <c r="AR125" s="872"/>
      <c r="AS125" s="872"/>
      <c r="AT125" s="873"/>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898" t="s">
        <v>483</v>
      </c>
      <c r="CL125" s="899"/>
      <c r="CM125" s="899"/>
      <c r="CN125" s="899"/>
      <c r="CO125" s="900"/>
      <c r="CP125" s="907" t="s">
        <v>484</v>
      </c>
      <c r="CQ125" s="852"/>
      <c r="CR125" s="852"/>
      <c r="CS125" s="852"/>
      <c r="CT125" s="852"/>
      <c r="CU125" s="852"/>
      <c r="CV125" s="852"/>
      <c r="CW125" s="852"/>
      <c r="CX125" s="852"/>
      <c r="CY125" s="852"/>
      <c r="CZ125" s="852"/>
      <c r="DA125" s="852"/>
      <c r="DB125" s="852"/>
      <c r="DC125" s="852"/>
      <c r="DD125" s="852"/>
      <c r="DE125" s="852"/>
      <c r="DF125" s="853"/>
      <c r="DG125" s="908" t="s">
        <v>127</v>
      </c>
      <c r="DH125" s="889"/>
      <c r="DI125" s="889"/>
      <c r="DJ125" s="889"/>
      <c r="DK125" s="889"/>
      <c r="DL125" s="889" t="s">
        <v>127</v>
      </c>
      <c r="DM125" s="889"/>
      <c r="DN125" s="889"/>
      <c r="DO125" s="889"/>
      <c r="DP125" s="889"/>
      <c r="DQ125" s="889" t="s">
        <v>127</v>
      </c>
      <c r="DR125" s="889"/>
      <c r="DS125" s="889"/>
      <c r="DT125" s="889"/>
      <c r="DU125" s="889"/>
      <c r="DV125" s="890" t="s">
        <v>127</v>
      </c>
      <c r="DW125" s="890"/>
      <c r="DX125" s="890"/>
      <c r="DY125" s="890"/>
      <c r="DZ125" s="891"/>
    </row>
    <row r="126" spans="1:130" s="241" customFormat="1" ht="26.25" customHeight="1" thickBot="1" x14ac:dyDescent="0.2">
      <c r="A126" s="864"/>
      <c r="B126" s="865"/>
      <c r="C126" s="868" t="s">
        <v>471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127</v>
      </c>
      <c r="AB126" s="824"/>
      <c r="AC126" s="824"/>
      <c r="AD126" s="824"/>
      <c r="AE126" s="825"/>
      <c r="AF126" s="826" t="s">
        <v>127</v>
      </c>
      <c r="AG126" s="824"/>
      <c r="AH126" s="824"/>
      <c r="AI126" s="824"/>
      <c r="AJ126" s="825"/>
      <c r="AK126" s="826" t="s">
        <v>127</v>
      </c>
      <c r="AL126" s="824"/>
      <c r="AM126" s="824"/>
      <c r="AN126" s="824"/>
      <c r="AO126" s="825"/>
      <c r="AP126" s="871" t="s">
        <v>127</v>
      </c>
      <c r="AQ126" s="872"/>
      <c r="AR126" s="872"/>
      <c r="AS126" s="872"/>
      <c r="AT126" s="873"/>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901"/>
      <c r="CL126" s="902"/>
      <c r="CM126" s="902"/>
      <c r="CN126" s="902"/>
      <c r="CO126" s="903"/>
      <c r="CP126" s="859" t="s">
        <v>485</v>
      </c>
      <c r="CQ126" s="794"/>
      <c r="CR126" s="794"/>
      <c r="CS126" s="794"/>
      <c r="CT126" s="794"/>
      <c r="CU126" s="794"/>
      <c r="CV126" s="794"/>
      <c r="CW126" s="794"/>
      <c r="CX126" s="794"/>
      <c r="CY126" s="794"/>
      <c r="CZ126" s="794"/>
      <c r="DA126" s="794"/>
      <c r="DB126" s="794"/>
      <c r="DC126" s="794"/>
      <c r="DD126" s="794"/>
      <c r="DE126" s="794"/>
      <c r="DF126" s="795"/>
      <c r="DG126" s="860">
        <v>100923</v>
      </c>
      <c r="DH126" s="861"/>
      <c r="DI126" s="861"/>
      <c r="DJ126" s="861"/>
      <c r="DK126" s="861"/>
      <c r="DL126" s="861">
        <v>21911</v>
      </c>
      <c r="DM126" s="861"/>
      <c r="DN126" s="861"/>
      <c r="DO126" s="861"/>
      <c r="DP126" s="861"/>
      <c r="DQ126" s="861" t="s">
        <v>127</v>
      </c>
      <c r="DR126" s="861"/>
      <c r="DS126" s="861"/>
      <c r="DT126" s="861"/>
      <c r="DU126" s="861"/>
      <c r="DV126" s="838" t="s">
        <v>127</v>
      </c>
      <c r="DW126" s="838"/>
      <c r="DX126" s="838"/>
      <c r="DY126" s="838"/>
      <c r="DZ126" s="839"/>
    </row>
    <row r="127" spans="1:130" s="241" customFormat="1" ht="26.25" customHeight="1" x14ac:dyDescent="0.15">
      <c r="A127" s="866"/>
      <c r="B127" s="867"/>
      <c r="C127" s="885" t="s">
        <v>486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127</v>
      </c>
      <c r="AB127" s="824"/>
      <c r="AC127" s="824"/>
      <c r="AD127" s="824"/>
      <c r="AE127" s="825"/>
      <c r="AF127" s="826" t="s">
        <v>396</v>
      </c>
      <c r="AG127" s="824"/>
      <c r="AH127" s="824"/>
      <c r="AI127" s="824"/>
      <c r="AJ127" s="825"/>
      <c r="AK127" s="826" t="s">
        <v>127</v>
      </c>
      <c r="AL127" s="824"/>
      <c r="AM127" s="824"/>
      <c r="AN127" s="824"/>
      <c r="AO127" s="825"/>
      <c r="AP127" s="871" t="s">
        <v>127</v>
      </c>
      <c r="AQ127" s="872"/>
      <c r="AR127" s="872"/>
      <c r="AS127" s="872"/>
      <c r="AT127" s="873"/>
      <c r="AU127" s="277"/>
      <c r="AV127" s="277"/>
      <c r="AW127" s="277"/>
      <c r="AX127" s="888" t="s">
        <v>487</v>
      </c>
      <c r="AY127" s="856"/>
      <c r="AZ127" s="856"/>
      <c r="BA127" s="856"/>
      <c r="BB127" s="856"/>
      <c r="BC127" s="856"/>
      <c r="BD127" s="856"/>
      <c r="BE127" s="857"/>
      <c r="BF127" s="855" t="s">
        <v>488</v>
      </c>
      <c r="BG127" s="856"/>
      <c r="BH127" s="856"/>
      <c r="BI127" s="856"/>
      <c r="BJ127" s="856"/>
      <c r="BK127" s="856"/>
      <c r="BL127" s="857"/>
      <c r="BM127" s="855" t="s">
        <v>489</v>
      </c>
      <c r="BN127" s="856"/>
      <c r="BO127" s="856"/>
      <c r="BP127" s="856"/>
      <c r="BQ127" s="856"/>
      <c r="BR127" s="856"/>
      <c r="BS127" s="857"/>
      <c r="BT127" s="855" t="s">
        <v>490</v>
      </c>
      <c r="BU127" s="856"/>
      <c r="BV127" s="856"/>
      <c r="BW127" s="856"/>
      <c r="BX127" s="856"/>
      <c r="BY127" s="856"/>
      <c r="BZ127" s="858"/>
      <c r="CA127" s="277"/>
      <c r="CB127" s="277"/>
      <c r="CC127" s="277"/>
      <c r="CD127" s="278"/>
      <c r="CE127" s="278"/>
      <c r="CF127" s="278"/>
      <c r="CG127" s="275"/>
      <c r="CH127" s="275"/>
      <c r="CI127" s="275"/>
      <c r="CJ127" s="276"/>
      <c r="CK127" s="901"/>
      <c r="CL127" s="902"/>
      <c r="CM127" s="902"/>
      <c r="CN127" s="902"/>
      <c r="CO127" s="903"/>
      <c r="CP127" s="859" t="s">
        <v>491</v>
      </c>
      <c r="CQ127" s="794"/>
      <c r="CR127" s="794"/>
      <c r="CS127" s="794"/>
      <c r="CT127" s="794"/>
      <c r="CU127" s="794"/>
      <c r="CV127" s="794"/>
      <c r="CW127" s="794"/>
      <c r="CX127" s="794"/>
      <c r="CY127" s="794"/>
      <c r="CZ127" s="794"/>
      <c r="DA127" s="794"/>
      <c r="DB127" s="794"/>
      <c r="DC127" s="794"/>
      <c r="DD127" s="794"/>
      <c r="DE127" s="794"/>
      <c r="DF127" s="795"/>
      <c r="DG127" s="860" t="s">
        <v>127</v>
      </c>
      <c r="DH127" s="861"/>
      <c r="DI127" s="861"/>
      <c r="DJ127" s="861"/>
      <c r="DK127" s="861"/>
      <c r="DL127" s="861" t="s">
        <v>127</v>
      </c>
      <c r="DM127" s="861"/>
      <c r="DN127" s="861"/>
      <c r="DO127" s="861"/>
      <c r="DP127" s="861"/>
      <c r="DQ127" s="861" t="s">
        <v>127</v>
      </c>
      <c r="DR127" s="861"/>
      <c r="DS127" s="861"/>
      <c r="DT127" s="861"/>
      <c r="DU127" s="861"/>
      <c r="DV127" s="838" t="s">
        <v>127</v>
      </c>
      <c r="DW127" s="838"/>
      <c r="DX127" s="838"/>
      <c r="DY127" s="838"/>
      <c r="DZ127" s="839"/>
    </row>
    <row r="128" spans="1:130" s="241" customFormat="1" ht="26.25" customHeight="1" thickBot="1" x14ac:dyDescent="0.2">
      <c r="A128" s="840" t="s">
        <v>492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493</v>
      </c>
      <c r="X128" s="842"/>
      <c r="Y128" s="842"/>
      <c r="Z128" s="843"/>
      <c r="AA128" s="844">
        <v>410174</v>
      </c>
      <c r="AB128" s="845"/>
      <c r="AC128" s="845"/>
      <c r="AD128" s="845"/>
      <c r="AE128" s="846"/>
      <c r="AF128" s="847">
        <v>382486</v>
      </c>
      <c r="AG128" s="845"/>
      <c r="AH128" s="845"/>
      <c r="AI128" s="845"/>
      <c r="AJ128" s="846"/>
      <c r="AK128" s="847">
        <v>398173</v>
      </c>
      <c r="AL128" s="845"/>
      <c r="AM128" s="845"/>
      <c r="AN128" s="845"/>
      <c r="AO128" s="846"/>
      <c r="AP128" s="848"/>
      <c r="AQ128" s="849"/>
      <c r="AR128" s="849"/>
      <c r="AS128" s="849"/>
      <c r="AT128" s="850"/>
      <c r="AU128" s="277"/>
      <c r="AV128" s="277"/>
      <c r="AW128" s="277"/>
      <c r="AX128" s="851" t="s">
        <v>494</v>
      </c>
      <c r="AY128" s="852"/>
      <c r="AZ128" s="852"/>
      <c r="BA128" s="852"/>
      <c r="BB128" s="852"/>
      <c r="BC128" s="852"/>
      <c r="BD128" s="852"/>
      <c r="BE128" s="853"/>
      <c r="BF128" s="830" t="s">
        <v>127</v>
      </c>
      <c r="BG128" s="831"/>
      <c r="BH128" s="831"/>
      <c r="BI128" s="831"/>
      <c r="BJ128" s="831"/>
      <c r="BK128" s="831"/>
      <c r="BL128" s="854"/>
      <c r="BM128" s="830">
        <v>12.78</v>
      </c>
      <c r="BN128" s="831"/>
      <c r="BO128" s="831"/>
      <c r="BP128" s="831"/>
      <c r="BQ128" s="831"/>
      <c r="BR128" s="831"/>
      <c r="BS128" s="854"/>
      <c r="BT128" s="830">
        <v>20</v>
      </c>
      <c r="BU128" s="831"/>
      <c r="BV128" s="831"/>
      <c r="BW128" s="831"/>
      <c r="BX128" s="831"/>
      <c r="BY128" s="831"/>
      <c r="BZ128" s="832"/>
      <c r="CA128" s="278"/>
      <c r="CB128" s="278"/>
      <c r="CC128" s="278"/>
      <c r="CD128" s="278"/>
      <c r="CE128" s="278"/>
      <c r="CF128" s="278"/>
      <c r="CG128" s="275"/>
      <c r="CH128" s="275"/>
      <c r="CI128" s="275"/>
      <c r="CJ128" s="276"/>
      <c r="CK128" s="904"/>
      <c r="CL128" s="905"/>
      <c r="CM128" s="905"/>
      <c r="CN128" s="905"/>
      <c r="CO128" s="906"/>
      <c r="CP128" s="833" t="s">
        <v>495</v>
      </c>
      <c r="CQ128" s="772"/>
      <c r="CR128" s="772"/>
      <c r="CS128" s="772"/>
      <c r="CT128" s="772"/>
      <c r="CU128" s="772"/>
      <c r="CV128" s="772"/>
      <c r="CW128" s="772"/>
      <c r="CX128" s="772"/>
      <c r="CY128" s="772"/>
      <c r="CZ128" s="772"/>
      <c r="DA128" s="772"/>
      <c r="DB128" s="772"/>
      <c r="DC128" s="772"/>
      <c r="DD128" s="772"/>
      <c r="DE128" s="772"/>
      <c r="DF128" s="773"/>
      <c r="DG128" s="834" t="s">
        <v>396</v>
      </c>
      <c r="DH128" s="835"/>
      <c r="DI128" s="835"/>
      <c r="DJ128" s="835"/>
      <c r="DK128" s="835"/>
      <c r="DL128" s="835" t="s">
        <v>127</v>
      </c>
      <c r="DM128" s="835"/>
      <c r="DN128" s="835"/>
      <c r="DO128" s="835"/>
      <c r="DP128" s="835"/>
      <c r="DQ128" s="835" t="s">
        <v>127</v>
      </c>
      <c r="DR128" s="835"/>
      <c r="DS128" s="835"/>
      <c r="DT128" s="835"/>
      <c r="DU128" s="835"/>
      <c r="DV128" s="836" t="s">
        <v>127</v>
      </c>
      <c r="DW128" s="836"/>
      <c r="DX128" s="836"/>
      <c r="DY128" s="836"/>
      <c r="DZ128" s="837"/>
    </row>
    <row r="129" spans="1:131" s="241"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496</v>
      </c>
      <c r="X129" s="821"/>
      <c r="Y129" s="821"/>
      <c r="Z129" s="822"/>
      <c r="AA129" s="823">
        <v>14848973</v>
      </c>
      <c r="AB129" s="824"/>
      <c r="AC129" s="824"/>
      <c r="AD129" s="824"/>
      <c r="AE129" s="825"/>
      <c r="AF129" s="826">
        <v>15162579</v>
      </c>
      <c r="AG129" s="824"/>
      <c r="AH129" s="824"/>
      <c r="AI129" s="824"/>
      <c r="AJ129" s="825"/>
      <c r="AK129" s="826">
        <v>14913810</v>
      </c>
      <c r="AL129" s="824"/>
      <c r="AM129" s="824"/>
      <c r="AN129" s="824"/>
      <c r="AO129" s="825"/>
      <c r="AP129" s="827"/>
      <c r="AQ129" s="828"/>
      <c r="AR129" s="828"/>
      <c r="AS129" s="828"/>
      <c r="AT129" s="829"/>
      <c r="AU129" s="279"/>
      <c r="AV129" s="279"/>
      <c r="AW129" s="279"/>
      <c r="AX129" s="793" t="s">
        <v>497</v>
      </c>
      <c r="AY129" s="794"/>
      <c r="AZ129" s="794"/>
      <c r="BA129" s="794"/>
      <c r="BB129" s="794"/>
      <c r="BC129" s="794"/>
      <c r="BD129" s="794"/>
      <c r="BE129" s="795"/>
      <c r="BF129" s="813" t="s">
        <v>127</v>
      </c>
      <c r="BG129" s="814"/>
      <c r="BH129" s="814"/>
      <c r="BI129" s="814"/>
      <c r="BJ129" s="814"/>
      <c r="BK129" s="814"/>
      <c r="BL129" s="815"/>
      <c r="BM129" s="813">
        <v>17.78</v>
      </c>
      <c r="BN129" s="814"/>
      <c r="BO129" s="814"/>
      <c r="BP129" s="814"/>
      <c r="BQ129" s="814"/>
      <c r="BR129" s="814"/>
      <c r="BS129" s="815"/>
      <c r="BT129" s="813">
        <v>30</v>
      </c>
      <c r="BU129" s="816"/>
      <c r="BV129" s="816"/>
      <c r="BW129" s="816"/>
      <c r="BX129" s="816"/>
      <c r="BY129" s="816"/>
      <c r="BZ129" s="817"/>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818" t="s">
        <v>498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499</v>
      </c>
      <c r="X130" s="821"/>
      <c r="Y130" s="821"/>
      <c r="Z130" s="822"/>
      <c r="AA130" s="823">
        <v>2075171</v>
      </c>
      <c r="AB130" s="824"/>
      <c r="AC130" s="824"/>
      <c r="AD130" s="824"/>
      <c r="AE130" s="825"/>
      <c r="AF130" s="826">
        <v>2100276</v>
      </c>
      <c r="AG130" s="824"/>
      <c r="AH130" s="824"/>
      <c r="AI130" s="824"/>
      <c r="AJ130" s="825"/>
      <c r="AK130" s="826">
        <v>2106150</v>
      </c>
      <c r="AL130" s="824"/>
      <c r="AM130" s="824"/>
      <c r="AN130" s="824"/>
      <c r="AO130" s="825"/>
      <c r="AP130" s="827"/>
      <c r="AQ130" s="828"/>
      <c r="AR130" s="828"/>
      <c r="AS130" s="828"/>
      <c r="AT130" s="829"/>
      <c r="AU130" s="279"/>
      <c r="AV130" s="279"/>
      <c r="AW130" s="279"/>
      <c r="AX130" s="793" t="s">
        <v>500</v>
      </c>
      <c r="AY130" s="794"/>
      <c r="AZ130" s="794"/>
      <c r="BA130" s="794"/>
      <c r="BB130" s="794"/>
      <c r="BC130" s="794"/>
      <c r="BD130" s="794"/>
      <c r="BE130" s="795"/>
      <c r="BF130" s="796">
        <v>3.8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501</v>
      </c>
      <c r="X131" s="804"/>
      <c r="Y131" s="804"/>
      <c r="Z131" s="805"/>
      <c r="AA131" s="806">
        <v>12773802</v>
      </c>
      <c r="AB131" s="807"/>
      <c r="AC131" s="807"/>
      <c r="AD131" s="807"/>
      <c r="AE131" s="808"/>
      <c r="AF131" s="809">
        <v>13062303</v>
      </c>
      <c r="AG131" s="807"/>
      <c r="AH131" s="807"/>
      <c r="AI131" s="807"/>
      <c r="AJ131" s="808"/>
      <c r="AK131" s="809">
        <v>12807660</v>
      </c>
      <c r="AL131" s="807"/>
      <c r="AM131" s="807"/>
      <c r="AN131" s="807"/>
      <c r="AO131" s="808"/>
      <c r="AP131" s="810"/>
      <c r="AQ131" s="811"/>
      <c r="AR131" s="811"/>
      <c r="AS131" s="811"/>
      <c r="AT131" s="812"/>
      <c r="AU131" s="279"/>
      <c r="AV131" s="279"/>
      <c r="AW131" s="279"/>
      <c r="AX131" s="771" t="s">
        <v>502</v>
      </c>
      <c r="AY131" s="772"/>
      <c r="AZ131" s="772"/>
      <c r="BA131" s="772"/>
      <c r="BB131" s="772"/>
      <c r="BC131" s="772"/>
      <c r="BD131" s="772"/>
      <c r="BE131" s="773"/>
      <c r="BF131" s="774" t="s">
        <v>466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780" t="s">
        <v>503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504</v>
      </c>
      <c r="W132" s="784"/>
      <c r="X132" s="784"/>
      <c r="Y132" s="784"/>
      <c r="Z132" s="785"/>
      <c r="AA132" s="786">
        <v>5.182920481</v>
      </c>
      <c r="AB132" s="787"/>
      <c r="AC132" s="787"/>
      <c r="AD132" s="787"/>
      <c r="AE132" s="788"/>
      <c r="AF132" s="789">
        <v>3.5304494160000002</v>
      </c>
      <c r="AG132" s="787"/>
      <c r="AH132" s="787"/>
      <c r="AI132" s="787"/>
      <c r="AJ132" s="788"/>
      <c r="AK132" s="789">
        <v>2.8933310219999999</v>
      </c>
      <c r="AL132" s="787"/>
      <c r="AM132" s="787"/>
      <c r="AN132" s="787"/>
      <c r="AO132" s="788"/>
      <c r="AP132" s="790"/>
      <c r="AQ132" s="791"/>
      <c r="AR132" s="791"/>
      <c r="AS132" s="791"/>
      <c r="AT132" s="792"/>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505</v>
      </c>
      <c r="W133" s="763"/>
      <c r="X133" s="763"/>
      <c r="Y133" s="763"/>
      <c r="Z133" s="764"/>
      <c r="AA133" s="765">
        <v>6.7</v>
      </c>
      <c r="AB133" s="766"/>
      <c r="AC133" s="766"/>
      <c r="AD133" s="766"/>
      <c r="AE133" s="767"/>
      <c r="AF133" s="765">
        <v>4.9000000000000004</v>
      </c>
      <c r="AG133" s="766"/>
      <c r="AH133" s="766"/>
      <c r="AI133" s="766"/>
      <c r="AJ133" s="767"/>
      <c r="AK133" s="765">
        <v>3.8</v>
      </c>
      <c r="AL133" s="766"/>
      <c r="AM133" s="766"/>
      <c r="AN133" s="766"/>
      <c r="AO133" s="767"/>
      <c r="AP133" s="768"/>
      <c r="AQ133" s="769"/>
      <c r="AR133" s="769"/>
      <c r="AS133" s="769"/>
      <c r="AT133" s="770"/>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GN4qgolgOWzFps0wRI4vyprSmRUt2LHK4cwyoNN4dPbt5Xc/TUJUxdFIz5StbL6Apk0P48defsN8fx019O6GwA==" saltValue="QAPbvFpKaiaDMv8fu+EC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506</v>
      </c>
    </row>
    <row r="98" spans="24:120" hidden="1" x14ac:dyDescent="0.15">
      <c r="CS98" s="285"/>
      <c r="CX98" s="285"/>
      <c r="DC98" s="285"/>
      <c r="DH98" s="285"/>
    </row>
    <row r="99" spans="24:120" hidden="1" x14ac:dyDescent="0.15">
      <c r="CS99" s="285"/>
      <c r="CX99" s="285"/>
      <c r="DC99" s="285"/>
      <c r="DH99" s="285"/>
    </row>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sheetData>
  <sheetProtection algorithmName="SHA-512" hashValue="nYFl7U1BQJxWjPL7NEbMqBPGHcsvmt0Z5Sf4B1bgzoZvkcgwzuoCnUKgDX72w/YvAA7jiYs84QenJ/yGz9FrAg==" saltValue="eAXvaaa2U0+1GUoki0MTj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nc4QMUqB50e9pIkZi3wnp5oZSmfHm/qNev0FgAzqtZWMzLq3M+YQT02oLrlmd2Jdqk+V/tzV7u4UgGiAprrhA==" saltValue="bbb4qKiNOTVgA8uSEj1VS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507</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508</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178" t="s">
        <v>509</v>
      </c>
      <c r="AP7" s="298"/>
      <c r="AQ7" s="299" t="s">
        <v>510</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179"/>
      <c r="AP8" s="304" t="s">
        <v>511</v>
      </c>
      <c r="AQ8" s="305" t="s">
        <v>512</v>
      </c>
      <c r="AR8" s="306" t="s">
        <v>513</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192" t="s">
        <v>514</v>
      </c>
      <c r="AL9" s="1193"/>
      <c r="AM9" s="1193"/>
      <c r="AN9" s="1194"/>
      <c r="AO9" s="307">
        <v>3978809</v>
      </c>
      <c r="AP9" s="307">
        <v>57769</v>
      </c>
      <c r="AQ9" s="308">
        <v>63299</v>
      </c>
      <c r="AR9" s="309">
        <v>-8.6999999999999993</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192" t="s">
        <v>515</v>
      </c>
      <c r="AL10" s="1193"/>
      <c r="AM10" s="1193"/>
      <c r="AN10" s="1194"/>
      <c r="AO10" s="310">
        <v>259671</v>
      </c>
      <c r="AP10" s="310">
        <v>3770</v>
      </c>
      <c r="AQ10" s="311">
        <v>6012</v>
      </c>
      <c r="AR10" s="312">
        <v>-37.299999999999997</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192" t="s">
        <v>516</v>
      </c>
      <c r="AL11" s="1193"/>
      <c r="AM11" s="1193"/>
      <c r="AN11" s="1194"/>
      <c r="AO11" s="310">
        <v>1080298</v>
      </c>
      <c r="AP11" s="310">
        <v>15685</v>
      </c>
      <c r="AQ11" s="311">
        <v>6006</v>
      </c>
      <c r="AR11" s="312">
        <v>161.19999999999999</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192" t="s">
        <v>517</v>
      </c>
      <c r="AL12" s="1193"/>
      <c r="AM12" s="1193"/>
      <c r="AN12" s="1194"/>
      <c r="AO12" s="310">
        <v>195993</v>
      </c>
      <c r="AP12" s="310">
        <v>2846</v>
      </c>
      <c r="AQ12" s="311">
        <v>1513</v>
      </c>
      <c r="AR12" s="312">
        <v>88.1</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192" t="s">
        <v>518</v>
      </c>
      <c r="AL13" s="1193"/>
      <c r="AM13" s="1193"/>
      <c r="AN13" s="1194"/>
      <c r="AO13" s="310" t="s">
        <v>519</v>
      </c>
      <c r="AP13" s="310" t="s">
        <v>519</v>
      </c>
      <c r="AQ13" s="311">
        <v>6</v>
      </c>
      <c r="AR13" s="312" t="s">
        <v>519</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192" t="s">
        <v>520</v>
      </c>
      <c r="AL14" s="1193"/>
      <c r="AM14" s="1193"/>
      <c r="AN14" s="1194"/>
      <c r="AO14" s="310">
        <v>189262</v>
      </c>
      <c r="AP14" s="310">
        <v>2748</v>
      </c>
      <c r="AQ14" s="311">
        <v>2299</v>
      </c>
      <c r="AR14" s="312">
        <v>19.5</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192" t="s">
        <v>521</v>
      </c>
      <c r="AL15" s="1193"/>
      <c r="AM15" s="1193"/>
      <c r="AN15" s="1194"/>
      <c r="AO15" s="310">
        <v>53302</v>
      </c>
      <c r="AP15" s="310">
        <v>774</v>
      </c>
      <c r="AQ15" s="311">
        <v>1728</v>
      </c>
      <c r="AR15" s="312">
        <v>-55.2</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195" t="s">
        <v>522</v>
      </c>
      <c r="AL16" s="1196"/>
      <c r="AM16" s="1196"/>
      <c r="AN16" s="1197"/>
      <c r="AO16" s="310">
        <v>-280359</v>
      </c>
      <c r="AP16" s="310">
        <v>-4071</v>
      </c>
      <c r="AQ16" s="311">
        <v>-4986</v>
      </c>
      <c r="AR16" s="312">
        <v>-18.399999999999999</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195" t="s">
        <v>186</v>
      </c>
      <c r="AL17" s="1196"/>
      <c r="AM17" s="1196"/>
      <c r="AN17" s="1197"/>
      <c r="AO17" s="310">
        <v>5476976</v>
      </c>
      <c r="AP17" s="310">
        <v>79522</v>
      </c>
      <c r="AQ17" s="311">
        <v>75877</v>
      </c>
      <c r="AR17" s="312">
        <v>4.8</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523</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524</v>
      </c>
      <c r="AP20" s="318" t="s">
        <v>525</v>
      </c>
      <c r="AQ20" s="319" t="s">
        <v>526</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189" t="s">
        <v>527</v>
      </c>
      <c r="AL21" s="1190"/>
      <c r="AM21" s="1190"/>
      <c r="AN21" s="1191"/>
      <c r="AO21" s="322">
        <v>5.94</v>
      </c>
      <c r="AP21" s="323">
        <v>7.41</v>
      </c>
      <c r="AQ21" s="324">
        <v>-1.47</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189" t="s">
        <v>528</v>
      </c>
      <c r="AL22" s="1190"/>
      <c r="AM22" s="1190"/>
      <c r="AN22" s="1191"/>
      <c r="AO22" s="327">
        <v>99.6</v>
      </c>
      <c r="AP22" s="328">
        <v>98.4</v>
      </c>
      <c r="AQ22" s="329">
        <v>1.2</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529</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530</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531</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178" t="s">
        <v>509</v>
      </c>
      <c r="AP30" s="298"/>
      <c r="AQ30" s="299" t="s">
        <v>510</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179"/>
      <c r="AP31" s="304" t="s">
        <v>511</v>
      </c>
      <c r="AQ31" s="305" t="s">
        <v>512</v>
      </c>
      <c r="AR31" s="306" t="s">
        <v>513</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180" t="s">
        <v>532</v>
      </c>
      <c r="AL32" s="1181"/>
      <c r="AM32" s="1181"/>
      <c r="AN32" s="1182"/>
      <c r="AO32" s="337">
        <v>1838137</v>
      </c>
      <c r="AP32" s="337">
        <v>26688</v>
      </c>
      <c r="AQ32" s="338">
        <v>39476</v>
      </c>
      <c r="AR32" s="339">
        <v>-32.4</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180" t="s">
        <v>533</v>
      </c>
      <c r="AL33" s="1181"/>
      <c r="AM33" s="1181"/>
      <c r="AN33" s="1182"/>
      <c r="AO33" s="337" t="s">
        <v>519</v>
      </c>
      <c r="AP33" s="337" t="s">
        <v>519</v>
      </c>
      <c r="AQ33" s="338" t="s">
        <v>519</v>
      </c>
      <c r="AR33" s="339" t="s">
        <v>519</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180" t="s">
        <v>534</v>
      </c>
      <c r="AL34" s="1181"/>
      <c r="AM34" s="1181"/>
      <c r="AN34" s="1182"/>
      <c r="AO34" s="337" t="s">
        <v>519</v>
      </c>
      <c r="AP34" s="337" t="s">
        <v>519</v>
      </c>
      <c r="AQ34" s="338">
        <v>57</v>
      </c>
      <c r="AR34" s="339" t="s">
        <v>519</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180" t="s">
        <v>535</v>
      </c>
      <c r="AL35" s="1181"/>
      <c r="AM35" s="1181"/>
      <c r="AN35" s="1182"/>
      <c r="AO35" s="337">
        <v>921589</v>
      </c>
      <c r="AP35" s="337">
        <v>13381</v>
      </c>
      <c r="AQ35" s="338">
        <v>13586</v>
      </c>
      <c r="AR35" s="339">
        <v>-1.5</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180" t="s">
        <v>536</v>
      </c>
      <c r="AL36" s="1181"/>
      <c r="AM36" s="1181"/>
      <c r="AN36" s="1182"/>
      <c r="AO36" s="337">
        <v>115165</v>
      </c>
      <c r="AP36" s="337">
        <v>1672</v>
      </c>
      <c r="AQ36" s="338">
        <v>1761</v>
      </c>
      <c r="AR36" s="339">
        <v>-5.0999999999999996</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180" t="s">
        <v>537</v>
      </c>
      <c r="AL37" s="1181"/>
      <c r="AM37" s="1181"/>
      <c r="AN37" s="1182"/>
      <c r="AO37" s="337" t="s">
        <v>519</v>
      </c>
      <c r="AP37" s="337" t="s">
        <v>519</v>
      </c>
      <c r="AQ37" s="338">
        <v>609</v>
      </c>
      <c r="AR37" s="339" t="s">
        <v>519</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183" t="s">
        <v>538</v>
      </c>
      <c r="AL38" s="1184"/>
      <c r="AM38" s="1184"/>
      <c r="AN38" s="1185"/>
      <c r="AO38" s="340" t="s">
        <v>519</v>
      </c>
      <c r="AP38" s="340" t="s">
        <v>519</v>
      </c>
      <c r="AQ38" s="341">
        <v>1</v>
      </c>
      <c r="AR38" s="329" t="s">
        <v>519</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183" t="s">
        <v>539</v>
      </c>
      <c r="AL39" s="1184"/>
      <c r="AM39" s="1184"/>
      <c r="AN39" s="1185"/>
      <c r="AO39" s="337">
        <v>-398173</v>
      </c>
      <c r="AP39" s="337">
        <v>-5781</v>
      </c>
      <c r="AQ39" s="338">
        <v>-5546</v>
      </c>
      <c r="AR39" s="339">
        <v>4.2</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180" t="s">
        <v>540</v>
      </c>
      <c r="AL40" s="1181"/>
      <c r="AM40" s="1181"/>
      <c r="AN40" s="1182"/>
      <c r="AO40" s="337">
        <v>-2106150</v>
      </c>
      <c r="AP40" s="337">
        <v>-30580</v>
      </c>
      <c r="AQ40" s="338">
        <v>-36890</v>
      </c>
      <c r="AR40" s="339">
        <v>-17.100000000000001</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186" t="s">
        <v>303</v>
      </c>
      <c r="AL41" s="1187"/>
      <c r="AM41" s="1187"/>
      <c r="AN41" s="1188"/>
      <c r="AO41" s="337">
        <v>370568</v>
      </c>
      <c r="AP41" s="337">
        <v>5380</v>
      </c>
      <c r="AQ41" s="338">
        <v>13053</v>
      </c>
      <c r="AR41" s="339">
        <v>-58.8</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541</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542</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543</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173" t="s">
        <v>509</v>
      </c>
      <c r="AN49" s="1175" t="s">
        <v>544</v>
      </c>
      <c r="AO49" s="1176"/>
      <c r="AP49" s="1176"/>
      <c r="AQ49" s="1176"/>
      <c r="AR49" s="1177"/>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174"/>
      <c r="AN50" s="353" t="s">
        <v>545</v>
      </c>
      <c r="AO50" s="354" t="s">
        <v>546</v>
      </c>
      <c r="AP50" s="355" t="s">
        <v>547</v>
      </c>
      <c r="AQ50" s="356" t="s">
        <v>548</v>
      </c>
      <c r="AR50" s="357" t="s">
        <v>549</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550</v>
      </c>
      <c r="AL51" s="350"/>
      <c r="AM51" s="358">
        <v>797601</v>
      </c>
      <c r="AN51" s="359">
        <v>11180</v>
      </c>
      <c r="AO51" s="360">
        <v>-12.5</v>
      </c>
      <c r="AP51" s="361">
        <v>54227</v>
      </c>
      <c r="AQ51" s="362">
        <v>-18.2</v>
      </c>
      <c r="AR51" s="363">
        <v>5.7</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551</v>
      </c>
      <c r="AM52" s="366">
        <v>594106</v>
      </c>
      <c r="AN52" s="367">
        <v>8327</v>
      </c>
      <c r="AO52" s="368">
        <v>-9.3000000000000007</v>
      </c>
      <c r="AP52" s="369">
        <v>29694</v>
      </c>
      <c r="AQ52" s="370">
        <v>-6.7</v>
      </c>
      <c r="AR52" s="371">
        <v>-2.6</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552</v>
      </c>
      <c r="AL53" s="350"/>
      <c r="AM53" s="358">
        <v>932413</v>
      </c>
      <c r="AN53" s="359">
        <v>13189</v>
      </c>
      <c r="AO53" s="360">
        <v>18</v>
      </c>
      <c r="AP53" s="361">
        <v>57295</v>
      </c>
      <c r="AQ53" s="362">
        <v>5.7</v>
      </c>
      <c r="AR53" s="363">
        <v>12.3</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551</v>
      </c>
      <c r="AM54" s="366">
        <v>459341</v>
      </c>
      <c r="AN54" s="367">
        <v>6497</v>
      </c>
      <c r="AO54" s="368">
        <v>-22</v>
      </c>
      <c r="AP54" s="369">
        <v>32771</v>
      </c>
      <c r="AQ54" s="370">
        <v>10.4</v>
      </c>
      <c r="AR54" s="371">
        <v>-32.4</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553</v>
      </c>
      <c r="AL55" s="350"/>
      <c r="AM55" s="358">
        <v>791996</v>
      </c>
      <c r="AN55" s="359">
        <v>11295</v>
      </c>
      <c r="AO55" s="360">
        <v>-14.4</v>
      </c>
      <c r="AP55" s="361">
        <v>54110</v>
      </c>
      <c r="AQ55" s="362">
        <v>-5.6</v>
      </c>
      <c r="AR55" s="363">
        <v>-8.8000000000000007</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551</v>
      </c>
      <c r="AM56" s="366">
        <v>476577</v>
      </c>
      <c r="AN56" s="367">
        <v>6797</v>
      </c>
      <c r="AO56" s="368">
        <v>4.5999999999999996</v>
      </c>
      <c r="AP56" s="369">
        <v>30620</v>
      </c>
      <c r="AQ56" s="370">
        <v>-6.6</v>
      </c>
      <c r="AR56" s="371">
        <v>11.2</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554</v>
      </c>
      <c r="AL57" s="350"/>
      <c r="AM57" s="358">
        <v>1780402</v>
      </c>
      <c r="AN57" s="359">
        <v>25607</v>
      </c>
      <c r="AO57" s="360">
        <v>126.7</v>
      </c>
      <c r="AP57" s="361">
        <v>54684</v>
      </c>
      <c r="AQ57" s="362">
        <v>1.1000000000000001</v>
      </c>
      <c r="AR57" s="363">
        <v>125.6</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551</v>
      </c>
      <c r="AM58" s="366">
        <v>1234270</v>
      </c>
      <c r="AN58" s="367">
        <v>17752</v>
      </c>
      <c r="AO58" s="368">
        <v>161.19999999999999</v>
      </c>
      <c r="AP58" s="369">
        <v>32829</v>
      </c>
      <c r="AQ58" s="370">
        <v>7.2</v>
      </c>
      <c r="AR58" s="371">
        <v>154</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555</v>
      </c>
      <c r="AL59" s="350"/>
      <c r="AM59" s="358">
        <v>2052205</v>
      </c>
      <c r="AN59" s="359">
        <v>29797</v>
      </c>
      <c r="AO59" s="360">
        <v>16.399999999999999</v>
      </c>
      <c r="AP59" s="361">
        <v>62383</v>
      </c>
      <c r="AQ59" s="362">
        <v>14.1</v>
      </c>
      <c r="AR59" s="363">
        <v>2.2999999999999998</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551</v>
      </c>
      <c r="AM60" s="366">
        <v>1617720</v>
      </c>
      <c r="AN60" s="367">
        <v>23488</v>
      </c>
      <c r="AO60" s="368">
        <v>32.299999999999997</v>
      </c>
      <c r="AP60" s="369">
        <v>35325</v>
      </c>
      <c r="AQ60" s="370">
        <v>7.6</v>
      </c>
      <c r="AR60" s="371">
        <v>24.7</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556</v>
      </c>
      <c r="AL61" s="372"/>
      <c r="AM61" s="373">
        <v>1270923</v>
      </c>
      <c r="AN61" s="374">
        <v>18214</v>
      </c>
      <c r="AO61" s="375">
        <v>26.8</v>
      </c>
      <c r="AP61" s="376">
        <v>56540</v>
      </c>
      <c r="AQ61" s="377">
        <v>-0.6</v>
      </c>
      <c r="AR61" s="363">
        <v>27.4</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551</v>
      </c>
      <c r="AM62" s="366">
        <v>876403</v>
      </c>
      <c r="AN62" s="367">
        <v>12572</v>
      </c>
      <c r="AO62" s="368">
        <v>33.4</v>
      </c>
      <c r="AP62" s="369">
        <v>32248</v>
      </c>
      <c r="AQ62" s="370">
        <v>2.4</v>
      </c>
      <c r="AR62" s="371">
        <v>31</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gphxPx0VXcQV46Gsvo+6brF3iEJc1c+tCqyGrit4mE1I4NqAmYId8S7jwJ1uc1rLwsHPz9cQLLZQHsAKOC4xrg==" saltValue="HpABsApr4RlHssXGr5iZ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558</v>
      </c>
    </row>
    <row r="120" spans="125:125" ht="13.5" hidden="1" customHeight="1" x14ac:dyDescent="0.15"/>
    <row r="121" spans="125:125" ht="13.5" hidden="1" customHeight="1" x14ac:dyDescent="0.15">
      <c r="DU121" s="285"/>
    </row>
  </sheetData>
  <sheetProtection algorithmName="SHA-512" hashValue="VWSAiMCNM5c+H3BO/8yFbbWKyCzUfqczmcvP+9VNHeXCJUvhYyv38mf4YWwyBgeNwPVdJirzISmiYZ2ZPIrWgw==" saltValue="jEzDxf2wrhXRCXpLvxLjxA==" spinCount="100000" sheet="1" objects="1" scenarios="1"/>
  <dataConsolidate/>
  <phoneticPr fontId="2"/>
  <printOptions horizontalCentered="1"/>
  <pageMargins left="0" right="0" top="0.19685039370078741" bottom="0" header="0.19685039370078741" footer="0.19685039370078741"/>
  <pageSetup paperSize="9" scale="38"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559</v>
      </c>
    </row>
  </sheetData>
  <sheetProtection algorithmName="SHA-512" hashValue="oni48td0yAtcTfNHn2e2CfLW/Z0MaxPGi4BxKHhpyMmppIJJ8NVdt9bMHvga6KJl+SNNPecFtH613fZHxZRQAg==" saltValue="x3dc7dY0XAeTMF02rbk5hg==" spinCount="100000" sheet="1" objects="1" scenarios="1"/>
  <dataConsolidate/>
  <phoneticPr fontId="2"/>
  <printOptions horizontalCentered="1"/>
  <pageMargins left="0" right="0" top="0.19685039370078741" bottom="0" header="0.19685039370078741" footer="0.19685039370078741"/>
  <pageSetup paperSize="9" scale="38"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8" t="s">
        <v>3</v>
      </c>
      <c r="D47" s="1198"/>
      <c r="E47" s="1199"/>
      <c r="F47" s="11">
        <v>9.83</v>
      </c>
      <c r="G47" s="12">
        <v>11.37</v>
      </c>
      <c r="H47" s="12">
        <v>12.03</v>
      </c>
      <c r="I47" s="12">
        <v>13.76</v>
      </c>
      <c r="J47" s="13">
        <v>15.11</v>
      </c>
    </row>
    <row r="48" spans="2:10" ht="57.75" customHeight="1" x14ac:dyDescent="0.15">
      <c r="B48" s="14"/>
      <c r="C48" s="1200" t="s">
        <v>4</v>
      </c>
      <c r="D48" s="1200"/>
      <c r="E48" s="1201"/>
      <c r="F48" s="15">
        <v>2.71</v>
      </c>
      <c r="G48" s="16">
        <v>1.21</v>
      </c>
      <c r="H48" s="16">
        <v>2.65</v>
      </c>
      <c r="I48" s="16">
        <v>3.96</v>
      </c>
      <c r="J48" s="17">
        <v>1.28</v>
      </c>
    </row>
    <row r="49" spans="2:10" ht="57.75" customHeight="1" thickBot="1" x14ac:dyDescent="0.2">
      <c r="B49" s="18"/>
      <c r="C49" s="1202" t="s">
        <v>5</v>
      </c>
      <c r="D49" s="1202"/>
      <c r="E49" s="1203"/>
      <c r="F49" s="19">
        <v>7.47</v>
      </c>
      <c r="G49" s="20" t="s">
        <v>565</v>
      </c>
      <c r="H49" s="20">
        <v>1.5</v>
      </c>
      <c r="I49" s="20">
        <v>1.38</v>
      </c>
      <c r="J49" s="21" t="s">
        <v>566</v>
      </c>
    </row>
    <row r="50" spans="2:10" ht="13.5" customHeight="1" x14ac:dyDescent="0.15"/>
  </sheetData>
  <sheetProtection algorithmName="SHA-512" hashValue="UDhEbJRh6EWi0Q1ET3nCduUm9dLPU9m6hfQDgHBNO0sT82peiBsx32am6HEQfC5q/I68HSl8kvJ/CGTEiepeCQ==" saltValue="KCAzQYLrmgaNRbePKfdx4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2021-03-25T04:22:59Z</cp:lastPrinted>
  <dcterms:created xsi:type="dcterms:W3CDTF">2021-02-05T03:21:49Z</dcterms:created>
  <dcterms:modified xsi:type="dcterms:W3CDTF">2021-10-29T07:19:44Z</dcterms:modified>
  <cp:category/>
</cp:coreProperties>
</file>