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41 太子町〇\"/>
    </mc:Choice>
  </mc:AlternateContent>
  <workbookProtection workbookAlgorithmName="SHA-512" workbookHashValue="dkEUB6LHtk+AeUSgKQZEFylrIyg7+H5iD3pYDwXs0zFdhayAWHUxvgXBXdZVFXviBaM2vMja85eDipdJ7hamVQ==" workbookSaltValue="JZ4k9V6R9GAux9+FigItNw=="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<sst xmlns="http://schemas.openxmlformats.org/spreadsheetml/2006/main" count="241" uniqueCount="119">
  <si>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</si>
  <si>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</si>
  <si>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</si>
  <si>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</si>
  <si>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</si>
  <si>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</si>
  <si>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</si>
  <si>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</si>
  <si>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</si>
  <si>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</si>
  <si>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</si>
  <si>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</si>
  <si>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</si>
  <si>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</si>
  <si>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</si>
  <si>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</si>
  <si>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</si>
  <si>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</si>
  <si>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</si>
  <si>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</si>
  <si>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</si>
  <si>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</si>
  <si>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</si>
  <si>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</si>
  <si>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</si>
  <si>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</si>
  <si>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</si>
  <si>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</si>
  <si>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</si>
  <si>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</si>
  <si>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</si>
  <si>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</si>
  <si>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</si>
  <si>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</si>
  <si>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</si>
  <si>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</si>
  <si>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</si>
  <si>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</si>
  <si>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</si>
  <si>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</si>
  <si>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</si>
  <si>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</si>
  <si>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</si>
  <si>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</si>
  <si>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</si>
  <si>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</si>
  <si>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</si>
  <si>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</si>
  <si>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</si>
  <si>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</si>
  <si>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</si>
  <si>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</si>
  <si>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</si>
  <si>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</si>
  <si>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</si>
  <si>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</si>
  <si>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</si>
  <si>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</si>
  <si>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</si>
  <si>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</si>
  <si>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</si>
  <si>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</si>
  <si>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</si>
  <si>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</si>
  <si>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</si>
  <si>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</si>
  <si>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</si>
  <si>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</si>
  <si>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</si>
  <si>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</si>
  <si>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</si>
  <si>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</si>
  <si>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</si>
  <si>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</si>
  <si>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</si>
  <si>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</si>
  <si>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</si>
  <si>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</si>
  <si>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</si>
  <si>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</si>
  <si>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</si>
  <si>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</si>
  <si>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</si>
  <si>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</si>
  <si>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</si>
  <si>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</si>
  <si>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</si>
  <si>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</si>
  <si>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</si>
  <si>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</si>
  <si>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</si>
  <si>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</si>
  <si>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</si>
  <si>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</si>
  <si>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</si>
  <si>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</si>
  <si>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</si>
  <si>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</si>
  <si>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太子町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</si>
  <si>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</si>
  <si>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</si>
  <si>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</si>
  <si>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</si>
  <si>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</si>
  <si>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</si>
  <si>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</si>
  <si>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</si>
  <si>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</si>
  <si>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</si>
  <si>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</si>
  <si>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</si>
  <si>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</si>
  <si>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</si>
  <si>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</si>
  <si>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</si>
  <si>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</si>
  <si>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町の公共下水道事業は、平成5年の供用開始以来、27年が経過しました。令和2年度より昭和40年代に布設された汚水管渠や重要な管渠について、ストックマネジメント計画に基づいた点検・調査を実施しています。また、町内に20箇所あるマンホールポンプ施設についてもポンプ本体や、20年以上経過した制御盤、緊急通報装置等の電気設備をストックマネジメント計画に基づき計画的に更新を実施しています。
　今後も、国の交付金を活用して老朽化対策を計画的に実施し、施設の長寿命化や不明水対策に取組む予定です。
</t>
    <rPh sb="4" eb="6">
      <t>コウキョウ</t>
    </rPh>
    <rPh sb="18" eb="20">
      <t>キョウヨウ</t>
    </rPh>
    <rPh sb="36" eb="38">
      <t>レイワ</t>
    </rPh>
    <rPh sb="39" eb="41">
      <t>ネンド</t>
    </rPh>
    <rPh sb="60" eb="62">
      <t>ジュウヨウ</t>
    </rPh>
    <rPh sb="63" eb="65">
      <t>カンキョ</t>
    </rPh>
    <rPh sb="80" eb="82">
      <t>ケイカク</t>
    </rPh>
    <rPh sb="83" eb="84">
      <t>モト</t>
    </rPh>
    <rPh sb="87" eb="89">
      <t>テンケン</t>
    </rPh>
    <rPh sb="93" eb="95">
      <t>ジッシ</t>
    </rPh>
    <rPh sb="121" eb="123">
      <t>シセツ</t>
    </rPh>
    <rPh sb="131" eb="133">
      <t>ホンタイ</t>
    </rPh>
    <rPh sb="137" eb="138">
      <t>ネン</t>
    </rPh>
    <rPh sb="138" eb="140">
      <t>イジョウ</t>
    </rPh>
    <rPh sb="140" eb="142">
      <t>ケイカ</t>
    </rPh>
    <rPh sb="144" eb="146">
      <t>セイギョ</t>
    </rPh>
    <rPh sb="146" eb="147">
      <t>バン</t>
    </rPh>
    <rPh sb="148" eb="150">
      <t>キンキュウ</t>
    </rPh>
    <rPh sb="150" eb="152">
      <t>ツウホウ</t>
    </rPh>
    <rPh sb="152" eb="154">
      <t>ソウチ</t>
    </rPh>
    <rPh sb="154" eb="155">
      <t>トウ</t>
    </rPh>
    <rPh sb="156" eb="158">
      <t>デンキ</t>
    </rPh>
    <rPh sb="158" eb="160">
      <t>セツビ</t>
    </rPh>
    <rPh sb="177" eb="179">
      <t>ケイカク</t>
    </rPh>
    <rPh sb="179" eb="180">
      <t>テキ</t>
    </rPh>
    <rPh sb="181" eb="183">
      <t>コウシン</t>
    </rPh>
    <rPh sb="184" eb="186">
      <t>ジッシ</t>
    </rPh>
    <rPh sb="194" eb="196">
      <t>コンゴ</t>
    </rPh>
    <rPh sb="200" eb="203">
      <t>コウフキン</t>
    </rPh>
    <rPh sb="208" eb="211">
      <t>ロウキュウカ</t>
    </rPh>
    <rPh sb="211" eb="213">
      <t>タイサク</t>
    </rPh>
    <rPh sb="214" eb="217">
      <t>ケイカクテキ</t>
    </rPh>
    <rPh sb="218" eb="220">
      <t>ジッシ</t>
    </rPh>
    <rPh sb="222" eb="224">
      <t>シセツ</t>
    </rPh>
    <rPh sb="230" eb="232">
      <t>フメイ</t>
    </rPh>
    <rPh sb="232" eb="233">
      <t>スイ</t>
    </rPh>
    <rPh sb="233" eb="235">
      <t>タイサク</t>
    </rPh>
    <phoneticPr fontId="4"/>
  </si>
  <si>
    <t>　当該決算においては、公営企業法適用による打ち切り決算により、未収金・未払金が発生したことで例年同様の比較分析は困難である。
①収益的収支比率は、打ち切り決算及び地方債償還金が年々増加した為、比率は減少しました。
④企業債残高対事業規模比率は、償還により着実に企業債残高が減少傾向にあり、類似団体平均値を下回っていますが、老朽化対策にかかる将来的な財源需要を考慮すると、楽観できる状況ではありません。
⑤経費回収率は打ち切り決算による未収金の発生、管渠施設撤去による汚水処理費の増加により減少しました。
⑥汚水処理原価が増加傾向にあるのは、人口減少、節水器具の普及、節水意識の向上等による有収水量の減少傾向に連動するものです。
⑧水洗化率は年々増加傾向にあり、類似団体平均値を超えた値ですが、引き続き接続率の向上を目指し、啓発を行っていきます。
　なお、施設利用率については、単独処理場を設置していないため、当該値を計上しておりません。</t>
    <rPh sb="1" eb="3">
      <t>トウガイ</t>
    </rPh>
    <rPh sb="3" eb="5">
      <t>ケッサン</t>
    </rPh>
    <rPh sb="11" eb="13">
      <t>コウエイ</t>
    </rPh>
    <rPh sb="13" eb="15">
      <t>キギョウ</t>
    </rPh>
    <rPh sb="15" eb="16">
      <t>ホウ</t>
    </rPh>
    <rPh sb="16" eb="18">
      <t>テキヨウ</t>
    </rPh>
    <rPh sb="21" eb="22">
      <t>ウ</t>
    </rPh>
    <rPh sb="23" eb="24">
      <t>キ</t>
    </rPh>
    <rPh sb="25" eb="27">
      <t>ケッサン</t>
    </rPh>
    <rPh sb="31" eb="34">
      <t>ミシュウキン</t>
    </rPh>
    <rPh sb="35" eb="38">
      <t>ミハライキン</t>
    </rPh>
    <rPh sb="39" eb="41">
      <t>ハッセイ</t>
    </rPh>
    <rPh sb="46" eb="48">
      <t>レイネン</t>
    </rPh>
    <rPh sb="48" eb="50">
      <t>ドウヨウ</t>
    </rPh>
    <rPh sb="51" eb="53">
      <t>ヒカク</t>
    </rPh>
    <rPh sb="53" eb="55">
      <t>ブンセキ</t>
    </rPh>
    <rPh sb="56" eb="58">
      <t>コンナン</t>
    </rPh>
    <rPh sb="75" eb="76">
      <t>ウ</t>
    </rPh>
    <rPh sb="77" eb="78">
      <t>キ</t>
    </rPh>
    <rPh sb="79" eb="81">
      <t>ケッサン</t>
    </rPh>
    <rPh sb="81" eb="82">
      <t>オヨ</t>
    </rPh>
    <rPh sb="146" eb="148">
      <t>ルイジ</t>
    </rPh>
    <rPh sb="148" eb="150">
      <t>ダンタイ</t>
    </rPh>
    <rPh sb="163" eb="166">
      <t>ロウキュウカ</t>
    </rPh>
    <rPh sb="166" eb="168">
      <t>タイサク</t>
    </rPh>
    <rPh sb="172" eb="175">
      <t>ショウライテキ</t>
    </rPh>
    <rPh sb="176" eb="178">
      <t>ザイゲン</t>
    </rPh>
    <rPh sb="178" eb="180">
      <t>ジュヨウ</t>
    </rPh>
    <rPh sb="181" eb="183">
      <t>コウリョ</t>
    </rPh>
    <rPh sb="187" eb="189">
      <t>ラッカン</t>
    </rPh>
    <rPh sb="192" eb="194">
      <t>ジョウキョウ</t>
    </rPh>
    <rPh sb="204" eb="206">
      <t>ケイヒ</t>
    </rPh>
    <rPh sb="206" eb="208">
      <t>カイシュウ</t>
    </rPh>
    <rPh sb="208" eb="209">
      <t>リツ</t>
    </rPh>
    <rPh sb="210" eb="211">
      <t>ウ</t>
    </rPh>
    <rPh sb="212" eb="213">
      <t>キ</t>
    </rPh>
    <rPh sb="214" eb="216">
      <t>ケッサン</t>
    </rPh>
    <rPh sb="219" eb="222">
      <t>ミシュウキン</t>
    </rPh>
    <rPh sb="223" eb="225">
      <t>ハッセイ</t>
    </rPh>
    <rPh sb="226" eb="228">
      <t>カンキョ</t>
    </rPh>
    <rPh sb="228" eb="230">
      <t>シセツ</t>
    </rPh>
    <rPh sb="230" eb="232">
      <t>テッキョ</t>
    </rPh>
    <rPh sb="235" eb="237">
      <t>オスイ</t>
    </rPh>
    <rPh sb="237" eb="239">
      <t>ショリ</t>
    </rPh>
    <rPh sb="239" eb="240">
      <t>ヒ</t>
    </rPh>
    <rPh sb="241" eb="243">
      <t>ゾウカ</t>
    </rPh>
    <rPh sb="246" eb="248">
      <t>ゲンショウ</t>
    </rPh>
    <rPh sb="340" eb="341">
      <t>コ</t>
    </rPh>
    <rPh sb="343" eb="344">
      <t>アタイ</t>
    </rPh>
    <rPh sb="359" eb="361">
      <t>メザ</t>
    </rPh>
    <rPh sb="366" eb="367">
      <t>オコナ</t>
    </rPh>
    <phoneticPr fontId="4"/>
  </si>
  <si>
    <t>　人口減少等に伴う料金収入の減少や施設の老朽化に伴う更新需要の増大など、経営環境が厳しさを増すなか、経営基盤の強化を図るため、経営改革を推し進める必要があります。
　地方公営企業法における財務規定等につきましては、令和2年4月から適用し、経営状況の見える化を進めます。
　また、平成29年度末に近隣市町村と南河内4市町村下水道事務広域化協議会を設立し、技術系職員の不足問題等に広域で対応するなど、今後も業務の広域化に積極的に取り組んでいきます。
 経費回収率の算定根拠である経常収益ベースとなる下水道使用料については、平成19年度と平成22年度に改定を行いましたが、経営基盤の強化を図るために、令和2年度策定予定の経営戦略にて、改定時期や改定率について検討を始めます。</t>
    <rPh sb="58" eb="59">
      <t>ハカ</t>
    </rPh>
    <rPh sb="63" eb="65">
      <t>ケイエイ</t>
    </rPh>
    <rPh sb="65" eb="67">
      <t>カイカク</t>
    </rPh>
    <rPh sb="68" eb="69">
      <t>オ</t>
    </rPh>
    <rPh sb="70" eb="71">
      <t>スス</t>
    </rPh>
    <rPh sb="73" eb="75">
      <t>ヒツヨウ</t>
    </rPh>
    <rPh sb="107" eb="109">
      <t>レイワ</t>
    </rPh>
    <rPh sb="110" eb="111">
      <t>ネン</t>
    </rPh>
    <rPh sb="119" eb="121">
      <t>ケイエイ</t>
    </rPh>
    <rPh sb="121" eb="123">
      <t>ジョウキョウ</t>
    </rPh>
    <rPh sb="124" eb="125">
      <t>ミ</t>
    </rPh>
    <rPh sb="127" eb="128">
      <t>カ</t>
    </rPh>
    <rPh sb="129" eb="130">
      <t>スス</t>
    </rPh>
    <rPh sb="139" eb="141">
      <t>ヘイセイ</t>
    </rPh>
    <rPh sb="143" eb="144">
      <t>ネン</t>
    </rPh>
    <rPh sb="144" eb="145">
      <t>ド</t>
    </rPh>
    <rPh sb="145" eb="146">
      <t>マツ</t>
    </rPh>
    <rPh sb="147" eb="149">
      <t>キンリン</t>
    </rPh>
    <rPh sb="149" eb="152">
      <t>シチョウソン</t>
    </rPh>
    <rPh sb="153" eb="156">
      <t>ミナミカワチ</t>
    </rPh>
    <rPh sb="157" eb="160">
      <t>シチョウソン</t>
    </rPh>
    <rPh sb="160" eb="163">
      <t>ゲスイドウ</t>
    </rPh>
    <rPh sb="163" eb="165">
      <t>ジム</t>
    </rPh>
    <rPh sb="165" eb="168">
      <t>コウイキカ</t>
    </rPh>
    <rPh sb="168" eb="171">
      <t>キョウギカイ</t>
    </rPh>
    <rPh sb="172" eb="174">
      <t>セツリツ</t>
    </rPh>
    <rPh sb="176" eb="178">
      <t>ギジュツ</t>
    </rPh>
    <rPh sb="178" eb="179">
      <t>ケイ</t>
    </rPh>
    <rPh sb="179" eb="181">
      <t>ショクイン</t>
    </rPh>
    <rPh sb="182" eb="184">
      <t>フソク</t>
    </rPh>
    <rPh sb="186" eb="187">
      <t>ナド</t>
    </rPh>
    <rPh sb="188" eb="190">
      <t>コウイキ</t>
    </rPh>
    <rPh sb="191" eb="193">
      <t>タイオウ</t>
    </rPh>
    <rPh sb="198" eb="200">
      <t>コンゴ</t>
    </rPh>
    <rPh sb="208" eb="211">
      <t>セッキョクテキ</t>
    </rPh>
    <rPh sb="212" eb="213">
      <t>ト</t>
    </rPh>
    <rPh sb="214" eb="215">
      <t>ク</t>
    </rPh>
    <rPh sb="297" eb="29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</si>
</sst>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0.19</c:v>
                </c:pt>
                <c:pt idx="1">
                  <c:v>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DF-4D22-BAC6-65F6495C3A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0.2</c:v>
                </c:pt>
                <c:pt idx="4">
                  <c:v>0.34</c:v>
                </c:pt>
              </c:numCache>
            </c:numRef>
          </c:val>
          <c:smooth val="0"/>
          <c:extLst>
            <c:ext xmlns:c16="http://schemas.microsoft.com/office/drawing/2014/chart" uri="{C3380CC4-5D6E-409C-BE32-E72D297353CC}">
              <c16:uniqueId val="{00000001-12DF-4D22-BAC6-65F6495C3A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C0-4C5E-B2B3-5A0635699E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50.12</c:v>
                </c:pt>
                <c:pt idx="3">
                  <c:v>49.98</c:v>
                </c:pt>
                <c:pt idx="4">
                  <c:v>50.06</c:v>
                </c:pt>
              </c:numCache>
            </c:numRef>
          </c:val>
          <c:smooth val="0"/>
          <c:extLst>
            <c:ext xmlns:c16="http://schemas.microsoft.com/office/drawing/2014/chart" uri="{C3380CC4-5D6E-409C-BE32-E72D297353CC}">
              <c16:uniqueId val="{00000001-C2C0-4C5E-B2B3-5A0635699E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88.31</c:v>
                </c:pt>
                <c:pt idx="1">
                  <c:v>88.82</c:v>
                </c:pt>
                <c:pt idx="2">
                  <c:v>88.95</c:v>
                </c:pt>
                <c:pt idx="3">
                  <c:v>89.44</c:v>
                </c:pt>
                <c:pt idx="4">
                  <c:v>89.81</c:v>
                </c:pt>
              </c:numCache>
            </c:numRef>
          </c:val>
          <c:extLst>
            <c:ext xmlns:c16="http://schemas.microsoft.com/office/drawing/2014/chart" uri="{C3380CC4-5D6E-409C-BE32-E72D297353CC}">
              <c16:uniqueId val="{00000000-1F96-40C1-ADEB-9B58DD22FF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86.63</c:v>
                </c:pt>
                <c:pt idx="3">
                  <c:v>87.09</c:v>
                </c:pt>
                <c:pt idx="4">
                  <c:v>85.79</c:v>
                </c:pt>
              </c:numCache>
            </c:numRef>
          </c:val>
          <c:smooth val="0"/>
          <c:extLst>
            <c:ext xmlns:c16="http://schemas.microsoft.com/office/drawing/2014/chart" uri="{C3380CC4-5D6E-409C-BE32-E72D297353CC}">
              <c16:uniqueId val="{00000001-1F96-40C1-ADEB-9B58DD22FF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73.06</c:v>
                </c:pt>
                <c:pt idx="1">
                  <c:v>69.27</c:v>
                </c:pt>
                <c:pt idx="2">
                  <c:v>64.33</c:v>
                </c:pt>
                <c:pt idx="3">
                  <c:v>62.46</c:v>
                </c:pt>
                <c:pt idx="4">
                  <c:v>56.8</c:v>
                </c:pt>
              </c:numCache>
            </c:numRef>
          </c:val>
          <c:extLst>
            <c:ext xmlns:c16="http://schemas.microsoft.com/office/drawing/2014/chart" uri="{C3380CC4-5D6E-409C-BE32-E72D297353CC}">
              <c16:uniqueId val="{00000000-692B-4F94-AC9E-22DBE9B95C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B-4F94-AC9E-22DBE9B95C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7D-4B9F-9C78-070B6440C9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D-4B9F-9C78-070B6440C9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1-4339-8117-ADE781E922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1-4339-8117-ADE781E922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A-4157-BE68-63B4BA08CD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A-4157-BE68-63B4BA08CD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E6-468B-AB09-40BC82289C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6-468B-AB09-40BC82289C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858.44</c:v>
                </c:pt>
                <c:pt idx="1">
                  <c:v>817.82</c:v>
                </c:pt>
                <c:pt idx="2">
                  <c:v>765.92</c:v>
                </c:pt>
                <c:pt idx="3">
                  <c:v>696.39</c:v>
                </c:pt>
                <c:pt idx="4">
                  <c:v>770.67</c:v>
                </c:pt>
              </c:numCache>
            </c:numRef>
          </c:val>
          <c:extLst>
            <c:ext xmlns:c16="http://schemas.microsoft.com/office/drawing/2014/chart" uri="{C3380CC4-5D6E-409C-BE32-E72D297353CC}">
              <c16:uniqueId val="{00000000-3FE8-458D-AD51-3A198C115B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855.79</c:v>
                </c:pt>
                <c:pt idx="3">
                  <c:v>948.07</c:v>
                </c:pt>
                <c:pt idx="4">
                  <c:v>1105.9100000000001</c:v>
                </c:pt>
              </c:numCache>
            </c:numRef>
          </c:val>
          <c:smooth val="0"/>
          <c:extLst>
            <c:ext xmlns:c16="http://schemas.microsoft.com/office/drawing/2014/chart" uri="{C3380CC4-5D6E-409C-BE32-E72D297353CC}">
              <c16:uniqueId val="{00000001-3FE8-458D-AD51-3A198C115B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76.66</c:v>
                </c:pt>
                <c:pt idx="1">
                  <c:v>70.56</c:v>
                </c:pt>
                <c:pt idx="2">
                  <c:v>69.239999999999995</c:v>
                </c:pt>
                <c:pt idx="3">
                  <c:v>67.510000000000005</c:v>
                </c:pt>
                <c:pt idx="4">
                  <c:v>55.75</c:v>
                </c:pt>
              </c:numCache>
            </c:numRef>
          </c:val>
          <c:extLst>
            <c:ext xmlns:c16="http://schemas.microsoft.com/office/drawing/2014/chart" uri="{C3380CC4-5D6E-409C-BE32-E72D297353CC}">
              <c16:uniqueId val="{00000000-F6CF-4B0B-86BF-E5396EC587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82.82</c:v>
                </c:pt>
                <c:pt idx="3">
                  <c:v>83.31</c:v>
                </c:pt>
                <c:pt idx="4">
                  <c:v>76.319999999999993</c:v>
                </c:pt>
              </c:numCache>
            </c:numRef>
          </c:val>
          <c:smooth val="0"/>
          <c:extLst>
            <c:ext xmlns:c16="http://schemas.microsoft.com/office/drawing/2014/chart" uri="{C3380CC4-5D6E-409C-BE32-E72D297353CC}">
              <c16:uniqueId val="{00000001-F6CF-4B0B-86BF-E5396EC587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186.38</c:v>
                </c:pt>
                <c:pt idx="1">
                  <c:v>200.7</c:v>
                </c:pt>
                <c:pt idx="2">
                  <c:v>205.39</c:v>
                </c:pt>
                <c:pt idx="3">
                  <c:v>211.38</c:v>
                </c:pt>
                <c:pt idx="4">
                  <c:v>211.52</c:v>
                </c:pt>
              </c:numCache>
            </c:numRef>
          </c:val>
          <c:extLst>
            <c:ext xmlns:c16="http://schemas.microsoft.com/office/drawing/2014/chart" uri="{C3380CC4-5D6E-409C-BE32-E72D297353CC}">
              <c16:uniqueId val="{00000000-AEA0-47C6-BA5A-911030FADC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165.76</c:v>
                </c:pt>
                <c:pt idx="3">
                  <c:v>160.62</c:v>
                </c:pt>
                <c:pt idx="4">
                  <c:v>171.08</c:v>
                </c:pt>
              </c:numCache>
            </c:numRef>
          </c:val>
          <c:smooth val="0"/>
          <c:extLst>
            <c:ext xmlns:c16="http://schemas.microsoft.com/office/drawing/2014/chart" uri="{C3380CC4-5D6E-409C-BE32-E72D297353CC}">
              <c16:uniqueId val="{00000001-AEA0-47C6-BA5A-911030FADC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太子町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13305</v>
      </c>
      <c r="AM8" s="51"/>
      <c r="AN8" s="51"/>
      <c r="AO8" s="51"/>
      <c r="AP8" s="51"/>
      <c r="AQ8" s="51"/>
      <c r="AR8" s="51"/>
      <c r="AS8" s="51"/>
      <c r="AT8" s="46">
        <f>データ!T6</f>
        <v>14.17</v>
      </c>
      <c r="AU8" s="46"/>
      <c r="AV8" s="46"/>
      <c r="AW8" s="46"/>
      <c r="AX8" s="46"/>
      <c r="AY8" s="46"/>
      <c r="AZ8" s="46"/>
      <c r="BA8" s="46"/>
      <c r="BB8" s="46">
        <f>データ!U6</f>
        <v>938.96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93.62</v>
      </c>
      <c r="Q10" s="46"/>
      <c r="R10" s="46"/>
      <c r="S10" s="46"/>
      <c r="T10" s="46"/>
      <c r="U10" s="46"/>
      <c r="V10" s="46"/>
      <c r="W10" s="46">
        <f>データ!Q6</f>
        <v>94.78</v>
      </c>
      <c r="X10" s="46"/>
      <c r="Y10" s="46"/>
      <c r="Z10" s="46"/>
      <c r="AA10" s="46"/>
      <c r="AB10" s="46"/>
      <c r="AC10" s="46"/>
      <c r="AD10" s="51">
        <f>データ!R6</f>
        <v>2570</v>
      </c>
      <c r="AE10" s="51"/>
      <c r="AF10" s="51"/>
      <c r="AG10" s="51"/>
      <c r="AH10" s="51"/>
      <c r="AI10" s="51"/>
      <c r="AJ10" s="51"/>
      <c r="AK10" s="2"/>
      <c r="AL10" s="51">
        <f>データ!V6</f>
        <v>12429</v>
      </c>
      <c r="AM10" s="51"/>
      <c r="AN10" s="51"/>
      <c r="AO10" s="51"/>
      <c r="AP10" s="51"/>
      <c r="AQ10" s="51"/>
      <c r="AR10" s="51"/>
      <c r="AS10" s="51"/>
      <c r="AT10" s="46">
        <f>データ!W6</f>
        <v>2.42</v>
      </c>
      <c r="AU10" s="46"/>
      <c r="AV10" s="46"/>
      <c r="AW10" s="46"/>
      <c r="AX10" s="46"/>
      <c r="AY10" s="46"/>
      <c r="AZ10" s="46"/>
      <c r="BA10" s="46"/>
      <c r="BB10" s="46">
        <f>データ!X6</f>
        <v>5135.95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117</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Snp0Hytw09P80RcCFwFzokAObTPBZSQMyXZjAmpW2CqK2c4o99+hqW1TF8dVr+FhkbK2fLBJqSSPx0hBaOFujw==" saltValue="NJ5rSPd63QKCcDihJONM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273813</v>
      </c>
      <c r="D6" s="33">
        <f t="shared" si="3"/>
        <v>47</v>
      </c>
      <c r="E6" s="33">
        <f t="shared" si="3"/>
        <v>17</v>
      </c>
      <c r="F6" s="33">
        <f t="shared" si="3"/>
        <v>1</v>
      </c>
      <c r="G6" s="33">
        <f t="shared" si="3"/>
        <v>0</v>
      </c>
      <c r="H6" s="33" t="str">
        <f t="shared" si="3"/>
        <v>大阪府　太子町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93.62</v>
      </c>
      <c r="Q6" s="34">
        <f t="shared" si="3"/>
        <v>94.78</v>
      </c>
      <c r="R6" s="34">
        <f t="shared" si="3"/>
        <v>2570</v>
      </c>
      <c r="S6" s="34">
        <f t="shared" si="3"/>
        <v>13305</v>
      </c>
      <c r="T6" s="34">
        <f t="shared" si="3"/>
        <v>14.17</v>
      </c>
      <c r="U6" s="34">
        <f t="shared" si="3"/>
        <v>938.96</v>
      </c>
      <c r="V6" s="34">
        <f t="shared" si="3"/>
        <v>12429</v>
      </c>
      <c r="W6" s="34">
        <f t="shared" si="3"/>
        <v>2.42</v>
      </c>
      <c r="X6" s="34">
        <f t="shared" si="3"/>
        <v>5135.95</v>
      </c>
      <c r="Y6" s="35">
        <f>IF(Y7="",NA(),Y7)</f>
        <v>73.06</v>
      </c>
      <c r="Z6" s="35">
        <f t="shared" ref="Z6:AH6" si="4">IF(Z7="",NA(),Z7)</f>
        <v>69.27</v>
      </c>
      <c r="AA6" s="35">
        <f t="shared" si="4"/>
        <v>64.33</v>
      </c>
      <c r="AB6" s="35">
        <f t="shared" si="4"/>
        <v>62.46</v>
      </c>
      <c r="AC6" s="35">
        <f t="shared" si="4"/>
        <v>56.8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858.44</v>
      </c>
      <c r="BG6" s="35">
        <f t="shared" ref="BG6:BO6" si="7">IF(BG7="",NA(),BG7)</f>
        <v>817.82</v>
      </c>
      <c r="BH6" s="35">
        <f t="shared" si="7"/>
        <v>765.92</v>
      </c>
      <c r="BI6" s="35">
        <f t="shared" si="7"/>
        <v>696.39</v>
      </c>
      <c r="BJ6" s="35">
        <f t="shared" si="7"/>
        <v>770.67</v>
      </c>
      <c r="BK6" s="35">
        <f t="shared" si="7"/>
        <v>1018.27</v>
      </c>
      <c r="BL6" s="35">
        <f t="shared" si="7"/>
        <v>1120.55</v>
      </c>
      <c r="BM6" s="35">
        <f t="shared" si="7"/>
        <v>855.79</v>
      </c>
      <c r="BN6" s="35">
        <f t="shared" si="7"/>
        <v>948.07</v>
      </c>
      <c r="BO6" s="35">
        <f t="shared" si="7"/>
        <v>1105.9100000000001</v>
      </c>
      <c r="BP6" s="34" t="str">
        <f>IF(BP7="","",IF(BP7="-","【-】","【"&amp;SUBSTITUTE(TEXT(BP7,"#,##0.00"),"-","△")&amp;"】"))</f>
        <v>【682.51】</v>
      </c>
      <c r="BQ6" s="35">
        <f>IF(BQ7="",NA(),BQ7)</f>
        <v>76.66</v>
      </c>
      <c r="BR6" s="35">
        <f t="shared" ref="BR6:BZ6" si="8">IF(BR7="",NA(),BR7)</f>
        <v>70.56</v>
      </c>
      <c r="BS6" s="35">
        <f t="shared" si="8"/>
        <v>69.239999999999995</v>
      </c>
      <c r="BT6" s="35">
        <f t="shared" si="8"/>
        <v>67.510000000000005</v>
      </c>
      <c r="BU6" s="35">
        <f t="shared" si="8"/>
        <v>55.75</v>
      </c>
      <c r="BV6" s="35">
        <f t="shared" si="8"/>
        <v>71.569999999999993</v>
      </c>
      <c r="BW6" s="35">
        <f t="shared" si="8"/>
        <v>73.28</v>
      </c>
      <c r="BX6" s="35">
        <f t="shared" si="8"/>
        <v>82.82</v>
      </c>
      <c r="BY6" s="35">
        <f t="shared" si="8"/>
        <v>83.31</v>
      </c>
      <c r="BZ6" s="35">
        <f t="shared" si="8"/>
        <v>76.319999999999993</v>
      </c>
      <c r="CA6" s="34" t="str">
        <f>IF(CA7="","",IF(CA7="-","【-】","【"&amp;SUBSTITUTE(TEXT(CA7,"#,##0.00"),"-","△")&amp;"】"))</f>
        <v>【100.34】</v>
      </c>
      <c r="CB6" s="35">
        <f>IF(CB7="",NA(),CB7)</f>
        <v>186.38</v>
      </c>
      <c r="CC6" s="35">
        <f t="shared" ref="CC6:CK6" si="9">IF(CC7="",NA(),CC7)</f>
        <v>200.7</v>
      </c>
      <c r="CD6" s="35">
        <f t="shared" si="9"/>
        <v>205.39</v>
      </c>
      <c r="CE6" s="35">
        <f t="shared" si="9"/>
        <v>211.38</v>
      </c>
      <c r="CF6" s="35">
        <f t="shared" si="9"/>
        <v>211.52</v>
      </c>
      <c r="CG6" s="35">
        <f t="shared" si="9"/>
        <v>195.88</v>
      </c>
      <c r="CH6" s="35">
        <f t="shared" si="9"/>
        <v>193.1</v>
      </c>
      <c r="CI6" s="35">
        <f t="shared" si="9"/>
        <v>165.76</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49.75</v>
      </c>
      <c r="CS6" s="35">
        <f t="shared" si="10"/>
        <v>51.05</v>
      </c>
      <c r="CT6" s="35">
        <f t="shared" si="10"/>
        <v>50.12</v>
      </c>
      <c r="CU6" s="35">
        <f t="shared" si="10"/>
        <v>49.98</v>
      </c>
      <c r="CV6" s="35">
        <f t="shared" si="10"/>
        <v>50.06</v>
      </c>
      <c r="CW6" s="34" t="str">
        <f>IF(CW7="","",IF(CW7="-","【-】","【"&amp;SUBSTITUTE(TEXT(CW7,"#,##0.00"),"-","△")&amp;"】"))</f>
        <v>【59.64】</v>
      </c>
      <c r="CX6" s="35">
        <f>IF(CX7="",NA(),CX7)</f>
        <v>88.31</v>
      </c>
      <c r="CY6" s="35">
        <f t="shared" ref="CY6:DG6" si="11">IF(CY7="",NA(),CY7)</f>
        <v>88.82</v>
      </c>
      <c r="CZ6" s="35">
        <f t="shared" si="11"/>
        <v>88.95</v>
      </c>
      <c r="DA6" s="35">
        <f t="shared" si="11"/>
        <v>89.44</v>
      </c>
      <c r="DB6" s="35">
        <f t="shared" si="11"/>
        <v>89.81</v>
      </c>
      <c r="DC6" s="35">
        <f t="shared" si="11"/>
        <v>87.85</v>
      </c>
      <c r="DD6" s="35">
        <f t="shared" si="11"/>
        <v>87.52</v>
      </c>
      <c r="DE6" s="35">
        <f t="shared" si="11"/>
        <v>86.63</v>
      </c>
      <c r="DF6" s="35">
        <f t="shared" si="11"/>
        <v>87.09</v>
      </c>
      <c r="DG6" s="35">
        <f t="shared" si="11"/>
        <v>85.79</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0.1</v>
      </c>
      <c r="EG6" s="34">
        <f t="shared" si="14"/>
        <v>0</v>
      </c>
      <c r="EH6" s="34">
        <f t="shared" si="14"/>
        <v>0</v>
      </c>
      <c r="EI6" s="34">
        <f t="shared" si="14"/>
        <v>0</v>
      </c>
      <c r="EJ6" s="35">
        <f t="shared" si="14"/>
        <v>0.16</v>
      </c>
      <c r="EK6" s="35">
        <f t="shared" si="14"/>
        <v>0.19</v>
      </c>
      <c r="EL6" s="35">
        <f t="shared" si="14"/>
        <v>0.16</v>
      </c>
      <c r="EM6" s="35">
        <f t="shared" si="14"/>
        <v>0.2</v>
      </c>
      <c r="EN6" s="35">
        <f t="shared" si="14"/>
        <v>0.34</v>
      </c>
      <c r="EO6" s="34" t="str">
        <f>IF(EO7="","",IF(EO7="-","【-】","【"&amp;SUBSTITUTE(TEXT(EO7,"#,##0.00"),"-","△")&amp;"】"))</f>
        <v>【0.22】</v>
      </c>
    </row>
    <row r="7" spans="1:145" s="36" customFormat="1" x14ac:dyDescent="0.15">
      <c r="A7" s="28"/>
      <c r="B7" s="37">
        <v>2019</v>
      </c>
      <c r="C7" s="37">
        <v>273813</v>
      </c>
      <c r="D7" s="37">
        <v>47</v>
      </c>
      <c r="E7" s="37">
        <v>17</v>
      </c>
      <c r="F7" s="37">
        <v>1</v>
      </c>
      <c r="G7" s="37">
        <v>0</v>
      </c>
      <c r="H7" s="37" t="s">
        <v>98</v>
      </c>
      <c r="I7" s="37" t="s">
        <v>99</v>
      </c>
      <c r="J7" s="37" t="s">
        <v>100</v>
      </c>
      <c r="K7" s="37" t="s">
        <v>101</v>
      </c>
      <c r="L7" s="37" t="s">
        <v>102</v>
      </c>
      <c r="M7" s="37" t="s">
        <v>103</v>
      </c>
      <c r="N7" s="38" t="s">
        <v>104</v>
      </c>
      <c r="O7" s="38" t="s">
        <v>105</v>
      </c>
      <c r="P7" s="38">
        <v>93.62</v>
      </c>
      <c r="Q7" s="38">
        <v>94.78</v>
      </c>
      <c r="R7" s="38">
        <v>2570</v>
      </c>
      <c r="S7" s="38">
        <v>13305</v>
      </c>
      <c r="T7" s="38">
        <v>14.17</v>
      </c>
      <c r="U7" s="38">
        <v>938.96</v>
      </c>
      <c r="V7" s="38">
        <v>12429</v>
      </c>
      <c r="W7" s="38">
        <v>2.42</v>
      </c>
      <c r="X7" s="38">
        <v>5135.95</v>
      </c>
      <c r="Y7" s="38">
        <v>73.06</v>
      </c>
      <c r="Z7" s="38">
        <v>69.27</v>
      </c>
      <c r="AA7" s="38">
        <v>64.33</v>
      </c>
      <c r="AB7" s="38">
        <v>62.46</v>
      </c>
      <c r="AC7" s="38">
        <v>56.8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858.44</v>
      </c>
      <c r="BG7" s="38">
        <v>817.82</v>
      </c>
      <c r="BH7" s="38">
        <v>765.92</v>
      </c>
      <c r="BI7" s="38">
        <v>696.39</v>
      </c>
      <c r="BJ7" s="38">
        <v>770.67</v>
      </c>
      <c r="BK7" s="38">
        <v>1018.27</v>
      </c>
      <c r="BL7" s="38">
        <v>1120.55</v>
      </c>
      <c r="BM7" s="38">
        <v>855.79</v>
      </c>
      <c r="BN7" s="38">
        <v>948.07</v>
      </c>
      <c r="BO7" s="38">
        <v>1105.9100000000001</v>
      </c>
      <c r="BP7" s="38">
        <v>682.51</v>
      </c>
      <c r="BQ7" s="38">
        <v>76.66</v>
      </c>
      <c r="BR7" s="38">
        <v>70.56</v>
      </c>
      <c r="BS7" s="38">
        <v>69.239999999999995</v>
      </c>
      <c r="BT7" s="38">
        <v>67.510000000000005</v>
      </c>
      <c r="BU7" s="38">
        <v>55.75</v>
      </c>
      <c r="BV7" s="38">
        <v>71.569999999999993</v>
      </c>
      <c r="BW7" s="38">
        <v>73.28</v>
      </c>
      <c r="BX7" s="38">
        <v>82.82</v>
      </c>
      <c r="BY7" s="38">
        <v>83.31</v>
      </c>
      <c r="BZ7" s="38">
        <v>76.319999999999993</v>
      </c>
      <c r="CA7" s="38">
        <v>100.34</v>
      </c>
      <c r="CB7" s="38">
        <v>186.38</v>
      </c>
      <c r="CC7" s="38">
        <v>200.7</v>
      </c>
      <c r="CD7" s="38">
        <v>205.39</v>
      </c>
      <c r="CE7" s="38">
        <v>211.38</v>
      </c>
      <c r="CF7" s="38">
        <v>211.52</v>
      </c>
      <c r="CG7" s="38">
        <v>195.88</v>
      </c>
      <c r="CH7" s="38">
        <v>193.1</v>
      </c>
      <c r="CI7" s="38">
        <v>165.76</v>
      </c>
      <c r="CJ7" s="38">
        <v>160.62</v>
      </c>
      <c r="CK7" s="38">
        <v>171.08</v>
      </c>
      <c r="CL7" s="38">
        <v>136.15</v>
      </c>
      <c r="CM7" s="38" t="s">
        <v>104</v>
      </c>
      <c r="CN7" s="38" t="s">
        <v>104</v>
      </c>
      <c r="CO7" s="38" t="s">
        <v>104</v>
      </c>
      <c r="CP7" s="38" t="s">
        <v>104</v>
      </c>
      <c r="CQ7" s="38" t="s">
        <v>104</v>
      </c>
      <c r="CR7" s="38">
        <v>49.75</v>
      </c>
      <c r="CS7" s="38">
        <v>51.05</v>
      </c>
      <c r="CT7" s="38">
        <v>50.12</v>
      </c>
      <c r="CU7" s="38">
        <v>49.98</v>
      </c>
      <c r="CV7" s="38">
        <v>50.06</v>
      </c>
      <c r="CW7" s="38">
        <v>59.64</v>
      </c>
      <c r="CX7" s="38">
        <v>88.31</v>
      </c>
      <c r="CY7" s="38">
        <v>88.82</v>
      </c>
      <c r="CZ7" s="38">
        <v>88.95</v>
      </c>
      <c r="DA7" s="38">
        <v>89.44</v>
      </c>
      <c r="DB7" s="38">
        <v>89.81</v>
      </c>
      <c r="DC7" s="38">
        <v>87.85</v>
      </c>
      <c r="DD7" s="38">
        <v>87.52</v>
      </c>
      <c r="DE7" s="38">
        <v>86.63</v>
      </c>
      <c r="DF7" s="38">
        <v>87.09</v>
      </c>
      <c r="DG7" s="38">
        <v>85.79</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0.19</v>
      </c>
      <c r="EF7" s="38">
        <v>0.1</v>
      </c>
      <c r="EG7" s="38">
        <v>0</v>
      </c>
      <c r="EH7" s="38">
        <v>0</v>
      </c>
      <c r="EI7" s="38">
        <v>0</v>
      </c>
      <c r="EJ7" s="38">
        <v>0.16</v>
      </c>
      <c r="EK7" s="38">
        <v>0.19</v>
      </c>
      <c r="EL7" s="38">
        <v>0.16</v>
      </c>
      <c r="EM7" s="38">
        <v>0.2</v>
      </c>
      <c r="EN7" s="38">
        <v>0.34</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2021-01-15T00:39:30Z</cp:lastPrinted>
  <dcterms:created xsi:type="dcterms:W3CDTF">2020-12-04T02:47:53Z</dcterms:created>
  <dcterms:modified xsi:type="dcterms:W3CDTF">2021-02-18T02:02:37Z</dcterms:modified>
  <cp:category/>
</cp:coreProperties>
</file>