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0023w$\作業用\財政G\経営比較分析表\03 経営比較分析表（R1決算）\04 補佐・総括チェック用データ\36 能勢町●\"/>
    </mc:Choice>
  </mc:AlternateContent>
  <workbookProtection workbookAlgorithmName="SHA-512" workbookHashValue="VR1jrRKzM4pv4Z9rsh7WuxLsRkQMnG+DAv+GrAdf7xp7d5OjKpGJxZB+ZWeynJA0Uj5GYXvDCldR5hV9oTwd9A==" workbookSaltValue="K2JYGS9MAAvPT9Xg2Lvbmg==" workbookSpinCount="100000" lockStructure="1"/>
  <bookViews>
    <workbookView xWindow="-105" yWindow="-105" windowWidth="25185" windowHeight="1626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AL8" i="4" s="1"/>
  <c r="R6" i="5"/>
  <c r="AD10" i="4" s="1"/>
  <c r="Q6" i="5"/>
  <c r="W10" i="4" s="1"/>
  <c r="P6" i="5"/>
  <c r="P10" i="4" s="1"/>
  <c r="O6" i="5"/>
  <c r="I10" i="4" s="1"/>
  <c r="N6" i="5"/>
  <c r="B10" i="4" s="1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H86" i="4"/>
  <c r="E86" i="4"/>
  <c r="AL10" i="4"/>
  <c r="I8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<sst xmlns="http://schemas.openxmlformats.org/spreadsheetml/2006/main" count="236" uniqueCount="120">
  <si>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</si>
  <si>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</si>
  <si>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</si>
  <si>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</si>
  <si>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</si>
  <si>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</si>
  <si>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</si>
  <si>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</si>
  <si>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</si>
  <si>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</si>
  <si>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</si>
  <si>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</si>
  <si>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</si>
  <si>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</si>
  <si>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</si>
  <si>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</si>
  <si>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</si>
  <si>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</si>
  <si>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</si>
  <si>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</si>
  <si>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</si>
  <si>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</si>
  <si>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</si>
  <si>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</si>
  <si>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</si>
  <si>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</si>
  <si>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</si>
  <si>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</si>
  <si>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</si>
  <si>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</si>
  <si>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</si>
  <si>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</si>
  <si>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</si>
  <si>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</si>
  <si>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</si>
  <si>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</si>
  <si>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</si>
  <si>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</si>
  <si>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</si>
  <si>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</si>
  <si>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</si>
  <si>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</si>
  <si>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</si>
  <si>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</si>
  <si>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</si>
  <si>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</si>
  <si>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</si>
  <si>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</si>
  <si>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</si>
  <si>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</si>
  <si>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</si>
  <si>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</si>
  <si>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</si>
  <si>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</si>
  <si>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</si>
  <si>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</si>
  <si>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</si>
  <si>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</si>
  <si>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</si>
  <si>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</si>
  <si>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</si>
  <si>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</si>
  <si>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</si>
  <si>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</si>
  <si>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</si>
  <si>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</si>
  <si>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</si>
  <si>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</si>
  <si>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</si>
  <si>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</si>
  <si>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</si>
  <si>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</si>
  <si>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</si>
  <si>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</si>
  <si>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</si>
  <si>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</si>
  <si>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</si>
  <si>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</si>
  <si>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</si>
  <si>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</si>
  <si>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</si>
  <si>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</si>
  <si>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</si>
  <si>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</si>
  <si>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</si>
  <si>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</si>
  <si>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</si>
  <si>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</si>
  <si>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</si>
  <si>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</si>
  <si>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</si>
  <si>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</si>
  <si>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</si>
  <si>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</si>
  <si>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</si>
  <si>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</si>
  <si>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</si>
  <si>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</si>
  <si>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大阪府　能勢町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</si>
  <si>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</si>
  <si>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</si>
  <si>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</si>
  <si>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</si>
  <si>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</si>
  <si>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</si>
  <si>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</si>
  <si>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</si>
  <si>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</si>
  <si>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</si>
  <si>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</si>
  <si>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</si>
  <si>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</si>
  <si>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</si>
  <si>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</si>
  <si>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</si>
  <si>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</si>
  <si>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</si>
  <si>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 xml:space="preserve">　下水道事業で整備した管について、平成14年3月の供用開始後あまり年数が経っていないため、分析の対象となるものはありませんが、下水道の整備以前に宅地開発時に埋設された管で、町が移管を受けたものについては、平成23年から平成28年の6年間で、不明水対策のため全て調査を行い、管更生等補修を行いました。
</t>
    <rPh sb="1" eb="3">
      <t>ゲスイ</t>
    </rPh>
    <rPh sb="3" eb="4">
      <t>ドウ</t>
    </rPh>
    <rPh sb="4" eb="6">
      <t>ジギョウ</t>
    </rPh>
    <rPh sb="7" eb="9">
      <t>セイビ</t>
    </rPh>
    <rPh sb="11" eb="12">
      <t>カン</t>
    </rPh>
    <rPh sb="17" eb="19">
      <t>ヘイセイ</t>
    </rPh>
    <rPh sb="21" eb="22">
      <t>ネン</t>
    </rPh>
    <rPh sb="23" eb="24">
      <t>ツキ</t>
    </rPh>
    <rPh sb="25" eb="27">
      <t>キョウヨウ</t>
    </rPh>
    <rPh sb="27" eb="29">
      <t>カイシ</t>
    </rPh>
    <rPh sb="29" eb="30">
      <t>ゴ</t>
    </rPh>
    <rPh sb="33" eb="35">
      <t>ネンスウ</t>
    </rPh>
    <rPh sb="36" eb="37">
      <t>タ</t>
    </rPh>
    <rPh sb="45" eb="47">
      <t>ブンセキ</t>
    </rPh>
    <rPh sb="48" eb="50">
      <t>タイショウ</t>
    </rPh>
    <rPh sb="63" eb="66">
      <t>ゲスイドウ</t>
    </rPh>
    <rPh sb="67" eb="69">
      <t>セイビ</t>
    </rPh>
    <rPh sb="69" eb="71">
      <t>イゼン</t>
    </rPh>
    <rPh sb="72" eb="74">
      <t>タクチ</t>
    </rPh>
    <rPh sb="74" eb="76">
      <t>カイハツ</t>
    </rPh>
    <rPh sb="76" eb="77">
      <t>ジ</t>
    </rPh>
    <rPh sb="78" eb="80">
      <t>マイセツ</t>
    </rPh>
    <rPh sb="83" eb="84">
      <t>カン</t>
    </rPh>
    <rPh sb="86" eb="87">
      <t>チョウ</t>
    </rPh>
    <rPh sb="88" eb="90">
      <t>イカン</t>
    </rPh>
    <rPh sb="91" eb="92">
      <t>ウ</t>
    </rPh>
    <rPh sb="102" eb="104">
      <t>ヘイセイ</t>
    </rPh>
    <rPh sb="106" eb="107">
      <t>ネン</t>
    </rPh>
    <rPh sb="109" eb="111">
      <t>ヘイセイ</t>
    </rPh>
    <rPh sb="116" eb="118">
      <t>ネンカン</t>
    </rPh>
    <rPh sb="120" eb="122">
      <t>フメイ</t>
    </rPh>
    <rPh sb="122" eb="123">
      <t>スイ</t>
    </rPh>
    <rPh sb="123" eb="125">
      <t>タイサク</t>
    </rPh>
    <rPh sb="128" eb="129">
      <t>スベ</t>
    </rPh>
    <rPh sb="130" eb="132">
      <t>チョウサ</t>
    </rPh>
    <rPh sb="133" eb="134">
      <t>オコナ</t>
    </rPh>
    <rPh sb="136" eb="137">
      <t>カン</t>
    </rPh>
    <rPh sb="137" eb="138">
      <t>サラ</t>
    </rPh>
    <rPh sb="138" eb="139">
      <t>セイ</t>
    </rPh>
    <rPh sb="139" eb="140">
      <t>トウ</t>
    </rPh>
    <rPh sb="140" eb="142">
      <t>ホシュウ</t>
    </rPh>
    <rPh sb="143" eb="144">
      <t>オコナ</t>
    </rPh>
    <phoneticPr fontId="4"/>
  </si>
  <si>
    <t>　平成29年2月に中長期的な経営の基本計画となる経営戦略を策定しました。今後は、経営の健全化に向け実態把握を適切に行っていくとともに、自立した経営に向けて、経営戦略を見直すとともに、適切な料金水準について検討を行い、経費の縮減・水洗化の促進等、一層の経営努力を続けていきます。
　また、公営企業会計移行に向けた準備を進め、令和5年度には移行する予定です。
　施設の統廃合について、平成30年度より広域化に向けた検討を行っており、今後も継続して検討を行う予定です。</t>
    <rPh sb="1" eb="3">
      <t>ヘイセイ</t>
    </rPh>
    <rPh sb="5" eb="6">
      <t>ネン</t>
    </rPh>
    <rPh sb="7" eb="8">
      <t>ツキ</t>
    </rPh>
    <rPh sb="9" eb="13">
      <t>チュウチョウキテキ</t>
    </rPh>
    <rPh sb="14" eb="16">
      <t>ケイエイ</t>
    </rPh>
    <rPh sb="17" eb="19">
      <t>キホン</t>
    </rPh>
    <rPh sb="19" eb="21">
      <t>ケイカク</t>
    </rPh>
    <rPh sb="24" eb="26">
      <t>ケイエイ</t>
    </rPh>
    <rPh sb="26" eb="28">
      <t>センリャク</t>
    </rPh>
    <rPh sb="29" eb="31">
      <t>サクテイ</t>
    </rPh>
    <rPh sb="36" eb="38">
      <t>コンゴ</t>
    </rPh>
    <rPh sb="40" eb="42">
      <t>ケイエイ</t>
    </rPh>
    <rPh sb="43" eb="46">
      <t>ケンゼンカ</t>
    </rPh>
    <rPh sb="47" eb="48">
      <t>ム</t>
    </rPh>
    <rPh sb="49" eb="51">
      <t>ジッタイ</t>
    </rPh>
    <rPh sb="51" eb="53">
      <t>ハアク</t>
    </rPh>
    <rPh sb="54" eb="56">
      <t>テキセツ</t>
    </rPh>
    <rPh sb="57" eb="58">
      <t>オコナ</t>
    </rPh>
    <rPh sb="67" eb="69">
      <t>ジリツ</t>
    </rPh>
    <rPh sb="71" eb="73">
      <t>ケイエイ</t>
    </rPh>
    <rPh sb="74" eb="75">
      <t>ム</t>
    </rPh>
    <rPh sb="78" eb="80">
      <t>ケイエイ</t>
    </rPh>
    <rPh sb="80" eb="82">
      <t>センリャク</t>
    </rPh>
    <rPh sb="83" eb="85">
      <t>ミナオ</t>
    </rPh>
    <rPh sb="91" eb="93">
      <t>テキセツ</t>
    </rPh>
    <rPh sb="94" eb="96">
      <t>リョウキン</t>
    </rPh>
    <rPh sb="96" eb="98">
      <t>スイジュン</t>
    </rPh>
    <rPh sb="102" eb="104">
      <t>ケントウ</t>
    </rPh>
    <rPh sb="105" eb="106">
      <t>オコナ</t>
    </rPh>
    <rPh sb="108" eb="110">
      <t>ケイヒ</t>
    </rPh>
    <rPh sb="111" eb="113">
      <t>シュクゲン</t>
    </rPh>
    <rPh sb="114" eb="117">
      <t>スイセンカ</t>
    </rPh>
    <rPh sb="118" eb="120">
      <t>ソクシン</t>
    </rPh>
    <rPh sb="120" eb="121">
      <t>トウ</t>
    </rPh>
    <rPh sb="122" eb="124">
      <t>イッソウ</t>
    </rPh>
    <rPh sb="125" eb="127">
      <t>ケイエイ</t>
    </rPh>
    <rPh sb="127" eb="129">
      <t>ドリョク</t>
    </rPh>
    <rPh sb="130" eb="131">
      <t>ツヅ</t>
    </rPh>
    <rPh sb="143" eb="145">
      <t>コウエイ</t>
    </rPh>
    <rPh sb="145" eb="147">
      <t>キギョウ</t>
    </rPh>
    <rPh sb="147" eb="149">
      <t>カイケイ</t>
    </rPh>
    <rPh sb="149" eb="151">
      <t>イコウ</t>
    </rPh>
    <rPh sb="152" eb="153">
      <t>ム</t>
    </rPh>
    <rPh sb="155" eb="157">
      <t>ジュンビ</t>
    </rPh>
    <rPh sb="158" eb="159">
      <t>スス</t>
    </rPh>
    <rPh sb="161" eb="163">
      <t>レイワ</t>
    </rPh>
    <rPh sb="164" eb="166">
      <t>ネンド</t>
    </rPh>
    <rPh sb="168" eb="170">
      <t>イコウ</t>
    </rPh>
    <rPh sb="172" eb="174">
      <t>ヨテイ</t>
    </rPh>
    <rPh sb="179" eb="181">
      <t>シセツ</t>
    </rPh>
    <rPh sb="182" eb="185">
      <t>トウハイゴウ</t>
    </rPh>
    <rPh sb="190" eb="192">
      <t>ヘイセイ</t>
    </rPh>
    <rPh sb="194" eb="196">
      <t>ネンド</t>
    </rPh>
    <rPh sb="198" eb="201">
      <t>コウイキカ</t>
    </rPh>
    <rPh sb="202" eb="203">
      <t>ム</t>
    </rPh>
    <rPh sb="205" eb="207">
      <t>ケントウ</t>
    </rPh>
    <rPh sb="208" eb="209">
      <t>オコナ</t>
    </rPh>
    <rPh sb="214" eb="216">
      <t>コンゴ</t>
    </rPh>
    <rPh sb="217" eb="219">
      <t>ケイゾク</t>
    </rPh>
    <rPh sb="221" eb="223">
      <t>ケントウ</t>
    </rPh>
    <rPh sb="224" eb="225">
      <t>オコナ</t>
    </rPh>
    <rPh sb="226" eb="228">
      <t>ヨテイ</t>
    </rPh>
    <phoneticPr fontId="4"/>
  </si>
  <si>
    <r>
      <t>　収益的収支比率については、100％を上回っており、</t>
    </r>
    <r>
      <rPr>
        <sz val="11"/>
        <rFont val="ＭＳ ゴシック"/>
        <family val="3"/>
        <charset val="128"/>
      </rPr>
      <t>前年度に比べ</t>
    </r>
    <r>
      <rPr>
        <sz val="11"/>
        <color theme="1"/>
        <rFont val="ＭＳ ゴシック"/>
        <family val="3"/>
        <charset val="128"/>
      </rPr>
      <t>やや増加しています。これは、地方債償還金は増加していますが、総収益（一般会計繰入金）も増加しているためです。
　企業債残高対事業規模比率については、大幅な増加となっています。これは、管渠整備中のため新たな起債の借入がある中、営業収益（使用料収入）が減少しているためです。    
  経費回収率については、使用料収入が減少し、汚水処理費（処理場の維持管理に係る修繕費など）は増加しているため、やや減少しています。
　汚水処理原価については、類似団体平均値を大きく上回っています。これは、汚水処理費は増加していますが、人口減少により有収水量が減少しているためです。</t>
    </r>
    <rPh sb="26" eb="29">
      <t>ゼンネンド</t>
    </rPh>
    <rPh sb="30" eb="31">
      <t>クラ</t>
    </rPh>
    <rPh sb="34" eb="36">
      <t>ゾウカ</t>
    </rPh>
    <rPh sb="66" eb="68">
      <t>イッパン</t>
    </rPh>
    <rPh sb="68" eb="70">
      <t>カイケイ</t>
    </rPh>
    <rPh sb="70" eb="72">
      <t>クリイレ</t>
    </rPh>
    <rPh sb="72" eb="73">
      <t>キン</t>
    </rPh>
    <rPh sb="76" eb="78">
      <t>セツゾク</t>
    </rPh>
    <rPh sb="87" eb="90">
      <t>シヨウリョウ</t>
    </rPh>
    <rPh sb="90" eb="92">
      <t>シュウニュウ</t>
    </rPh>
    <rPh sb="106" eb="108">
      <t>オオハバ</t>
    </rPh>
    <rPh sb="109" eb="111">
      <t>ゾウカ</t>
    </rPh>
    <rPh sb="127" eb="129">
      <t>ゲンショウ</t>
    </rPh>
    <rPh sb="142" eb="143">
      <t>ナカ</t>
    </rPh>
    <rPh sb="147" eb="148">
      <t>アラ</t>
    </rPh>
    <rPh sb="150" eb="152">
      <t>キサイ</t>
    </rPh>
    <rPh sb="153" eb="155">
      <t>カリイレ</t>
    </rPh>
    <rPh sb="156" eb="158">
      <t>ゲンショウ</t>
    </rPh>
    <rPh sb="162" eb="164">
      <t>エイギョウ</t>
    </rPh>
    <rPh sb="164" eb="166">
      <t>シュウエキ</t>
    </rPh>
    <rPh sb="167" eb="170">
      <t>シヨウリョウ</t>
    </rPh>
    <rPh sb="170" eb="172">
      <t>シュウニュウ</t>
    </rPh>
    <rPh sb="174" eb="176">
      <t>ゾウカ</t>
    </rPh>
    <rPh sb="191" eb="193">
      <t>ゲンショウ</t>
    </rPh>
    <rPh sb="264" eb="266">
      <t>ルイジ</t>
    </rPh>
    <rPh sb="266" eb="268">
      <t>ダンタイ</t>
    </rPh>
    <rPh sb="268" eb="270">
      <t>ヘイキン</t>
    </rPh>
    <rPh sb="270" eb="271">
      <t>チ</t>
    </rPh>
    <rPh sb="272" eb="273">
      <t>オオ</t>
    </rPh>
    <rPh sb="275" eb="277">
      <t>オスイ</t>
    </rPh>
    <rPh sb="277" eb="279">
      <t>ショリ</t>
    </rPh>
    <rPh sb="279" eb="280">
      <t>ヒ</t>
    </rPh>
    <rPh sb="281" eb="283">
      <t>ゾウカ</t>
    </rPh>
    <rPh sb="290" eb="292">
      <t>ジンコウ</t>
    </rPh>
    <rPh sb="292" eb="294">
      <t>ゲンショウ</t>
    </rPh>
    <rPh sb="302" eb="304">
      <t>ゲンショウ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</si>
</sst>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6" fillId="0" borderId="6" xfId="0" applyFont="1" applyBorder="1" applyAlignment="1" applyProtection="1">
      <alignment horizontal="left" vertical="top" wrapText="1"/>
      <protection locked="0"/>
    </xf>
    <xf numFmtId="0" fontId="16" fillId="0" borderId="0" xfId="0" applyFont="1" applyBorder="1" applyAlignment="1" applyProtection="1">
      <alignment horizontal="left" vertical="top" wrapText="1"/>
      <protection locked="0"/>
    </xf>
    <xf numFmtId="0" fontId="16" fillId="0" borderId="7" xfId="0" applyFont="1" applyBorder="1" applyAlignment="1" applyProtection="1">
      <alignment horizontal="left" vertical="top" wrapText="1"/>
      <protection locked="0"/>
    </xf>
    <xf numFmtId="0" fontId="16" fillId="0" borderId="8" xfId="0" applyFont="1" applyBorder="1" applyAlignment="1" applyProtection="1">
      <alignment horizontal="left" vertical="top" wrapText="1"/>
      <protection locked="0"/>
    </xf>
    <xf numFmtId="0" fontId="16" fillId="0" borderId="1" xfId="0" applyFont="1" applyBorder="1" applyAlignment="1" applyProtection="1">
      <alignment horizontal="left" vertical="top" wrapText="1"/>
      <protection locked="0"/>
    </xf>
    <xf numFmtId="0" fontId="16" fillId="0" borderId="9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1.93</c:v>
                </c:pt>
                <c:pt idx="1">
                  <c:v>0</c:v>
                </c:pt>
                <c:pt idx="2" formatCode="#,##0.00;&quot;△&quot;#,##0.00;&quot;-&quot;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62-4268-BB12-A4F30A75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0.26</c:v>
                </c:pt>
                <c:pt idx="1">
                  <c:v>0.09</c:v>
                </c:pt>
                <c:pt idx="2">
                  <c:v>0.09</c:v>
                </c:pt>
                <c:pt idx="3">
                  <c:v>0.13</c:v>
                </c:pt>
                <c:pt idx="4">
                  <c:v>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62-4268-BB12-A4F30A75A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34.03</c:v>
                </c:pt>
                <c:pt idx="1">
                  <c:v>33.369999999999997</c:v>
                </c:pt>
                <c:pt idx="2">
                  <c:v>34.49</c:v>
                </c:pt>
                <c:pt idx="3">
                  <c:v>33</c:v>
                </c:pt>
                <c:pt idx="4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AA-4985-AD0B-213DBF33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36.65</c:v>
                </c:pt>
                <c:pt idx="1">
                  <c:v>42.9</c:v>
                </c:pt>
                <c:pt idx="2">
                  <c:v>43.36</c:v>
                </c:pt>
                <c:pt idx="3">
                  <c:v>42.56</c:v>
                </c:pt>
                <c:pt idx="4">
                  <c:v>42.47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AA-4985-AD0B-213DBF336F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73.92</c:v>
                </c:pt>
                <c:pt idx="1">
                  <c:v>68.319999999999993</c:v>
                </c:pt>
                <c:pt idx="2">
                  <c:v>65.819999999999993</c:v>
                </c:pt>
                <c:pt idx="3">
                  <c:v>67.03</c:v>
                </c:pt>
                <c:pt idx="4">
                  <c:v>69.83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A-4BED-A543-78FBC316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68.83</c:v>
                </c:pt>
                <c:pt idx="1">
                  <c:v>83.5</c:v>
                </c:pt>
                <c:pt idx="2">
                  <c:v>83.06</c:v>
                </c:pt>
                <c:pt idx="3">
                  <c:v>83.32</c:v>
                </c:pt>
                <c:pt idx="4">
                  <c:v>83.75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2A-4BED-A543-78FBC3167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81.44</c:v>
                </c:pt>
                <c:pt idx="1">
                  <c:v>81.61</c:v>
                </c:pt>
                <c:pt idx="2">
                  <c:v>138.69</c:v>
                </c:pt>
                <c:pt idx="3">
                  <c:v>132.43</c:v>
                </c:pt>
                <c:pt idx="4">
                  <c:v>139.81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7E-4D96-9417-F2363F9B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7E-4D96-9417-F2363F9B16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82-4615-B559-E290BA58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82-4615-B559-E290BA582C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9B-4849-A483-A968C372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9B-4849-A483-A968C372D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D9-4467-95B6-EECCB65F0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9-4467-95B6-EECCB65F0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89-4F49-BC3C-28472F79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89-4F49-BC3C-28472F79CD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488.5</c:v>
                </c:pt>
                <c:pt idx="1">
                  <c:v>492.52</c:v>
                </c:pt>
                <c:pt idx="2">
                  <c:v>479.4</c:v>
                </c:pt>
                <c:pt idx="3">
                  <c:v>441.81</c:v>
                </c:pt>
                <c:pt idx="4">
                  <c:v>817.49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07-49C5-8EAC-328B49D8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1673.47</c:v>
                </c:pt>
                <c:pt idx="1">
                  <c:v>1298.9100000000001</c:v>
                </c:pt>
                <c:pt idx="2">
                  <c:v>1243.71</c:v>
                </c:pt>
                <c:pt idx="3">
                  <c:v>1194.1500000000001</c:v>
                </c:pt>
                <c:pt idx="4">
                  <c:v>1206.79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07-49C5-8EAC-328B49D8AA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66.73</c:v>
                </c:pt>
                <c:pt idx="1">
                  <c:v>66.28</c:v>
                </c:pt>
                <c:pt idx="2">
                  <c:v>49.83</c:v>
                </c:pt>
                <c:pt idx="3">
                  <c:v>45.74</c:v>
                </c:pt>
                <c:pt idx="4">
                  <c:v>43.97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14-4C2D-B700-07AC816D4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49.22</c:v>
                </c:pt>
                <c:pt idx="1">
                  <c:v>69.87</c:v>
                </c:pt>
                <c:pt idx="2">
                  <c:v>74.3</c:v>
                </c:pt>
                <c:pt idx="3">
                  <c:v>72.260000000000005</c:v>
                </c:pt>
                <c:pt idx="4">
                  <c:v>71.84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14-4C2D-B700-07AC816D45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248.02</c:v>
                </c:pt>
                <c:pt idx="1">
                  <c:v>246.71</c:v>
                </c:pt>
                <c:pt idx="2">
                  <c:v>336.54</c:v>
                </c:pt>
                <c:pt idx="3">
                  <c:v>365.64</c:v>
                </c:pt>
                <c:pt idx="4">
                  <c:v>373.91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0C-47C5-A891-656D4229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332.02</c:v>
                </c:pt>
                <c:pt idx="1">
                  <c:v>234.96</c:v>
                </c:pt>
                <c:pt idx="2">
                  <c:v>221.81</c:v>
                </c:pt>
                <c:pt idx="3">
                  <c:v>230.02</c:v>
                </c:pt>
                <c:pt idx="4">
                  <c:v>228.47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F0C-47C5-A891-656D4229B4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【1,218.70】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【42.86】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【218.56】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8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80" t="s">
        <v>0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</row>
    <row r="3" spans="1:78" ht="9.75" customHeight="1" x14ac:dyDescent="0.15">
      <c r="A3" s="2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</row>
    <row r="4" spans="1:78" ht="9.75" customHeight="1" x14ac:dyDescent="0.15">
      <c r="A4" s="2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81" t="str">
        <f>データ!H6</f>
        <v>大阪府　能勢町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3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8" t="str">
        <f>データ!I6</f>
        <v>法非適用</v>
      </c>
      <c r="C8" s="78"/>
      <c r="D8" s="78"/>
      <c r="E8" s="78"/>
      <c r="F8" s="78"/>
      <c r="G8" s="78"/>
      <c r="H8" s="78"/>
      <c r="I8" s="78" t="str">
        <f>データ!J6</f>
        <v>下水道事業</v>
      </c>
      <c r="J8" s="78"/>
      <c r="K8" s="78"/>
      <c r="L8" s="78"/>
      <c r="M8" s="78"/>
      <c r="N8" s="78"/>
      <c r="O8" s="78"/>
      <c r="P8" s="78" t="str">
        <f>データ!K6</f>
        <v>特定環境保全公共下水道</v>
      </c>
      <c r="Q8" s="78"/>
      <c r="R8" s="78"/>
      <c r="S8" s="78"/>
      <c r="T8" s="78"/>
      <c r="U8" s="78"/>
      <c r="V8" s="78"/>
      <c r="W8" s="78" t="str">
        <f>データ!L6</f>
        <v>D2</v>
      </c>
      <c r="X8" s="78"/>
      <c r="Y8" s="78"/>
      <c r="Z8" s="78"/>
      <c r="AA8" s="78"/>
      <c r="AB8" s="78"/>
      <c r="AC8" s="78"/>
      <c r="AD8" s="79" t="str">
        <f>データ!$M$6</f>
        <v>非設置</v>
      </c>
      <c r="AE8" s="79"/>
      <c r="AF8" s="79"/>
      <c r="AG8" s="79"/>
      <c r="AH8" s="79"/>
      <c r="AI8" s="79"/>
      <c r="AJ8" s="79"/>
      <c r="AK8" s="3"/>
      <c r="AL8" s="75">
        <f>データ!S6</f>
        <v>9885</v>
      </c>
      <c r="AM8" s="75"/>
      <c r="AN8" s="75"/>
      <c r="AO8" s="75"/>
      <c r="AP8" s="75"/>
      <c r="AQ8" s="75"/>
      <c r="AR8" s="75"/>
      <c r="AS8" s="75"/>
      <c r="AT8" s="74">
        <f>データ!T6</f>
        <v>98.75</v>
      </c>
      <c r="AU8" s="74"/>
      <c r="AV8" s="74"/>
      <c r="AW8" s="74"/>
      <c r="AX8" s="74"/>
      <c r="AY8" s="74"/>
      <c r="AZ8" s="74"/>
      <c r="BA8" s="74"/>
      <c r="BB8" s="74">
        <f>データ!U6</f>
        <v>100.1</v>
      </c>
      <c r="BC8" s="74"/>
      <c r="BD8" s="74"/>
      <c r="BE8" s="74"/>
      <c r="BF8" s="74"/>
      <c r="BG8" s="74"/>
      <c r="BH8" s="74"/>
      <c r="BI8" s="74"/>
      <c r="BJ8" s="3"/>
      <c r="BK8" s="3"/>
      <c r="BL8" s="76" t="s">
        <v>10</v>
      </c>
      <c r="BM8" s="7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71" t="s">
        <v>16</v>
      </c>
      <c r="AE9" s="71"/>
      <c r="AF9" s="71"/>
      <c r="AG9" s="71"/>
      <c r="AH9" s="71"/>
      <c r="AI9" s="71"/>
      <c r="AJ9" s="71"/>
      <c r="AK9" s="3"/>
      <c r="AL9" s="71" t="s">
        <v>17</v>
      </c>
      <c r="AM9" s="71"/>
      <c r="AN9" s="71"/>
      <c r="AO9" s="71"/>
      <c r="AP9" s="71"/>
      <c r="AQ9" s="71"/>
      <c r="AR9" s="71"/>
      <c r="AS9" s="71"/>
      <c r="AT9" s="71" t="s">
        <v>18</v>
      </c>
      <c r="AU9" s="71"/>
      <c r="AV9" s="71"/>
      <c r="AW9" s="71"/>
      <c r="AX9" s="71"/>
      <c r="AY9" s="71"/>
      <c r="AZ9" s="71"/>
      <c r="BA9" s="71"/>
      <c r="BB9" s="71" t="s">
        <v>19</v>
      </c>
      <c r="BC9" s="71"/>
      <c r="BD9" s="71"/>
      <c r="BE9" s="71"/>
      <c r="BF9" s="71"/>
      <c r="BG9" s="71"/>
      <c r="BH9" s="71"/>
      <c r="BI9" s="71"/>
      <c r="BJ9" s="3"/>
      <c r="BK9" s="3"/>
      <c r="BL9" s="72" t="s">
        <v>20</v>
      </c>
      <c r="BM9" s="7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74" t="str">
        <f>データ!N6</f>
        <v>-</v>
      </c>
      <c r="C10" s="74"/>
      <c r="D10" s="74"/>
      <c r="E10" s="74"/>
      <c r="F10" s="74"/>
      <c r="G10" s="74"/>
      <c r="H10" s="74"/>
      <c r="I10" s="74" t="str">
        <f>データ!O6</f>
        <v>該当数値なし</v>
      </c>
      <c r="J10" s="74"/>
      <c r="K10" s="74"/>
      <c r="L10" s="74"/>
      <c r="M10" s="74"/>
      <c r="N10" s="74"/>
      <c r="O10" s="74"/>
      <c r="P10" s="74">
        <f>データ!P6</f>
        <v>11.08</v>
      </c>
      <c r="Q10" s="74"/>
      <c r="R10" s="74"/>
      <c r="S10" s="74"/>
      <c r="T10" s="74"/>
      <c r="U10" s="74"/>
      <c r="V10" s="74"/>
      <c r="W10" s="74">
        <f>データ!Q6</f>
        <v>88.9</v>
      </c>
      <c r="X10" s="74"/>
      <c r="Y10" s="74"/>
      <c r="Z10" s="74"/>
      <c r="AA10" s="74"/>
      <c r="AB10" s="74"/>
      <c r="AC10" s="74"/>
      <c r="AD10" s="75">
        <f>データ!R6</f>
        <v>2313</v>
      </c>
      <c r="AE10" s="75"/>
      <c r="AF10" s="75"/>
      <c r="AG10" s="75"/>
      <c r="AH10" s="75"/>
      <c r="AI10" s="75"/>
      <c r="AJ10" s="75"/>
      <c r="AK10" s="2"/>
      <c r="AL10" s="75">
        <f>データ!V6</f>
        <v>1087</v>
      </c>
      <c r="AM10" s="75"/>
      <c r="AN10" s="75"/>
      <c r="AO10" s="75"/>
      <c r="AP10" s="75"/>
      <c r="AQ10" s="75"/>
      <c r="AR10" s="75"/>
      <c r="AS10" s="75"/>
      <c r="AT10" s="74">
        <f>データ!W6</f>
        <v>0.62</v>
      </c>
      <c r="AU10" s="74"/>
      <c r="AV10" s="74"/>
      <c r="AW10" s="74"/>
      <c r="AX10" s="74"/>
      <c r="AY10" s="74"/>
      <c r="AZ10" s="74"/>
      <c r="BA10" s="74"/>
      <c r="BB10" s="74">
        <f>データ!X6</f>
        <v>1753.23</v>
      </c>
      <c r="BC10" s="74"/>
      <c r="BD10" s="74"/>
      <c r="BE10" s="74"/>
      <c r="BF10" s="74"/>
      <c r="BG10" s="74"/>
      <c r="BH10" s="74"/>
      <c r="BI10" s="74"/>
      <c r="BJ10" s="2"/>
      <c r="BK10" s="2"/>
      <c r="BL10" s="64" t="s">
        <v>22</v>
      </c>
      <c r="BM10" s="65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24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 x14ac:dyDescent="0.15">
      <c r="A14" s="2"/>
      <c r="B14" s="68" t="s">
        <v>25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52" t="s">
        <v>26</v>
      </c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4"/>
    </row>
    <row r="15" spans="1:78" ht="13.5" customHeight="1" x14ac:dyDescent="0.15">
      <c r="A15" s="2"/>
      <c r="B15" s="49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1"/>
      <c r="BK15" s="2"/>
      <c r="BL15" s="55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3" t="s">
        <v>119</v>
      </c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5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3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5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3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5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3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5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3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5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3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5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3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5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3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5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3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5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3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5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3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5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3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5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3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5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3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5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3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5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3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5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3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5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3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5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3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5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3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5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3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5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3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5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3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5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3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5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3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5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3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5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3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5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3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5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6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8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2" t="s">
        <v>27</v>
      </c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5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3" t="s">
        <v>117</v>
      </c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5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3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5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3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5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3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5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3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5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3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5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3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5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3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5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3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5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3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5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3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5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3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5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3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5"/>
    </row>
    <row r="60" spans="1:78" ht="13.5" customHeight="1" x14ac:dyDescent="0.15">
      <c r="A60" s="2"/>
      <c r="B60" s="49" t="s">
        <v>28</v>
      </c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1"/>
      <c r="BK60" s="2"/>
      <c r="BL60" s="43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5"/>
    </row>
    <row r="61" spans="1:78" ht="13.5" customHeight="1" x14ac:dyDescent="0.15">
      <c r="A61" s="2"/>
      <c r="B61" s="49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1"/>
      <c r="BK61" s="2"/>
      <c r="BL61" s="43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5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3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5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6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8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2" t="s">
        <v>29</v>
      </c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5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8" t="s">
        <v>118</v>
      </c>
      <c r="BM66" s="59"/>
      <c r="BN66" s="59"/>
      <c r="BO66" s="59"/>
      <c r="BP66" s="59"/>
      <c r="BQ66" s="59"/>
      <c r="BR66" s="59"/>
      <c r="BS66" s="59"/>
      <c r="BT66" s="59"/>
      <c r="BU66" s="59"/>
      <c r="BV66" s="59"/>
      <c r="BW66" s="59"/>
      <c r="BX66" s="59"/>
      <c r="BY66" s="59"/>
      <c r="BZ66" s="6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8"/>
      <c r="BM67" s="59"/>
      <c r="BN67" s="59"/>
      <c r="BO67" s="59"/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6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8"/>
      <c r="BM68" s="59"/>
      <c r="BN68" s="59"/>
      <c r="BO68" s="59"/>
      <c r="BP68" s="59"/>
      <c r="BQ68" s="59"/>
      <c r="BR68" s="59"/>
      <c r="BS68" s="59"/>
      <c r="BT68" s="59"/>
      <c r="BU68" s="59"/>
      <c r="BV68" s="59"/>
      <c r="BW68" s="59"/>
      <c r="BX68" s="59"/>
      <c r="BY68" s="59"/>
      <c r="BZ68" s="6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8"/>
      <c r="BM69" s="59"/>
      <c r="BN69" s="59"/>
      <c r="BO69" s="59"/>
      <c r="BP69" s="59"/>
      <c r="BQ69" s="59"/>
      <c r="BR69" s="59"/>
      <c r="BS69" s="59"/>
      <c r="BT69" s="59"/>
      <c r="BU69" s="59"/>
      <c r="BV69" s="59"/>
      <c r="BW69" s="59"/>
      <c r="BX69" s="59"/>
      <c r="BY69" s="59"/>
      <c r="BZ69" s="6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8"/>
      <c r="BM70" s="59"/>
      <c r="BN70" s="59"/>
      <c r="BO70" s="59"/>
      <c r="BP70" s="59"/>
      <c r="BQ70" s="59"/>
      <c r="BR70" s="59"/>
      <c r="BS70" s="59"/>
      <c r="BT70" s="59"/>
      <c r="BU70" s="59"/>
      <c r="BV70" s="59"/>
      <c r="BW70" s="59"/>
      <c r="BX70" s="59"/>
      <c r="BY70" s="59"/>
      <c r="BZ70" s="6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8"/>
      <c r="BM71" s="59"/>
      <c r="BN71" s="59"/>
      <c r="BO71" s="59"/>
      <c r="BP71" s="59"/>
      <c r="BQ71" s="59"/>
      <c r="BR71" s="59"/>
      <c r="BS71" s="59"/>
      <c r="BT71" s="59"/>
      <c r="BU71" s="59"/>
      <c r="BV71" s="59"/>
      <c r="BW71" s="59"/>
      <c r="BX71" s="59"/>
      <c r="BY71" s="59"/>
      <c r="BZ71" s="6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8"/>
      <c r="BM72" s="59"/>
      <c r="BN72" s="59"/>
      <c r="BO72" s="59"/>
      <c r="BP72" s="59"/>
      <c r="BQ72" s="59"/>
      <c r="BR72" s="59"/>
      <c r="BS72" s="59"/>
      <c r="BT72" s="59"/>
      <c r="BU72" s="59"/>
      <c r="BV72" s="59"/>
      <c r="BW72" s="59"/>
      <c r="BX72" s="59"/>
      <c r="BY72" s="59"/>
      <c r="BZ72" s="6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8"/>
      <c r="BM73" s="59"/>
      <c r="BN73" s="59"/>
      <c r="BO73" s="59"/>
      <c r="BP73" s="59"/>
      <c r="BQ73" s="59"/>
      <c r="BR73" s="59"/>
      <c r="BS73" s="59"/>
      <c r="BT73" s="59"/>
      <c r="BU73" s="59"/>
      <c r="BV73" s="59"/>
      <c r="BW73" s="59"/>
      <c r="BX73" s="59"/>
      <c r="BY73" s="59"/>
      <c r="BZ73" s="6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8"/>
      <c r="BM74" s="59"/>
      <c r="BN74" s="59"/>
      <c r="BO74" s="59"/>
      <c r="BP74" s="59"/>
      <c r="BQ74" s="59"/>
      <c r="BR74" s="59"/>
      <c r="BS74" s="59"/>
      <c r="BT74" s="59"/>
      <c r="BU74" s="59"/>
      <c r="BV74" s="59"/>
      <c r="BW74" s="59"/>
      <c r="BX74" s="59"/>
      <c r="BY74" s="59"/>
      <c r="BZ74" s="6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8"/>
      <c r="BM75" s="59"/>
      <c r="BN75" s="59"/>
      <c r="BO75" s="59"/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6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8"/>
      <c r="BM76" s="59"/>
      <c r="BN76" s="59"/>
      <c r="BO76" s="59"/>
      <c r="BP76" s="59"/>
      <c r="BQ76" s="59"/>
      <c r="BR76" s="59"/>
      <c r="BS76" s="59"/>
      <c r="BT76" s="59"/>
      <c r="BU76" s="59"/>
      <c r="BV76" s="59"/>
      <c r="BW76" s="59"/>
      <c r="BX76" s="59"/>
      <c r="BY76" s="59"/>
      <c r="BZ76" s="6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8"/>
      <c r="BM77" s="59"/>
      <c r="BN77" s="59"/>
      <c r="BO77" s="59"/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6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8"/>
      <c r="BM78" s="59"/>
      <c r="BN78" s="59"/>
      <c r="BO78" s="59"/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60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8"/>
      <c r="BM79" s="59"/>
      <c r="BN79" s="59"/>
      <c r="BO79" s="59"/>
      <c r="BP79" s="59"/>
      <c r="BQ79" s="59"/>
      <c r="BR79" s="59"/>
      <c r="BS79" s="59"/>
      <c r="BT79" s="59"/>
      <c r="BU79" s="59"/>
      <c r="BV79" s="59"/>
      <c r="BW79" s="59"/>
      <c r="BX79" s="59"/>
      <c r="BY79" s="59"/>
      <c r="BZ79" s="60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8"/>
      <c r="BM80" s="59"/>
      <c r="BN80" s="59"/>
      <c r="BO80" s="59"/>
      <c r="BP80" s="59"/>
      <c r="BQ80" s="59"/>
      <c r="BR80" s="59"/>
      <c r="BS80" s="59"/>
      <c r="BT80" s="59"/>
      <c r="BU80" s="59"/>
      <c r="BV80" s="59"/>
      <c r="BW80" s="59"/>
      <c r="BX80" s="59"/>
      <c r="BY80" s="59"/>
      <c r="BZ80" s="60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8"/>
      <c r="BM81" s="59"/>
      <c r="BN81" s="59"/>
      <c r="BO81" s="59"/>
      <c r="BP81" s="59"/>
      <c r="BQ81" s="59"/>
      <c r="BR81" s="59"/>
      <c r="BS81" s="59"/>
      <c r="BT81" s="59"/>
      <c r="BU81" s="59"/>
      <c r="BV81" s="59"/>
      <c r="BW81" s="59"/>
      <c r="BX81" s="59"/>
      <c r="BY81" s="59"/>
      <c r="BZ81" s="60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1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3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【1,218.70】</v>
      </c>
      <c r="I86" s="26" t="str">
        <f>データ!CA6</f>
        <v>【74.17】</v>
      </c>
      <c r="J86" s="26" t="str">
        <f>データ!CL6</f>
        <v>【218.56】</v>
      </c>
      <c r="K86" s="26" t="str">
        <f>データ!CW6</f>
        <v>【42.86】</v>
      </c>
      <c r="L86" s="26" t="str">
        <f>データ!DH6</f>
        <v>【84.20】</v>
      </c>
      <c r="M86" s="26" t="s">
        <v>44</v>
      </c>
      <c r="N86" s="26" t="s">
        <v>44</v>
      </c>
      <c r="O86" s="26" t="str">
        <f>データ!EO6</f>
        <v>【0.28】</v>
      </c>
    </row>
  </sheetData>
  <sheetProtection algorithmName="SHA-512" hashValue="nx5wudamFk5zulLPFsLy6Y8xLxcXGRw2i5upXUN7QFKWEbsUETlzX2sWgnEiJg8OW3pkYRcYZJcGL6nxFa08NA==" saltValue="kMHSxnqXwKyWTPgEfM6M+g==" spinCount="100000" sheet="1" objects="1" scenarios="1" formatCells="0" formatColumns="0" formatRows="0"/>
  <mergeCells count="46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83" t="s">
        <v>54</v>
      </c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5"/>
      <c r="Y3" s="89" t="s">
        <v>55</v>
      </c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 t="s">
        <v>56</v>
      </c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6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8"/>
      <c r="Y4" s="82" t="s">
        <v>58</v>
      </c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 t="s">
        <v>59</v>
      </c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 t="s">
        <v>60</v>
      </c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 t="s">
        <v>61</v>
      </c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 t="s">
        <v>62</v>
      </c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 t="s">
        <v>63</v>
      </c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 t="s">
        <v>64</v>
      </c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 t="s">
        <v>65</v>
      </c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 t="s">
        <v>66</v>
      </c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 t="s">
        <v>67</v>
      </c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 t="s">
        <v>68</v>
      </c>
      <c r="EF4" s="82"/>
      <c r="EG4" s="82"/>
      <c r="EH4" s="82"/>
      <c r="EI4" s="82"/>
      <c r="EJ4" s="82"/>
      <c r="EK4" s="82"/>
      <c r="EL4" s="82"/>
      <c r="EM4" s="82"/>
      <c r="EN4" s="82"/>
      <c r="EO4" s="82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273228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大阪府　能勢町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11.08</v>
      </c>
      <c r="Q6" s="34">
        <f t="shared" si="3"/>
        <v>88.9</v>
      </c>
      <c r="R6" s="34">
        <f t="shared" si="3"/>
        <v>2313</v>
      </c>
      <c r="S6" s="34">
        <f t="shared" si="3"/>
        <v>9885</v>
      </c>
      <c r="T6" s="34">
        <f t="shared" si="3"/>
        <v>98.75</v>
      </c>
      <c r="U6" s="34">
        <f t="shared" si="3"/>
        <v>100.1</v>
      </c>
      <c r="V6" s="34">
        <f t="shared" si="3"/>
        <v>1087</v>
      </c>
      <c r="W6" s="34">
        <f t="shared" si="3"/>
        <v>0.62</v>
      </c>
      <c r="X6" s="34">
        <f t="shared" si="3"/>
        <v>1753.23</v>
      </c>
      <c r="Y6" s="35">
        <f>IF(Y7="",NA(),Y7)</f>
        <v>81.44</v>
      </c>
      <c r="Z6" s="35">
        <f t="shared" ref="Z6:AH6" si="4">IF(Z7="",NA(),Z7)</f>
        <v>81.61</v>
      </c>
      <c r="AA6" s="35">
        <f t="shared" si="4"/>
        <v>138.69</v>
      </c>
      <c r="AB6" s="35">
        <f t="shared" si="4"/>
        <v>132.43</v>
      </c>
      <c r="AC6" s="35">
        <f t="shared" si="4"/>
        <v>139.81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488.5</v>
      </c>
      <c r="BG6" s="35">
        <f t="shared" ref="BG6:BO6" si="7">IF(BG7="",NA(),BG7)</f>
        <v>492.52</v>
      </c>
      <c r="BH6" s="35">
        <f t="shared" si="7"/>
        <v>479.4</v>
      </c>
      <c r="BI6" s="35">
        <f t="shared" si="7"/>
        <v>441.81</v>
      </c>
      <c r="BJ6" s="35">
        <f t="shared" si="7"/>
        <v>817.49</v>
      </c>
      <c r="BK6" s="35">
        <f t="shared" si="7"/>
        <v>1673.47</v>
      </c>
      <c r="BL6" s="35">
        <f t="shared" si="7"/>
        <v>1298.9100000000001</v>
      </c>
      <c r="BM6" s="35">
        <f t="shared" si="7"/>
        <v>1243.71</v>
      </c>
      <c r="BN6" s="35">
        <f t="shared" si="7"/>
        <v>1194.1500000000001</v>
      </c>
      <c r="BO6" s="35">
        <f t="shared" si="7"/>
        <v>1206.79</v>
      </c>
      <c r="BP6" s="34" t="str">
        <f>IF(BP7="","",IF(BP7="-","【-】","【"&amp;SUBSTITUTE(TEXT(BP7,"#,##0.00"),"-","△")&amp;"】"))</f>
        <v>【1,218.70】</v>
      </c>
      <c r="BQ6" s="35">
        <f>IF(BQ7="",NA(),BQ7)</f>
        <v>66.73</v>
      </c>
      <c r="BR6" s="35">
        <f t="shared" ref="BR6:BZ6" si="8">IF(BR7="",NA(),BR7)</f>
        <v>66.28</v>
      </c>
      <c r="BS6" s="35">
        <f t="shared" si="8"/>
        <v>49.83</v>
      </c>
      <c r="BT6" s="35">
        <f t="shared" si="8"/>
        <v>45.74</v>
      </c>
      <c r="BU6" s="35">
        <f t="shared" si="8"/>
        <v>43.97</v>
      </c>
      <c r="BV6" s="35">
        <f t="shared" si="8"/>
        <v>49.22</v>
      </c>
      <c r="BW6" s="35">
        <f t="shared" si="8"/>
        <v>69.87</v>
      </c>
      <c r="BX6" s="35">
        <f t="shared" si="8"/>
        <v>74.3</v>
      </c>
      <c r="BY6" s="35">
        <f t="shared" si="8"/>
        <v>72.260000000000005</v>
      </c>
      <c r="BZ6" s="35">
        <f t="shared" si="8"/>
        <v>71.84</v>
      </c>
      <c r="CA6" s="34" t="str">
        <f>IF(CA7="","",IF(CA7="-","【-】","【"&amp;SUBSTITUTE(TEXT(CA7,"#,##0.00"),"-","△")&amp;"】"))</f>
        <v>【74.17】</v>
      </c>
      <c r="CB6" s="35">
        <f>IF(CB7="",NA(),CB7)</f>
        <v>248.02</v>
      </c>
      <c r="CC6" s="35">
        <f t="shared" ref="CC6:CK6" si="9">IF(CC7="",NA(),CC7)</f>
        <v>246.71</v>
      </c>
      <c r="CD6" s="35">
        <f t="shared" si="9"/>
        <v>336.54</v>
      </c>
      <c r="CE6" s="35">
        <f t="shared" si="9"/>
        <v>365.64</v>
      </c>
      <c r="CF6" s="35">
        <f t="shared" si="9"/>
        <v>373.91</v>
      </c>
      <c r="CG6" s="35">
        <f t="shared" si="9"/>
        <v>332.02</v>
      </c>
      <c r="CH6" s="35">
        <f t="shared" si="9"/>
        <v>234.96</v>
      </c>
      <c r="CI6" s="35">
        <f t="shared" si="9"/>
        <v>221.81</v>
      </c>
      <c r="CJ6" s="35">
        <f t="shared" si="9"/>
        <v>230.02</v>
      </c>
      <c r="CK6" s="35">
        <f t="shared" si="9"/>
        <v>228.47</v>
      </c>
      <c r="CL6" s="34" t="str">
        <f>IF(CL7="","",IF(CL7="-","【-】","【"&amp;SUBSTITUTE(TEXT(CL7,"#,##0.00"),"-","△")&amp;"】"))</f>
        <v>【218.56】</v>
      </c>
      <c r="CM6" s="35">
        <f>IF(CM7="",NA(),CM7)</f>
        <v>34.03</v>
      </c>
      <c r="CN6" s="35">
        <f t="shared" ref="CN6:CV6" si="10">IF(CN7="",NA(),CN7)</f>
        <v>33.369999999999997</v>
      </c>
      <c r="CO6" s="35">
        <f t="shared" si="10"/>
        <v>34.49</v>
      </c>
      <c r="CP6" s="35">
        <f t="shared" si="10"/>
        <v>33</v>
      </c>
      <c r="CQ6" s="35">
        <f t="shared" si="10"/>
        <v>33</v>
      </c>
      <c r="CR6" s="35">
        <f t="shared" si="10"/>
        <v>36.65</v>
      </c>
      <c r="CS6" s="35">
        <f t="shared" si="10"/>
        <v>42.9</v>
      </c>
      <c r="CT6" s="35">
        <f t="shared" si="10"/>
        <v>43.36</v>
      </c>
      <c r="CU6" s="35">
        <f t="shared" si="10"/>
        <v>42.56</v>
      </c>
      <c r="CV6" s="35">
        <f t="shared" si="10"/>
        <v>42.47</v>
      </c>
      <c r="CW6" s="34" t="str">
        <f>IF(CW7="","",IF(CW7="-","【-】","【"&amp;SUBSTITUTE(TEXT(CW7,"#,##0.00"),"-","△")&amp;"】"))</f>
        <v>【42.86】</v>
      </c>
      <c r="CX6" s="35">
        <f>IF(CX7="",NA(),CX7)</f>
        <v>73.92</v>
      </c>
      <c r="CY6" s="35">
        <f t="shared" ref="CY6:DG6" si="11">IF(CY7="",NA(),CY7)</f>
        <v>68.319999999999993</v>
      </c>
      <c r="CZ6" s="35">
        <f t="shared" si="11"/>
        <v>65.819999999999993</v>
      </c>
      <c r="DA6" s="35">
        <f t="shared" si="11"/>
        <v>67.03</v>
      </c>
      <c r="DB6" s="35">
        <f t="shared" si="11"/>
        <v>69.83</v>
      </c>
      <c r="DC6" s="35">
        <f t="shared" si="11"/>
        <v>68.83</v>
      </c>
      <c r="DD6" s="35">
        <f t="shared" si="11"/>
        <v>83.5</v>
      </c>
      <c r="DE6" s="35">
        <f t="shared" si="11"/>
        <v>83.06</v>
      </c>
      <c r="DF6" s="35">
        <f t="shared" si="11"/>
        <v>83.32</v>
      </c>
      <c r="DG6" s="35">
        <f t="shared" si="11"/>
        <v>83.75</v>
      </c>
      <c r="DH6" s="34" t="str">
        <f>IF(DH7="","",IF(DH7="-","【-】","【"&amp;SUBSTITUTE(TEXT(DH7,"#,##0.00"),"-","△")&amp;"】"))</f>
        <v>【84.20】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1.93</v>
      </c>
      <c r="EF6" s="34">
        <f t="shared" ref="EF6:EN6" si="14">IF(EF7="",NA(),EF7)</f>
        <v>0</v>
      </c>
      <c r="EG6" s="35">
        <f t="shared" si="14"/>
        <v>1</v>
      </c>
      <c r="EH6" s="34">
        <f t="shared" si="14"/>
        <v>0</v>
      </c>
      <c r="EI6" s="34">
        <f t="shared" si="14"/>
        <v>0</v>
      </c>
      <c r="EJ6" s="35">
        <f t="shared" si="14"/>
        <v>0.26</v>
      </c>
      <c r="EK6" s="35">
        <f t="shared" si="14"/>
        <v>0.09</v>
      </c>
      <c r="EL6" s="35">
        <f t="shared" si="14"/>
        <v>0.09</v>
      </c>
      <c r="EM6" s="35">
        <f t="shared" si="14"/>
        <v>0.13</v>
      </c>
      <c r="EN6" s="35">
        <f t="shared" si="14"/>
        <v>0.36</v>
      </c>
      <c r="EO6" s="34" t="str">
        <f>IF(EO7="","",IF(EO7="-","【-】","【"&amp;SUBSTITUTE(TEXT(EO7,"#,##0.00"),"-","△")&amp;"】"))</f>
        <v>【0.28】</v>
      </c>
    </row>
    <row r="7" spans="1:145" s="36" customFormat="1" x14ac:dyDescent="0.15">
      <c r="A7" s="28"/>
      <c r="B7" s="37">
        <v>2019</v>
      </c>
      <c r="C7" s="37">
        <v>273228</v>
      </c>
      <c r="D7" s="37">
        <v>47</v>
      </c>
      <c r="E7" s="37">
        <v>17</v>
      </c>
      <c r="F7" s="37">
        <v>4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11.08</v>
      </c>
      <c r="Q7" s="38">
        <v>88.9</v>
      </c>
      <c r="R7" s="38">
        <v>2313</v>
      </c>
      <c r="S7" s="38">
        <v>9885</v>
      </c>
      <c r="T7" s="38">
        <v>98.75</v>
      </c>
      <c r="U7" s="38">
        <v>100.1</v>
      </c>
      <c r="V7" s="38">
        <v>1087</v>
      </c>
      <c r="W7" s="38">
        <v>0.62</v>
      </c>
      <c r="X7" s="38">
        <v>1753.23</v>
      </c>
      <c r="Y7" s="38">
        <v>81.44</v>
      </c>
      <c r="Z7" s="38">
        <v>81.61</v>
      </c>
      <c r="AA7" s="38">
        <v>138.69</v>
      </c>
      <c r="AB7" s="38">
        <v>132.43</v>
      </c>
      <c r="AC7" s="38">
        <v>139.81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488.5</v>
      </c>
      <c r="BG7" s="38">
        <v>492.52</v>
      </c>
      <c r="BH7" s="38">
        <v>479.4</v>
      </c>
      <c r="BI7" s="38">
        <v>441.81</v>
      </c>
      <c r="BJ7" s="38">
        <v>817.49</v>
      </c>
      <c r="BK7" s="38">
        <v>1673.47</v>
      </c>
      <c r="BL7" s="38">
        <v>1298.9100000000001</v>
      </c>
      <c r="BM7" s="38">
        <v>1243.71</v>
      </c>
      <c r="BN7" s="38">
        <v>1194.1500000000001</v>
      </c>
      <c r="BO7" s="38">
        <v>1206.79</v>
      </c>
      <c r="BP7" s="38">
        <v>1218.7</v>
      </c>
      <c r="BQ7" s="38">
        <v>66.73</v>
      </c>
      <c r="BR7" s="38">
        <v>66.28</v>
      </c>
      <c r="BS7" s="38">
        <v>49.83</v>
      </c>
      <c r="BT7" s="38">
        <v>45.74</v>
      </c>
      <c r="BU7" s="38">
        <v>43.97</v>
      </c>
      <c r="BV7" s="38">
        <v>49.22</v>
      </c>
      <c r="BW7" s="38">
        <v>69.87</v>
      </c>
      <c r="BX7" s="38">
        <v>74.3</v>
      </c>
      <c r="BY7" s="38">
        <v>72.260000000000005</v>
      </c>
      <c r="BZ7" s="38">
        <v>71.84</v>
      </c>
      <c r="CA7" s="38">
        <v>74.17</v>
      </c>
      <c r="CB7" s="38">
        <v>248.02</v>
      </c>
      <c r="CC7" s="38">
        <v>246.71</v>
      </c>
      <c r="CD7" s="38">
        <v>336.54</v>
      </c>
      <c r="CE7" s="38">
        <v>365.64</v>
      </c>
      <c r="CF7" s="38">
        <v>373.91</v>
      </c>
      <c r="CG7" s="38">
        <v>332.02</v>
      </c>
      <c r="CH7" s="38">
        <v>234.96</v>
      </c>
      <c r="CI7" s="38">
        <v>221.81</v>
      </c>
      <c r="CJ7" s="38">
        <v>230.02</v>
      </c>
      <c r="CK7" s="38">
        <v>228.47</v>
      </c>
      <c r="CL7" s="38">
        <v>218.56</v>
      </c>
      <c r="CM7" s="38">
        <v>34.03</v>
      </c>
      <c r="CN7" s="38">
        <v>33.369999999999997</v>
      </c>
      <c r="CO7" s="38">
        <v>34.49</v>
      </c>
      <c r="CP7" s="38">
        <v>33</v>
      </c>
      <c r="CQ7" s="38">
        <v>33</v>
      </c>
      <c r="CR7" s="38">
        <v>36.65</v>
      </c>
      <c r="CS7" s="38">
        <v>42.9</v>
      </c>
      <c r="CT7" s="38">
        <v>43.36</v>
      </c>
      <c r="CU7" s="38">
        <v>42.56</v>
      </c>
      <c r="CV7" s="38">
        <v>42.47</v>
      </c>
      <c r="CW7" s="38">
        <v>42.86</v>
      </c>
      <c r="CX7" s="38">
        <v>73.92</v>
      </c>
      <c r="CY7" s="38">
        <v>68.319999999999993</v>
      </c>
      <c r="CZ7" s="38">
        <v>65.819999999999993</v>
      </c>
      <c r="DA7" s="38">
        <v>67.03</v>
      </c>
      <c r="DB7" s="38">
        <v>69.83</v>
      </c>
      <c r="DC7" s="38">
        <v>68.83</v>
      </c>
      <c r="DD7" s="38">
        <v>83.5</v>
      </c>
      <c r="DE7" s="38">
        <v>83.06</v>
      </c>
      <c r="DF7" s="38">
        <v>83.32</v>
      </c>
      <c r="DG7" s="38">
        <v>83.75</v>
      </c>
      <c r="DH7" s="38">
        <v>84.2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1.93</v>
      </c>
      <c r="EF7" s="38">
        <v>0</v>
      </c>
      <c r="EG7" s="38">
        <v>1</v>
      </c>
      <c r="EH7" s="38">
        <v>0</v>
      </c>
      <c r="EI7" s="38">
        <v>0</v>
      </c>
      <c r="EJ7" s="38">
        <v>0.26</v>
      </c>
      <c r="EK7" s="38">
        <v>0.09</v>
      </c>
      <c r="EL7" s="38">
        <v>0.09</v>
      </c>
      <c r="EM7" s="38">
        <v>0.13</v>
      </c>
      <c r="EN7" s="38">
        <v>0.36</v>
      </c>
      <c r="EO7" s="38">
        <v>0.28000000000000003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113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大阪府</cp:lastModifiedBy>
  <dcterms:created xsi:type="dcterms:W3CDTF">2020-12-04T02:56:08Z</dcterms:created>
  <dcterms:modified xsi:type="dcterms:W3CDTF">2021-02-19T07:08:29Z</dcterms:modified>
  <cp:category/>
</cp:coreProperties>
</file>