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36 能勢町●\"/>
    </mc:Choice>
  </mc:AlternateContent>
  <workbookProtection workbookAlgorithmName="SHA-512" workbookHashValue="b2i4/FNqKeSyD1W/tMXrSOwPB9/nITnwcwJ7hLzN0eWem2BimG9uR1uSSdvuMYWBvRVj6cFyjcQYHfDTIA+anw==" workbookSaltValue="ea8/MiP7OMHWRE9K0sLpxA==" workbookSpinCount="100000" lockStructure="1"/>
  <bookViews>
    <workbookView xWindow="-105" yWindow="-105" windowWidth="25185" windowHeight="162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I10" i="4"/>
  <c r="AL8" i="4"/>
  <c r="P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<sst xmlns="http://schemas.openxmlformats.org/spreadsheetml/2006/main" count="236" uniqueCount="120">
  <si>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</si>
  <si>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</si>
  <si>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</si>
  <si>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</si>
  <si>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</si>
  <si>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</si>
  <si>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</si>
  <si>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</si>
  <si>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</si>
  <si>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</si>
  <si>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</si>
  <si>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</si>
  <si>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</si>
  <si>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</si>
  <si>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</si>
  <si>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</si>
  <si>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</si>
  <si>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</si>
  <si>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</si>
  <si>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</si>
  <si>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</si>
  <si>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</si>
  <si>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</si>
  <si>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</si>
  <si>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</si>
  <si>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</si>
  <si>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</si>
  <si>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</si>
  <si>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</si>
  <si>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</si>
  <si>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</si>
  <si>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</si>
  <si>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</si>
  <si>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</si>
  <si>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</si>
  <si>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</si>
  <si>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</si>
  <si>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</si>
  <si>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</si>
  <si>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</si>
  <si>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</si>
  <si>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</si>
  <si>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</si>
  <si>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</si>
  <si>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</si>
  <si>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</si>
  <si>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</si>
  <si>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</si>
  <si>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</si>
  <si>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</si>
  <si>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</si>
  <si>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</si>
  <si>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</si>
  <si>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</si>
  <si>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</si>
  <si>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</si>
  <si>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</si>
  <si>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</si>
  <si>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</si>
  <si>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</si>
  <si>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</si>
  <si>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</si>
  <si>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</si>
  <si>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</si>
  <si>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</si>
  <si>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</si>
  <si>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</si>
  <si>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</si>
  <si>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</si>
  <si>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</si>
  <si>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</si>
  <si>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</si>
  <si>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</si>
  <si>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</si>
  <si>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</si>
  <si>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</si>
  <si>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</si>
  <si>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</si>
  <si>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</si>
  <si>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</si>
  <si>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</si>
  <si>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</si>
  <si>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</si>
  <si>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</si>
  <si>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</si>
  <si>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</si>
  <si>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</si>
  <si>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</si>
  <si>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</si>
  <si>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</si>
  <si>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</si>
  <si>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</si>
  <si>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</si>
  <si>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</si>
  <si>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</si>
  <si>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</si>
  <si>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</si>
  <si>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</si>
  <si>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</si>
  <si>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能勢町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</si>
  <si>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</si>
  <si>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</si>
  <si>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</si>
  <si>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</si>
  <si>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</si>
  <si>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</si>
  <si>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</si>
  <si>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</si>
  <si>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</si>
  <si>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</si>
  <si>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</si>
  <si>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</si>
  <si>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</si>
  <si>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</si>
  <si>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</si>
  <si>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</si>
  <si>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</si>
  <si>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下水道事業で整備した管について、平成14年3月の供用開始後あまり年数が経っていないため、分析の対象となるものはありませんが、下水道の整備以前に宅地開発時に埋設された管で</t>
    </r>
    <r>
      <rPr>
        <sz val="11"/>
        <rFont val="ＭＳ ゴシック"/>
        <family val="3"/>
        <charset val="128"/>
      </rPr>
      <t>、</t>
    </r>
    <r>
      <rPr>
        <sz val="11"/>
        <color theme="1"/>
        <rFont val="ＭＳ ゴシック"/>
        <family val="3"/>
        <charset val="128"/>
      </rPr>
      <t>町が移管を</t>
    </r>
    <r>
      <rPr>
        <sz val="11"/>
        <rFont val="ＭＳ ゴシック"/>
        <family val="3"/>
        <charset val="128"/>
      </rPr>
      <t>受けたものについては</t>
    </r>
    <r>
      <rPr>
        <sz val="11"/>
        <color theme="1"/>
        <rFont val="ＭＳ ゴシック"/>
        <family val="3"/>
        <charset val="128"/>
      </rPr>
      <t>、平成23年から平成28年の6年間で、</t>
    </r>
    <r>
      <rPr>
        <sz val="11"/>
        <rFont val="ＭＳ ゴシック"/>
        <family val="3"/>
        <charset val="128"/>
      </rPr>
      <t>不明水対策のため全て調査を行い、管更生等の補修を行いました。</t>
    </r>
    <r>
      <rPr>
        <sz val="11"/>
        <color rgb="FFFF0000"/>
        <rFont val="ＭＳ ゴシック"/>
        <family val="3"/>
        <charset val="128"/>
      </rPr>
      <t xml:space="preserve">
</t>
    </r>
    <r>
      <rPr>
        <sz val="11"/>
        <rFont val="ＭＳ ゴシック"/>
        <family val="3"/>
        <charset val="128"/>
      </rPr>
      <t>　</t>
    </r>
    <rPh sb="1" eb="3">
      <t>ゲスイ</t>
    </rPh>
    <rPh sb="3" eb="4">
      <t>ドウ</t>
    </rPh>
    <rPh sb="4" eb="6">
      <t>ジギョウ</t>
    </rPh>
    <rPh sb="7" eb="9">
      <t>セイビ</t>
    </rPh>
    <rPh sb="11" eb="12">
      <t>カン</t>
    </rPh>
    <rPh sb="18" eb="20">
      <t>ヘイセイ</t>
    </rPh>
    <rPh sb="22" eb="23">
      <t>ネン</t>
    </rPh>
    <rPh sb="24" eb="25">
      <t>ツキ</t>
    </rPh>
    <rPh sb="26" eb="28">
      <t>キョウヨウ</t>
    </rPh>
    <rPh sb="28" eb="30">
      <t>カイシ</t>
    </rPh>
    <rPh sb="30" eb="31">
      <t>ゴ</t>
    </rPh>
    <rPh sb="34" eb="36">
      <t>ネンスウ</t>
    </rPh>
    <rPh sb="37" eb="38">
      <t>タ</t>
    </rPh>
    <rPh sb="46" eb="48">
      <t>ブンセキ</t>
    </rPh>
    <rPh sb="49" eb="51">
      <t>タイショウ</t>
    </rPh>
    <rPh sb="64" eb="67">
      <t>ゲスイドウ</t>
    </rPh>
    <rPh sb="68" eb="70">
      <t>セイビ</t>
    </rPh>
    <rPh sb="70" eb="72">
      <t>イゼン</t>
    </rPh>
    <rPh sb="73" eb="75">
      <t>タクチ</t>
    </rPh>
    <rPh sb="75" eb="77">
      <t>カイハツ</t>
    </rPh>
    <rPh sb="77" eb="78">
      <t>ジ</t>
    </rPh>
    <rPh sb="79" eb="81">
      <t>マイセツ</t>
    </rPh>
    <rPh sb="84" eb="85">
      <t>カン</t>
    </rPh>
    <rPh sb="87" eb="88">
      <t>チョウ</t>
    </rPh>
    <rPh sb="89" eb="91">
      <t>イカン</t>
    </rPh>
    <rPh sb="92" eb="93">
      <t>ウ</t>
    </rPh>
    <rPh sb="103" eb="105">
      <t>ヘイセイ</t>
    </rPh>
    <rPh sb="110" eb="112">
      <t>ヘイセイ</t>
    </rPh>
    <rPh sb="121" eb="123">
      <t>フメイ</t>
    </rPh>
    <rPh sb="123" eb="124">
      <t>スイ</t>
    </rPh>
    <rPh sb="124" eb="126">
      <t>タイサク</t>
    </rPh>
    <rPh sb="129" eb="130">
      <t>スベ</t>
    </rPh>
    <rPh sb="131" eb="133">
      <t>チョウサ</t>
    </rPh>
    <rPh sb="134" eb="135">
      <t>オコナ</t>
    </rPh>
    <rPh sb="137" eb="138">
      <t>カン</t>
    </rPh>
    <rPh sb="138" eb="139">
      <t>サラ</t>
    </rPh>
    <rPh sb="139" eb="140">
      <t>セイ</t>
    </rPh>
    <rPh sb="141" eb="142">
      <t>トウ</t>
    </rPh>
    <rPh sb="142" eb="144">
      <t>ホシュウ</t>
    </rPh>
    <rPh sb="145" eb="146">
      <t>オコナ</t>
    </rPh>
    <phoneticPr fontId="4"/>
  </si>
  <si>
    <r>
      <t>　平成29年2月に中長期的な経営の基本計画となる経営戦略を策定しました。今後は、経営の健全</t>
    </r>
    <r>
      <rPr>
        <sz val="11"/>
        <rFont val="ＭＳ ゴシック"/>
        <family val="3"/>
        <charset val="128"/>
      </rPr>
      <t>化に向け実態把握を適切に行っていくとともに、自立した経営に向けて、経営戦略を見直し、適切な料金水準について検討を行い、経費の縮減・水洗化の促進等、一層の経営努力を続けていきます。 
  また、機械設備が更新時期を迎えるため、更新時期や経費等を的確に把握し、経営に与える影響等を考慮した上で、老朽化対策に取組みます。
　また、令和5年度より公営企業会計に移行する予定です。
　施設の統廃合について、平成30年度より広域化に向けた検討を行っており、今後も継続して検討を行う予定です。</t>
    </r>
    <rPh sb="1" eb="3">
      <t>ヘイセイ</t>
    </rPh>
    <rPh sb="5" eb="6">
      <t>ネン</t>
    </rPh>
    <rPh sb="7" eb="8">
      <t>ツキ</t>
    </rPh>
    <rPh sb="9" eb="13">
      <t>チュウチョウキテキ</t>
    </rPh>
    <rPh sb="14" eb="16">
      <t>ケイエイ</t>
    </rPh>
    <rPh sb="17" eb="19">
      <t>キホン</t>
    </rPh>
    <rPh sb="19" eb="21">
      <t>ケイカク</t>
    </rPh>
    <rPh sb="24" eb="26">
      <t>ケイエイ</t>
    </rPh>
    <rPh sb="26" eb="28">
      <t>センリャク</t>
    </rPh>
    <rPh sb="29" eb="31">
      <t>サクテイ</t>
    </rPh>
    <rPh sb="36" eb="38">
      <t>コンゴ</t>
    </rPh>
    <rPh sb="40" eb="42">
      <t>ケイエイ</t>
    </rPh>
    <rPh sb="43" eb="46">
      <t>ケンゼンカ</t>
    </rPh>
    <rPh sb="47" eb="48">
      <t>ム</t>
    </rPh>
    <rPh sb="49" eb="51">
      <t>ジッタイ</t>
    </rPh>
    <rPh sb="51" eb="53">
      <t>ハアク</t>
    </rPh>
    <rPh sb="54" eb="56">
      <t>テキセツ</t>
    </rPh>
    <rPh sb="57" eb="58">
      <t>オコナ</t>
    </rPh>
    <rPh sb="67" eb="69">
      <t>ジリツ</t>
    </rPh>
    <rPh sb="71" eb="73">
      <t>ケイエイ</t>
    </rPh>
    <rPh sb="74" eb="75">
      <t>ム</t>
    </rPh>
    <rPh sb="78" eb="80">
      <t>ケイエイ</t>
    </rPh>
    <rPh sb="80" eb="82">
      <t>センリャク</t>
    </rPh>
    <rPh sb="83" eb="85">
      <t>ミナオ</t>
    </rPh>
    <rPh sb="87" eb="89">
      <t>テキセツ</t>
    </rPh>
    <rPh sb="90" eb="92">
      <t>リョウキン</t>
    </rPh>
    <rPh sb="92" eb="94">
      <t>スイジュン</t>
    </rPh>
    <rPh sb="98" eb="100">
      <t>ケントウ</t>
    </rPh>
    <rPh sb="101" eb="102">
      <t>オコナ</t>
    </rPh>
    <rPh sb="104" eb="106">
      <t>ケイヒ</t>
    </rPh>
    <rPh sb="107" eb="109">
      <t>シュクゲン</t>
    </rPh>
    <rPh sb="110" eb="113">
      <t>スイセンカ</t>
    </rPh>
    <rPh sb="114" eb="116">
      <t>ソクシン</t>
    </rPh>
    <rPh sb="116" eb="117">
      <t>トウ</t>
    </rPh>
    <rPh sb="118" eb="120">
      <t>イッソウ</t>
    </rPh>
    <rPh sb="121" eb="123">
      <t>ケイエイ</t>
    </rPh>
    <rPh sb="123" eb="125">
      <t>ドリョク</t>
    </rPh>
    <rPh sb="126" eb="127">
      <t>ツヅ</t>
    </rPh>
    <rPh sb="221" eb="223">
      <t>イコウ</t>
    </rPh>
    <rPh sb="225" eb="227">
      <t>ヨテイ</t>
    </rPh>
    <rPh sb="232" eb="234">
      <t>シセツ</t>
    </rPh>
    <rPh sb="261" eb="263">
      <t>コウエイ</t>
    </rPh>
    <rPh sb="263" eb="265">
      <t>キギョウ</t>
    </rPh>
    <rPh sb="265" eb="267">
      <t>カイケイ</t>
    </rPh>
    <rPh sb="267" eb="269">
      <t>イコウ</t>
    </rPh>
    <rPh sb="270" eb="271">
      <t>ム</t>
    </rPh>
    <rPh sb="273" eb="275">
      <t>ジュンビ</t>
    </rPh>
    <rPh sb="276" eb="277">
      <t>スス</t>
    </rPh>
    <rPh sb="279" eb="281">
      <t>レイワ</t>
    </rPh>
    <rPh sb="282" eb="284">
      <t>ネンドイコウヨテイソシキトウハイゴウヘイセイネンドコウイキカムケントウオコナコンゴケイゾクケントウオコナヨテイ</t>
    </rPh>
    <phoneticPr fontId="4"/>
  </si>
  <si>
    <r>
      <t>　</t>
    </r>
    <r>
      <rPr>
        <sz val="11"/>
        <rFont val="ＭＳ ゴシック"/>
        <family val="3"/>
        <charset val="128"/>
      </rPr>
      <t>収益的収支比率については、100％を下回り、前年度に比べ</t>
    </r>
    <r>
      <rPr>
        <sz val="11"/>
        <color theme="1"/>
        <rFont val="ＭＳ ゴシック"/>
        <family val="3"/>
        <charset val="128"/>
      </rPr>
      <t>やや増加しています。これは、総収益（繰越金）の増加によるものです。
　企業債残高対事業規模比率については、下水道の整備が終了しているため新たな起債の借</t>
    </r>
    <r>
      <rPr>
        <sz val="11"/>
        <rFont val="ＭＳ ゴシック"/>
        <family val="3"/>
        <charset val="128"/>
      </rPr>
      <t xml:space="preserve">入はありませんが、営業収益（使用料収入）が減少しているため増加しています。
　経費回収率については、使用料収入は減少していますが、汚水処理費（処理場の維持管理に係る修繕費など）がやや増加しているため横ばいとなっています。
　汚水処理原価については、類似団体平均値を大幅に上回っており、横ばい傾向にあります。これは、人口の減少により有収水量が減少ししたため、処理場等の維持管理に係る経費を、使用料収入で賄うことができていないためです。
</t>
    </r>
    <rPh sb="19" eb="21">
      <t>シタマワ</t>
    </rPh>
    <rPh sb="23" eb="26">
      <t>ゼンネンド</t>
    </rPh>
    <rPh sb="27" eb="28">
      <t>クラ</t>
    </rPh>
    <rPh sb="31" eb="33">
      <t>ゾウカ</t>
    </rPh>
    <rPh sb="43" eb="46">
      <t>ソウシュウエキ</t>
    </rPh>
    <rPh sb="47" eb="49">
      <t>クリコシ</t>
    </rPh>
    <rPh sb="49" eb="50">
      <t>キン</t>
    </rPh>
    <rPh sb="52" eb="54">
      <t>ゾウカ</t>
    </rPh>
    <rPh sb="82" eb="85">
      <t>ゲスイドウ</t>
    </rPh>
    <rPh sb="86" eb="88">
      <t>セイビ</t>
    </rPh>
    <rPh sb="89" eb="91">
      <t>シュウリョウ</t>
    </rPh>
    <rPh sb="97" eb="98">
      <t>アラ</t>
    </rPh>
    <rPh sb="100" eb="102">
      <t>キサイ</t>
    </rPh>
    <rPh sb="103" eb="105">
      <t>カリイレ</t>
    </rPh>
    <rPh sb="113" eb="115">
      <t>エイギョウ</t>
    </rPh>
    <rPh sb="115" eb="117">
      <t>シュウエキ</t>
    </rPh>
    <rPh sb="118" eb="121">
      <t>シヨウリョウ</t>
    </rPh>
    <rPh sb="121" eb="123">
      <t>シュウニュウ</t>
    </rPh>
    <rPh sb="125" eb="127">
      <t>ゲンショウ</t>
    </rPh>
    <rPh sb="133" eb="135">
      <t>ゾウカ</t>
    </rPh>
    <rPh sb="160" eb="162">
      <t>ゲンショウ</t>
    </rPh>
    <rPh sb="203" eb="204">
      <t>ヨコ</t>
    </rPh>
    <rPh sb="236" eb="238">
      <t>オオハバ</t>
    </rPh>
    <rPh sb="246" eb="247">
      <t>ヨコ</t>
    </rPh>
    <rPh sb="249" eb="251">
      <t>ケイコウ</t>
    </rPh>
    <rPh sb="285" eb="286">
      <t>トウ</t>
    </rPh>
    <rPh sb="292" eb="293">
      <t>カカ</t>
    </rPh>
    <rPh sb="294" eb="296">
      <t>ケイヒ</t>
    </rPh>
    <rPh sb="298" eb="301">
      <t>シヨウリョウ</t>
    </rPh>
    <rPh sb="301" eb="303">
      <t>シュウニュウ</t>
    </rPh>
    <rPh sb="304" eb="305">
      <t>マカナ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</si>
</sst>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0.72</c:v>
                </c:pt>
                <c:pt idx="1">
                  <c:v>1.08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97E-43CF-B33E-0F0FF515512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c:v>
                </c:pt>
                <c:pt idx="2">
                  <c:v>0.13</c:v>
                </c:pt>
                <c:pt idx="3">
                  <c:v>0.12</c:v>
                </c:pt>
                <c:pt idx="4">
                  <c:v>0.1</c:v>
                </c:pt>
              </c:numCache>
            </c:numRef>
          </c:val>
          <c:smooth val="0"/>
          <c:extLst>
            <c:ext xmlns:c16="http://schemas.microsoft.com/office/drawing/2014/chart" uri="{C3380CC4-5D6E-409C-BE32-E72D297353CC}">
              <c16:uniqueId val="{00000001-D97E-43CF-B33E-0F0FF515512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34.03</c:v>
                </c:pt>
                <c:pt idx="1">
                  <c:v>33.369999999999997</c:v>
                </c:pt>
                <c:pt idx="2">
                  <c:v>34.49</c:v>
                </c:pt>
                <c:pt idx="3">
                  <c:v>33</c:v>
                </c:pt>
                <c:pt idx="4">
                  <c:v>33</c:v>
                </c:pt>
              </c:numCache>
            </c:numRef>
          </c:val>
          <c:extLst>
            <c:ext xmlns:c16="http://schemas.microsoft.com/office/drawing/2014/chart" uri="{C3380CC4-5D6E-409C-BE32-E72D297353CC}">
              <c16:uniqueId val="{00000000-B797-4339-8705-902371C1FCC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49.25</c:v>
                </c:pt>
                <c:pt idx="2">
                  <c:v>50.24</c:v>
                </c:pt>
                <c:pt idx="3">
                  <c:v>49.68</c:v>
                </c:pt>
                <c:pt idx="4">
                  <c:v>49.27</c:v>
                </c:pt>
              </c:numCache>
            </c:numRef>
          </c:val>
          <c:smooth val="0"/>
          <c:extLst>
            <c:ext xmlns:c16="http://schemas.microsoft.com/office/drawing/2014/chart" uri="{C3380CC4-5D6E-409C-BE32-E72D297353CC}">
              <c16:uniqueId val="{00000001-B797-4339-8705-902371C1FCC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92.61</c:v>
                </c:pt>
                <c:pt idx="1">
                  <c:v>94.97</c:v>
                </c:pt>
                <c:pt idx="2">
                  <c:v>93.77</c:v>
                </c:pt>
                <c:pt idx="3">
                  <c:v>94.63</c:v>
                </c:pt>
                <c:pt idx="4">
                  <c:v>93.75</c:v>
                </c:pt>
              </c:numCache>
            </c:numRef>
          </c:val>
          <c:extLst>
            <c:ext xmlns:c16="http://schemas.microsoft.com/office/drawing/2014/chart" uri="{C3380CC4-5D6E-409C-BE32-E72D297353CC}">
              <c16:uniqueId val="{00000000-83C7-40EC-9309-064805BD12D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84.12</c:v>
                </c:pt>
                <c:pt idx="2">
                  <c:v>84.17</c:v>
                </c:pt>
                <c:pt idx="3">
                  <c:v>83.35</c:v>
                </c:pt>
                <c:pt idx="4">
                  <c:v>83.16</c:v>
                </c:pt>
              </c:numCache>
            </c:numRef>
          </c:val>
          <c:smooth val="0"/>
          <c:extLst>
            <c:ext xmlns:c16="http://schemas.microsoft.com/office/drawing/2014/chart" uri="{C3380CC4-5D6E-409C-BE32-E72D297353CC}">
              <c16:uniqueId val="{00000001-83C7-40EC-9309-064805BD12D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71.650000000000006</c:v>
                </c:pt>
                <c:pt idx="1">
                  <c:v>70.650000000000006</c:v>
                </c:pt>
                <c:pt idx="2">
                  <c:v>84.95</c:v>
                </c:pt>
                <c:pt idx="3">
                  <c:v>82.35</c:v>
                </c:pt>
                <c:pt idx="4">
                  <c:v>83.04</c:v>
                </c:pt>
              </c:numCache>
            </c:numRef>
          </c:val>
          <c:extLst>
            <c:ext xmlns:c16="http://schemas.microsoft.com/office/drawing/2014/chart" uri="{C3380CC4-5D6E-409C-BE32-E72D297353CC}">
              <c16:uniqueId val="{00000000-4984-4A41-AB34-C95FE337738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84-4A41-AB34-C95FE337738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56-4D73-BCB4-8447585C614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56-4D73-BCB4-8447585C614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98-4338-9D57-DD43481935A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98-4338-9D57-DD43481935A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E1-41BC-A915-18A09546E7B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E1-41BC-A915-18A09546E7B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09-4676-9769-C784C0D54C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09-4676-9769-C784C0D54C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744.38</c:v>
                </c:pt>
                <c:pt idx="1">
                  <c:v>827.88</c:v>
                </c:pt>
                <c:pt idx="2">
                  <c:v>702.52</c:v>
                </c:pt>
                <c:pt idx="3">
                  <c:v>585.34</c:v>
                </c:pt>
                <c:pt idx="4">
                  <c:v>683.17</c:v>
                </c:pt>
              </c:numCache>
            </c:numRef>
          </c:val>
          <c:extLst>
            <c:ext xmlns:c16="http://schemas.microsoft.com/office/drawing/2014/chart" uri="{C3380CC4-5D6E-409C-BE32-E72D297353CC}">
              <c16:uniqueId val="{00000000-3F48-48B9-8D80-96CF28907BF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1047.6500000000001</c:v>
                </c:pt>
                <c:pt idx="2">
                  <c:v>1124.26</c:v>
                </c:pt>
                <c:pt idx="3">
                  <c:v>1048.23</c:v>
                </c:pt>
                <c:pt idx="4">
                  <c:v>1130.42</c:v>
                </c:pt>
              </c:numCache>
            </c:numRef>
          </c:val>
          <c:smooth val="0"/>
          <c:extLst>
            <c:ext xmlns:c16="http://schemas.microsoft.com/office/drawing/2014/chart" uri="{C3380CC4-5D6E-409C-BE32-E72D297353CC}">
              <c16:uniqueId val="{00000001-3F48-48B9-8D80-96CF28907BF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51.95</c:v>
                </c:pt>
                <c:pt idx="1">
                  <c:v>46.47</c:v>
                </c:pt>
                <c:pt idx="2">
                  <c:v>31.66</c:v>
                </c:pt>
                <c:pt idx="3">
                  <c:v>25.62</c:v>
                </c:pt>
                <c:pt idx="4">
                  <c:v>25.34</c:v>
                </c:pt>
              </c:numCache>
            </c:numRef>
          </c:val>
          <c:extLst>
            <c:ext xmlns:c16="http://schemas.microsoft.com/office/drawing/2014/chart" uri="{C3380CC4-5D6E-409C-BE32-E72D297353CC}">
              <c16:uniqueId val="{00000000-850C-4E0F-A5AD-9A39CFE1D7D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74.040000000000006</c:v>
                </c:pt>
                <c:pt idx="2">
                  <c:v>80.58</c:v>
                </c:pt>
                <c:pt idx="3">
                  <c:v>78.92</c:v>
                </c:pt>
                <c:pt idx="4">
                  <c:v>74.17</c:v>
                </c:pt>
              </c:numCache>
            </c:numRef>
          </c:val>
          <c:smooth val="0"/>
          <c:extLst>
            <c:ext xmlns:c16="http://schemas.microsoft.com/office/drawing/2014/chart" uri="{C3380CC4-5D6E-409C-BE32-E72D297353CC}">
              <c16:uniqueId val="{00000001-850C-4E0F-A5AD-9A39CFE1D7D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290.89</c:v>
                </c:pt>
                <c:pt idx="1">
                  <c:v>305.12</c:v>
                </c:pt>
                <c:pt idx="2">
                  <c:v>442.51</c:v>
                </c:pt>
                <c:pt idx="3">
                  <c:v>559.33000000000004</c:v>
                </c:pt>
                <c:pt idx="4">
                  <c:v>560.20000000000005</c:v>
                </c:pt>
              </c:numCache>
            </c:numRef>
          </c:val>
          <c:extLst>
            <c:ext xmlns:c16="http://schemas.microsoft.com/office/drawing/2014/chart" uri="{C3380CC4-5D6E-409C-BE32-E72D297353CC}">
              <c16:uniqueId val="{00000000-1D0A-407F-B2B9-53C21482CAD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235.61</c:v>
                </c:pt>
                <c:pt idx="2">
                  <c:v>216.21</c:v>
                </c:pt>
                <c:pt idx="3">
                  <c:v>220.31</c:v>
                </c:pt>
                <c:pt idx="4">
                  <c:v>230.95</c:v>
                </c:pt>
              </c:numCache>
            </c:numRef>
          </c:val>
          <c:smooth val="0"/>
          <c:extLst>
            <c:ext xmlns:c16="http://schemas.microsoft.com/office/drawing/2014/chart" uri="{C3380CC4-5D6E-409C-BE32-E72D297353CC}">
              <c16:uniqueId val="{00000001-1D0A-407F-B2B9-53C21482CAD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8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能勢町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9885</v>
      </c>
      <c r="AM8" s="51"/>
      <c r="AN8" s="51"/>
      <c r="AO8" s="51"/>
      <c r="AP8" s="51"/>
      <c r="AQ8" s="51"/>
      <c r="AR8" s="51"/>
      <c r="AS8" s="51"/>
      <c r="AT8" s="46">
        <f>データ!T6</f>
        <v>98.75</v>
      </c>
      <c r="AU8" s="46"/>
      <c r="AV8" s="46"/>
      <c r="AW8" s="46"/>
      <c r="AX8" s="46"/>
      <c r="AY8" s="46"/>
      <c r="AZ8" s="46"/>
      <c r="BA8" s="46"/>
      <c r="BB8" s="46">
        <f>データ!U6</f>
        <v>100.1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14.67</v>
      </c>
      <c r="Q10" s="46"/>
      <c r="R10" s="46"/>
      <c r="S10" s="46"/>
      <c r="T10" s="46"/>
      <c r="U10" s="46"/>
      <c r="V10" s="46"/>
      <c r="W10" s="46">
        <f>データ!Q6</f>
        <v>88.9</v>
      </c>
      <c r="X10" s="46"/>
      <c r="Y10" s="46"/>
      <c r="Z10" s="46"/>
      <c r="AA10" s="46"/>
      <c r="AB10" s="46"/>
      <c r="AC10" s="46"/>
      <c r="AD10" s="51">
        <f>データ!R6</f>
        <v>2313</v>
      </c>
      <c r="AE10" s="51"/>
      <c r="AF10" s="51"/>
      <c r="AG10" s="51"/>
      <c r="AH10" s="51"/>
      <c r="AI10" s="51"/>
      <c r="AJ10" s="51"/>
      <c r="AK10" s="2"/>
      <c r="AL10" s="51">
        <f>データ!V6</f>
        <v>1440</v>
      </c>
      <c r="AM10" s="51"/>
      <c r="AN10" s="51"/>
      <c r="AO10" s="51"/>
      <c r="AP10" s="51"/>
      <c r="AQ10" s="51"/>
      <c r="AR10" s="51"/>
      <c r="AS10" s="51"/>
      <c r="AT10" s="46">
        <f>データ!W6</f>
        <v>1.06</v>
      </c>
      <c r="AU10" s="46"/>
      <c r="AV10" s="46"/>
      <c r="AW10" s="46"/>
      <c r="AX10" s="46"/>
      <c r="AY10" s="46"/>
      <c r="AZ10" s="46"/>
      <c r="BA10" s="46"/>
      <c r="BB10" s="46">
        <f>データ!X6</f>
        <v>1358.49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O+A1jP9uw/ZTLhD6a8p1WYubtmvl0qrY6B2pkgenr83DFQPQhC4BO2e/lh5amoqubSM9WQ0X2fz8PZFtLfnjyQ==" saltValue="UCH1MrEDxiFYZOqVXQV1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273228</v>
      </c>
      <c r="D6" s="33">
        <f t="shared" si="3"/>
        <v>47</v>
      </c>
      <c r="E6" s="33">
        <f t="shared" si="3"/>
        <v>17</v>
      </c>
      <c r="F6" s="33">
        <f t="shared" si="3"/>
        <v>1</v>
      </c>
      <c r="G6" s="33">
        <f t="shared" si="3"/>
        <v>0</v>
      </c>
      <c r="H6" s="33" t="str">
        <f t="shared" si="3"/>
        <v>大阪府　能勢町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14.67</v>
      </c>
      <c r="Q6" s="34">
        <f t="shared" si="3"/>
        <v>88.9</v>
      </c>
      <c r="R6" s="34">
        <f t="shared" si="3"/>
        <v>2313</v>
      </c>
      <c r="S6" s="34">
        <f t="shared" si="3"/>
        <v>9885</v>
      </c>
      <c r="T6" s="34">
        <f t="shared" si="3"/>
        <v>98.75</v>
      </c>
      <c r="U6" s="34">
        <f t="shared" si="3"/>
        <v>100.1</v>
      </c>
      <c r="V6" s="34">
        <f t="shared" si="3"/>
        <v>1440</v>
      </c>
      <c r="W6" s="34">
        <f t="shared" si="3"/>
        <v>1.06</v>
      </c>
      <c r="X6" s="34">
        <f t="shared" si="3"/>
        <v>1358.49</v>
      </c>
      <c r="Y6" s="35">
        <f>IF(Y7="",NA(),Y7)</f>
        <v>71.650000000000006</v>
      </c>
      <c r="Z6" s="35">
        <f t="shared" ref="Z6:AH6" si="4">IF(Z7="",NA(),Z7)</f>
        <v>70.650000000000006</v>
      </c>
      <c r="AA6" s="35">
        <f t="shared" si="4"/>
        <v>84.95</v>
      </c>
      <c r="AB6" s="35">
        <f t="shared" si="4"/>
        <v>82.35</v>
      </c>
      <c r="AC6" s="35">
        <f t="shared" si="4"/>
        <v>83.04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744.38</v>
      </c>
      <c r="BG6" s="35">
        <f t="shared" ref="BG6:BO6" si="7">IF(BG7="",NA(),BG7)</f>
        <v>827.88</v>
      </c>
      <c r="BH6" s="35">
        <f t="shared" si="7"/>
        <v>702.52</v>
      </c>
      <c r="BI6" s="35">
        <f t="shared" si="7"/>
        <v>585.34</v>
      </c>
      <c r="BJ6" s="35">
        <f t="shared" si="7"/>
        <v>683.17</v>
      </c>
      <c r="BK6" s="35">
        <f t="shared" si="7"/>
        <v>1824.34</v>
      </c>
      <c r="BL6" s="35">
        <f t="shared" si="7"/>
        <v>1047.6500000000001</v>
      </c>
      <c r="BM6" s="35">
        <f t="shared" si="7"/>
        <v>1124.26</v>
      </c>
      <c r="BN6" s="35">
        <f t="shared" si="7"/>
        <v>1048.23</v>
      </c>
      <c r="BO6" s="35">
        <f t="shared" si="7"/>
        <v>1130.42</v>
      </c>
      <c r="BP6" s="34" t="str">
        <f>IF(BP7="","",IF(BP7="-","【-】","【"&amp;SUBSTITUTE(TEXT(BP7,"#,##0.00"),"-","△")&amp;"】"))</f>
        <v>【682.51】</v>
      </c>
      <c r="BQ6" s="35">
        <f>IF(BQ7="",NA(),BQ7)</f>
        <v>51.95</v>
      </c>
      <c r="BR6" s="35">
        <f t="shared" ref="BR6:BZ6" si="8">IF(BR7="",NA(),BR7)</f>
        <v>46.47</v>
      </c>
      <c r="BS6" s="35">
        <f t="shared" si="8"/>
        <v>31.66</v>
      </c>
      <c r="BT6" s="35">
        <f t="shared" si="8"/>
        <v>25.62</v>
      </c>
      <c r="BU6" s="35">
        <f t="shared" si="8"/>
        <v>25.34</v>
      </c>
      <c r="BV6" s="35">
        <f t="shared" si="8"/>
        <v>54.16</v>
      </c>
      <c r="BW6" s="35">
        <f t="shared" si="8"/>
        <v>74.040000000000006</v>
      </c>
      <c r="BX6" s="35">
        <f t="shared" si="8"/>
        <v>80.58</v>
      </c>
      <c r="BY6" s="35">
        <f t="shared" si="8"/>
        <v>78.92</v>
      </c>
      <c r="BZ6" s="35">
        <f t="shared" si="8"/>
        <v>74.17</v>
      </c>
      <c r="CA6" s="34" t="str">
        <f>IF(CA7="","",IF(CA7="-","【-】","【"&amp;SUBSTITUTE(TEXT(CA7,"#,##0.00"),"-","△")&amp;"】"))</f>
        <v>【100.34】</v>
      </c>
      <c r="CB6" s="35">
        <f>IF(CB7="",NA(),CB7)</f>
        <v>290.89</v>
      </c>
      <c r="CC6" s="35">
        <f t="shared" ref="CC6:CK6" si="9">IF(CC7="",NA(),CC7)</f>
        <v>305.12</v>
      </c>
      <c r="CD6" s="35">
        <f t="shared" si="9"/>
        <v>442.51</v>
      </c>
      <c r="CE6" s="35">
        <f t="shared" si="9"/>
        <v>559.33000000000004</v>
      </c>
      <c r="CF6" s="35">
        <f t="shared" si="9"/>
        <v>560.20000000000005</v>
      </c>
      <c r="CG6" s="35">
        <f t="shared" si="9"/>
        <v>307.56</v>
      </c>
      <c r="CH6" s="35">
        <f t="shared" si="9"/>
        <v>235.61</v>
      </c>
      <c r="CI6" s="35">
        <f t="shared" si="9"/>
        <v>216.21</v>
      </c>
      <c r="CJ6" s="35">
        <f t="shared" si="9"/>
        <v>220.31</v>
      </c>
      <c r="CK6" s="35">
        <f t="shared" si="9"/>
        <v>230.95</v>
      </c>
      <c r="CL6" s="34" t="str">
        <f>IF(CL7="","",IF(CL7="-","【-】","【"&amp;SUBSTITUTE(TEXT(CL7,"#,##0.00"),"-","△")&amp;"】"))</f>
        <v>【136.15】</v>
      </c>
      <c r="CM6" s="35">
        <f>IF(CM7="",NA(),CM7)</f>
        <v>34.03</v>
      </c>
      <c r="CN6" s="35">
        <f t="shared" ref="CN6:CV6" si="10">IF(CN7="",NA(),CN7)</f>
        <v>33.369999999999997</v>
      </c>
      <c r="CO6" s="35">
        <f t="shared" si="10"/>
        <v>34.49</v>
      </c>
      <c r="CP6" s="35">
        <f t="shared" si="10"/>
        <v>33</v>
      </c>
      <c r="CQ6" s="35">
        <f t="shared" si="10"/>
        <v>33</v>
      </c>
      <c r="CR6" s="35">
        <f t="shared" si="10"/>
        <v>39.869999999999997</v>
      </c>
      <c r="CS6" s="35">
        <f t="shared" si="10"/>
        <v>49.25</v>
      </c>
      <c r="CT6" s="35">
        <f t="shared" si="10"/>
        <v>50.24</v>
      </c>
      <c r="CU6" s="35">
        <f t="shared" si="10"/>
        <v>49.68</v>
      </c>
      <c r="CV6" s="35">
        <f t="shared" si="10"/>
        <v>49.27</v>
      </c>
      <c r="CW6" s="34" t="str">
        <f>IF(CW7="","",IF(CW7="-","【-】","【"&amp;SUBSTITUTE(TEXT(CW7,"#,##0.00"),"-","△")&amp;"】"))</f>
        <v>【59.64】</v>
      </c>
      <c r="CX6" s="35">
        <f>IF(CX7="",NA(),CX7)</f>
        <v>92.61</v>
      </c>
      <c r="CY6" s="35">
        <f t="shared" ref="CY6:DG6" si="11">IF(CY7="",NA(),CY7)</f>
        <v>94.97</v>
      </c>
      <c r="CZ6" s="35">
        <f t="shared" si="11"/>
        <v>93.77</v>
      </c>
      <c r="DA6" s="35">
        <f t="shared" si="11"/>
        <v>94.63</v>
      </c>
      <c r="DB6" s="35">
        <f t="shared" si="11"/>
        <v>93.75</v>
      </c>
      <c r="DC6" s="35">
        <f t="shared" si="11"/>
        <v>61.37</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0.72</v>
      </c>
      <c r="EF6" s="35">
        <f t="shared" ref="EF6:EN6" si="14">IF(EF7="",NA(),EF7)</f>
        <v>1.08</v>
      </c>
      <c r="EG6" s="34">
        <f t="shared" si="14"/>
        <v>0</v>
      </c>
      <c r="EH6" s="34">
        <f t="shared" si="14"/>
        <v>0</v>
      </c>
      <c r="EI6" s="34">
        <f t="shared" si="14"/>
        <v>0</v>
      </c>
      <c r="EJ6" s="35">
        <f t="shared" si="14"/>
        <v>0.2</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273228</v>
      </c>
      <c r="D7" s="37">
        <v>47</v>
      </c>
      <c r="E7" s="37">
        <v>17</v>
      </c>
      <c r="F7" s="37">
        <v>1</v>
      </c>
      <c r="G7" s="37">
        <v>0</v>
      </c>
      <c r="H7" s="37" t="s">
        <v>99</v>
      </c>
      <c r="I7" s="37" t="s">
        <v>100</v>
      </c>
      <c r="J7" s="37" t="s">
        <v>101</v>
      </c>
      <c r="K7" s="37" t="s">
        <v>102</v>
      </c>
      <c r="L7" s="37" t="s">
        <v>103</v>
      </c>
      <c r="M7" s="37" t="s">
        <v>104</v>
      </c>
      <c r="N7" s="38" t="s">
        <v>105</v>
      </c>
      <c r="O7" s="38" t="s">
        <v>106</v>
      </c>
      <c r="P7" s="38">
        <v>14.67</v>
      </c>
      <c r="Q7" s="38">
        <v>88.9</v>
      </c>
      <c r="R7" s="38">
        <v>2313</v>
      </c>
      <c r="S7" s="38">
        <v>9885</v>
      </c>
      <c r="T7" s="38">
        <v>98.75</v>
      </c>
      <c r="U7" s="38">
        <v>100.1</v>
      </c>
      <c r="V7" s="38">
        <v>1440</v>
      </c>
      <c r="W7" s="38">
        <v>1.06</v>
      </c>
      <c r="X7" s="38">
        <v>1358.49</v>
      </c>
      <c r="Y7" s="38">
        <v>71.650000000000006</v>
      </c>
      <c r="Z7" s="38">
        <v>70.650000000000006</v>
      </c>
      <c r="AA7" s="38">
        <v>84.95</v>
      </c>
      <c r="AB7" s="38">
        <v>82.35</v>
      </c>
      <c r="AC7" s="38">
        <v>83.04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744.38</v>
      </c>
      <c r="BG7" s="38">
        <v>827.88</v>
      </c>
      <c r="BH7" s="38">
        <v>702.52</v>
      </c>
      <c r="BI7" s="38">
        <v>585.34</v>
      </c>
      <c r="BJ7" s="38">
        <v>683.17</v>
      </c>
      <c r="BK7" s="38">
        <v>1824.34</v>
      </c>
      <c r="BL7" s="38">
        <v>1047.6500000000001</v>
      </c>
      <c r="BM7" s="38">
        <v>1124.26</v>
      </c>
      <c r="BN7" s="38">
        <v>1048.23</v>
      </c>
      <c r="BO7" s="38">
        <v>1130.42</v>
      </c>
      <c r="BP7" s="38">
        <v>682.51</v>
      </c>
      <c r="BQ7" s="38">
        <v>51.95</v>
      </c>
      <c r="BR7" s="38">
        <v>46.47</v>
      </c>
      <c r="BS7" s="38">
        <v>31.66</v>
      </c>
      <c r="BT7" s="38">
        <v>25.62</v>
      </c>
      <c r="BU7" s="38">
        <v>25.34</v>
      </c>
      <c r="BV7" s="38">
        <v>54.16</v>
      </c>
      <c r="BW7" s="38">
        <v>74.040000000000006</v>
      </c>
      <c r="BX7" s="38">
        <v>80.58</v>
      </c>
      <c r="BY7" s="38">
        <v>78.92</v>
      </c>
      <c r="BZ7" s="38">
        <v>74.17</v>
      </c>
      <c r="CA7" s="38">
        <v>100.34</v>
      </c>
      <c r="CB7" s="38">
        <v>290.89</v>
      </c>
      <c r="CC7" s="38">
        <v>305.12</v>
      </c>
      <c r="CD7" s="38">
        <v>442.51</v>
      </c>
      <c r="CE7" s="38">
        <v>559.33000000000004</v>
      </c>
      <c r="CF7" s="38">
        <v>560.20000000000005</v>
      </c>
      <c r="CG7" s="38">
        <v>307.56</v>
      </c>
      <c r="CH7" s="38">
        <v>235.61</v>
      </c>
      <c r="CI7" s="38">
        <v>216.21</v>
      </c>
      <c r="CJ7" s="38">
        <v>220.31</v>
      </c>
      <c r="CK7" s="38">
        <v>230.95</v>
      </c>
      <c r="CL7" s="38">
        <v>136.15</v>
      </c>
      <c r="CM7" s="38">
        <v>34.03</v>
      </c>
      <c r="CN7" s="38">
        <v>33.369999999999997</v>
      </c>
      <c r="CO7" s="38">
        <v>34.49</v>
      </c>
      <c r="CP7" s="38">
        <v>33</v>
      </c>
      <c r="CQ7" s="38">
        <v>33</v>
      </c>
      <c r="CR7" s="38">
        <v>39.869999999999997</v>
      </c>
      <c r="CS7" s="38">
        <v>49.25</v>
      </c>
      <c r="CT7" s="38">
        <v>50.24</v>
      </c>
      <c r="CU7" s="38">
        <v>49.68</v>
      </c>
      <c r="CV7" s="38">
        <v>49.27</v>
      </c>
      <c r="CW7" s="38">
        <v>59.64</v>
      </c>
      <c r="CX7" s="38">
        <v>92.61</v>
      </c>
      <c r="CY7" s="38">
        <v>94.97</v>
      </c>
      <c r="CZ7" s="38">
        <v>93.77</v>
      </c>
      <c r="DA7" s="38">
        <v>94.63</v>
      </c>
      <c r="DB7" s="38">
        <v>93.75</v>
      </c>
      <c r="DC7" s="38">
        <v>61.37</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0.72</v>
      </c>
      <c r="EF7" s="38">
        <v>1.08</v>
      </c>
      <c r="EG7" s="38">
        <v>0</v>
      </c>
      <c r="EH7" s="38">
        <v>0</v>
      </c>
      <c r="EI7" s="38">
        <v>0</v>
      </c>
      <c r="EJ7" s="38">
        <v>0.2</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R1PC080</dc:creator>
  <cp:lastModifiedBy>大阪府</cp:lastModifiedBy>
  <cp:lastPrinted>2021-02-12T07:30:05Z</cp:lastPrinted>
  <dcterms:created xsi:type="dcterms:W3CDTF">2021-02-12T07:36:17Z</dcterms:created>
  <dcterms:modified xsi:type="dcterms:W3CDTF">2021-02-19T07:09:12Z</dcterms:modified>
</cp:coreProperties>
</file>