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34 島本町〇（下水まだ）\"/>
    </mc:Choice>
  </mc:AlternateContent>
  <workbookProtection workbookAlgorithmName="SHA-512" workbookHashValue="Dot0a7tKWjc1YFXIVyu2WiXFNMguvawPS/wdXo3HfKReuPie+rsqDPyly5n2n+tNPFlhkv4m0buZ+QxV6ft+yg==" workbookSaltValue="CEfbbk+2NlKMFmj4dNHmsA==" workbookSpinCount="100000" lockStructure="1"/>
  <bookViews>
    <workbookView xWindow="-120" yWindow="-120" windowWidth="20730" windowHeight="117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<sst xmlns="http://schemas.openxmlformats.org/spreadsheetml/2006/main" count="228" uniqueCount="113">
  <si>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</si>
  <si>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</si>
  <si>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</si>
  <si>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</si>
  <si>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</si>
  <si>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</si>
  <si>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</si>
  <si>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</si>
  <si>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</si>
  <si>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</si>
  <si>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</si>
  <si>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</si>
  <si>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</si>
  <si>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</si>
  <si>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</si>
  <si>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</si>
  <si>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</si>
  <si>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</si>
  <si>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</si>
  <si>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</si>
  <si>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</si>
  <si>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</si>
  <si>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</si>
  <si>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</si>
  <si>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</si>
  <si>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</si>
  <si>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</si>
  <si>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</si>
  <si>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</si>
  <si>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</si>
  <si>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</si>
  <si>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</si>
  <si>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</si>
  <si>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</si>
  <si>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</si>
  <si>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</si>
  <si>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</si>
  <si>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</si>
  <si>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</si>
  <si>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</si>
  <si>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</si>
  <si>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</si>
  <si>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</si>
  <si>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</si>
  <si>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</si>
  <si>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</si>
  <si>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</si>
  <si>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</si>
  <si>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</si>
  <si>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</si>
  <si>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</si>
  <si>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</si>
  <si>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</si>
  <si>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</si>
  <si>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</si>
  <si>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</si>
  <si>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</si>
  <si>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</si>
  <si>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</si>
  <si>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</si>
  <si>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</si>
  <si>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</si>
  <si>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</si>
  <si>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</si>
  <si>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</si>
  <si>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</si>
  <si>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</si>
  <si>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</si>
  <si>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</si>
  <si>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</si>
  <si>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</si>
  <si>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</si>
  <si>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</si>
  <si>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</si>
  <si>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</si>
  <si>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</si>
  <si>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</si>
  <si>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</si>
  <si>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</si>
  <si>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</si>
  <si>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</si>
  <si>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</si>
  <si>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</si>
  <si>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</si>
  <si>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</si>
  <si>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</si>
  <si>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</si>
  <si>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</si>
  <si>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</si>
  <si>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</si>
  <si>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</si>
  <si>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</si>
  <si>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</si>
  <si>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島本町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</si>
  <si>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</si>
  <si>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</si>
  <si>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</si>
  <si>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</si>
  <si>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</si>
  <si>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</si>
  <si>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</si>
  <si>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</si>
  <si>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</si>
  <si>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</si>
  <si>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</si>
  <si>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</si>
  <si>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</si>
  <si>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</si>
  <si>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</si>
  <si>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</si>
  <si>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類似団体平均値を上回っており、望ましいとされている100%以上を維持しています。なお、本年度は、大規模マンション建設に伴う負担金、手数料等が減となったことにより、前年度比で12.98ポイントの減となっています。
　②累積欠損金比率はゼロで推移しており、経営の健全性は確保できています。
　③流動比率は、類似団体平均値を上回る水準を維持しており、短期的な債務に対する支払い能力は確保できています。なお、本年度は、建設改良費に係る未払金が増となったことにより、前年度比で315.15ポイントの減となっています。
　④企業債残高対給水収益比率は、地方債発行の抑制に努めていることから、類似団体平均値と比較して低い水準となっています。
　⑤料金回収率は、類似団体平均値を上回っており、望ましいとされている100%以上を維持しています。なお、本年度は、給配水管修繕費、機械設備修繕費、退職給付費の減による⑥給水原価の減（前年度比7.85円減）により、前年度比で4.20ポイントの増となっています。
　⑦施設利用率は、類似団体平均値を14ポイント前後上回る水準を維持しており、適切な施設規模による効率的な運営ができています。
　⑧有収率は、定期的な漏水調査と漏水箇所の適宜修繕等に努めた結果、類似団体平均値を9ポイント前後上回る水準を維持しています。</t>
    <rPh sb="80" eb="81">
      <t>ゲン</t>
    </rPh>
    <rPh sb="106" eb="107">
      <t>ゲン</t>
    </rPh>
    <rPh sb="169" eb="171">
      <t>ウワマワ</t>
    </rPh>
    <rPh sb="210" eb="213">
      <t>ホンネンド</t>
    </rPh>
    <rPh sb="215" eb="217">
      <t>ケンセツ</t>
    </rPh>
    <rPh sb="217" eb="219">
      <t>カイリョウ</t>
    </rPh>
    <rPh sb="219" eb="220">
      <t>ヒ</t>
    </rPh>
    <rPh sb="221" eb="222">
      <t>カカ</t>
    </rPh>
    <rPh sb="223" eb="226">
      <t>ミバライキン</t>
    </rPh>
    <rPh sb="227" eb="228">
      <t>ゾウ</t>
    </rPh>
    <rPh sb="238" eb="242">
      <t>ゼンネンドヒ</t>
    </rPh>
    <rPh sb="254" eb="255">
      <t>ゲン</t>
    </rPh>
    <rPh sb="385" eb="387">
      <t>シュウゼン</t>
    </rPh>
    <rPh sb="387" eb="388">
      <t>ヒ</t>
    </rPh>
    <rPh sb="389" eb="391">
      <t>キカイ</t>
    </rPh>
    <rPh sb="391" eb="393">
      <t>セツビ</t>
    </rPh>
    <rPh sb="393" eb="395">
      <t>シュウゼン</t>
    </rPh>
    <rPh sb="395" eb="396">
      <t>ヒ</t>
    </rPh>
    <rPh sb="397" eb="399">
      <t>タイショク</t>
    </rPh>
    <rPh sb="399" eb="401">
      <t>キュウフ</t>
    </rPh>
    <rPh sb="401" eb="402">
      <t>ヒ</t>
    </rPh>
    <rPh sb="403" eb="404">
      <t>ゲン</t>
    </rPh>
    <rPh sb="413" eb="414">
      <t>ゲン</t>
    </rPh>
    <rPh sb="424" eb="425">
      <t>ゲン</t>
    </rPh>
    <rPh sb="444" eb="445">
      <t>ゾウ</t>
    </rPh>
    <phoneticPr fontId="4"/>
  </si>
  <si>
    <t>　経営面では、類似団体平均値との比較から、現時点では一定の健全性・効率性を確保できていますが、給水収益の横ばい状況が続いていることから、今後必要とされる主要施設の更新や耐震化の実施状況によっては、将来的には厳しい経営環境となることも想定されます。
　このため、施設の更新等に際しては、水道事業財政計画（計画期間：平成30年度～令和3年度）との整合を図りつつ、収益規模など直近の経営状況を十分に勘案したうえで取り組むこととし、今後も安定的にサービスを提供し続けることができるよう、徹底した経営の健全化・効率化に努めます。
　また、喫緊の課題である管路の更新等については、水道管路更新計画及び実施計画に基づき、非耐震管や布設後50年以上が経過した管路を最優先に整備を進めます。
　なお、本町水道事業の将来像とそれを実現するための具体的な施策及び工程を示すものとして「島本町水道事業ビジョン」を令和2年度に策定予定です。</t>
    <rPh sb="116" eb="118">
      <t>ソウテイ</t>
    </rPh>
    <phoneticPr fontId="4"/>
  </si>
  <si>
    <t>　②管路経年化率は、昭和34年の供用開始期に布設した管路が比較的多く残っていることから、類似団体平均値を25ポイント前後上回る高い水準で推移している状況ですが、定期的な漏水調査と漏水箇所の適宜修繕等により、現時点では良好な給水を確保できています。
　なお、平成25年度に策定した水道管路更新計画（計画期間：平成26年度～令和5年度）及び実施計画（計画期間：平成30年度～令和2年度）に基づき、管路の更新や耐震化を実施しています。
　③管路更新率は、公共下水道事業における整備箇所等を勘案したうえで、より効率的な事業実施が可能となるよう計画期間内での事業実施時期等の見直しを行っていることから、数値の経年変化は比較的大きくなっ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</si>
</sst>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1.37</c:v>
                </c:pt>
                <c:pt idx="1">
                  <c:v>0.52</c:v>
                </c:pt>
                <c:pt idx="2">
                  <c:v>0.79</c:v>
                </c:pt>
                <c:pt idx="3">
                  <c:v>0.31</c:v>
                </c:pt>
                <c:pt idx="4">
                  <c:v>0.88</c:v>
                </c:pt>
              </c:numCache>
            </c:numRef>
          </c:val>
          <c:extLst>
            <c:ext xmlns:c16="http://schemas.microsoft.com/office/drawing/2014/chart" uri="{C3380CC4-5D6E-409C-BE32-E72D297353CC}">
              <c16:uniqueId val="{00000000-7790-497A-AC00-DC60FE4FE7D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7790-497A-AC00-DC60FE4FE7D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71.66</c:v>
                </c:pt>
                <c:pt idx="1">
                  <c:v>73.36</c:v>
                </c:pt>
                <c:pt idx="2">
                  <c:v>74.709999999999994</c:v>
                </c:pt>
                <c:pt idx="3">
                  <c:v>72.47</c:v>
                </c:pt>
                <c:pt idx="4">
                  <c:v>73.42</c:v>
                </c:pt>
              </c:numCache>
            </c:numRef>
          </c:val>
          <c:extLst>
            <c:ext xmlns:c16="http://schemas.microsoft.com/office/drawing/2014/chart" uri="{C3380CC4-5D6E-409C-BE32-E72D297353CC}">
              <c16:uniqueId val="{00000000-64D5-45D9-B50C-8CCD8B7BDB7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64D5-45D9-B50C-8CCD8B7BDB7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96.23</c:v>
                </c:pt>
                <c:pt idx="1">
                  <c:v>93.56</c:v>
                </c:pt>
                <c:pt idx="2">
                  <c:v>92.42</c:v>
                </c:pt>
                <c:pt idx="3">
                  <c:v>94.71</c:v>
                </c:pt>
                <c:pt idx="4">
                  <c:v>94.38</c:v>
                </c:pt>
              </c:numCache>
            </c:numRef>
          </c:val>
          <c:extLst>
            <c:ext xmlns:c16="http://schemas.microsoft.com/office/drawing/2014/chart" uri="{C3380CC4-5D6E-409C-BE32-E72D297353CC}">
              <c16:uniqueId val="{00000000-2C5A-413A-A21F-10EE6FE3035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2C5A-413A-A21F-10EE6FE3035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120.92</c:v>
                </c:pt>
                <c:pt idx="1">
                  <c:v>115.69</c:v>
                </c:pt>
                <c:pt idx="2">
                  <c:v>117.34</c:v>
                </c:pt>
                <c:pt idx="3">
                  <c:v>127.17</c:v>
                </c:pt>
                <c:pt idx="4">
                  <c:v>114.19</c:v>
                </c:pt>
              </c:numCache>
            </c:numRef>
          </c:val>
          <c:extLst>
            <c:ext xmlns:c16="http://schemas.microsoft.com/office/drawing/2014/chart" uri="{C3380CC4-5D6E-409C-BE32-E72D297353CC}">
              <c16:uniqueId val="{00000000-9F68-4071-91BA-BEF974A6135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9F68-4071-91BA-BEF974A6135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52.75</c:v>
                </c:pt>
                <c:pt idx="1">
                  <c:v>52.36</c:v>
                </c:pt>
                <c:pt idx="2">
                  <c:v>50.03</c:v>
                </c:pt>
                <c:pt idx="3">
                  <c:v>50.32</c:v>
                </c:pt>
                <c:pt idx="4">
                  <c:v>49.78</c:v>
                </c:pt>
              </c:numCache>
            </c:numRef>
          </c:val>
          <c:extLst>
            <c:ext xmlns:c16="http://schemas.microsoft.com/office/drawing/2014/chart" uri="{C3380CC4-5D6E-409C-BE32-E72D297353CC}">
              <c16:uniqueId val="{00000000-3B18-4FFA-918C-B53DF95EBF1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3B18-4FFA-918C-B53DF95EBF1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39.31</c:v>
                </c:pt>
                <c:pt idx="1">
                  <c:v>38.119999999999997</c:v>
                </c:pt>
                <c:pt idx="2">
                  <c:v>39.75</c:v>
                </c:pt>
                <c:pt idx="3">
                  <c:v>37.619999999999997</c:v>
                </c:pt>
                <c:pt idx="4">
                  <c:v>37.22</c:v>
                </c:pt>
              </c:numCache>
            </c:numRef>
          </c:val>
          <c:extLst>
            <c:ext xmlns:c16="http://schemas.microsoft.com/office/drawing/2014/chart" uri="{C3380CC4-5D6E-409C-BE32-E72D297353CC}">
              <c16:uniqueId val="{00000000-355A-49F7-802C-CC478AFDBCE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355A-49F7-802C-CC478AFDBCE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B8-490D-9C6D-5B4EF6F7AD2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CAB8-490D-9C6D-5B4EF6F7AD2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827.01</c:v>
                </c:pt>
                <c:pt idx="1">
                  <c:v>465.71</c:v>
                </c:pt>
                <c:pt idx="2">
                  <c:v>777.58</c:v>
                </c:pt>
                <c:pt idx="3">
                  <c:v>742.86</c:v>
                </c:pt>
                <c:pt idx="4">
                  <c:v>427.71</c:v>
                </c:pt>
              </c:numCache>
            </c:numRef>
          </c:val>
          <c:extLst>
            <c:ext xmlns:c16="http://schemas.microsoft.com/office/drawing/2014/chart" uri="{C3380CC4-5D6E-409C-BE32-E72D297353CC}">
              <c16:uniqueId val="{00000000-1FFB-40EC-B81E-A6692DB1DC9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1FFB-40EC-B81E-A6692DB1DC9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87.91</c:v>
                </c:pt>
                <c:pt idx="1">
                  <c:v>85.53</c:v>
                </c:pt>
                <c:pt idx="2">
                  <c:v>81.11</c:v>
                </c:pt>
                <c:pt idx="3">
                  <c:v>78.77</c:v>
                </c:pt>
                <c:pt idx="4">
                  <c:v>75.59</c:v>
                </c:pt>
              </c:numCache>
            </c:numRef>
          </c:val>
          <c:extLst>
            <c:ext xmlns:c16="http://schemas.microsoft.com/office/drawing/2014/chart" uri="{C3380CC4-5D6E-409C-BE32-E72D297353CC}">
              <c16:uniqueId val="{00000000-8564-480C-9ECF-D7720FFF3CD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8564-480C-9ECF-D7720FFF3CD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112.11</c:v>
                </c:pt>
                <c:pt idx="1">
                  <c:v>113.1</c:v>
                </c:pt>
                <c:pt idx="2">
                  <c:v>115.61</c:v>
                </c:pt>
                <c:pt idx="3">
                  <c:v>104.54</c:v>
                </c:pt>
                <c:pt idx="4">
                  <c:v>108.74</c:v>
                </c:pt>
              </c:numCache>
            </c:numRef>
          </c:val>
          <c:extLst>
            <c:ext xmlns:c16="http://schemas.microsoft.com/office/drawing/2014/chart" uri="{C3380CC4-5D6E-409C-BE32-E72D297353CC}">
              <c16:uniqueId val="{00000000-34DD-4835-8944-09017761BA5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34DD-4835-8944-09017761BA5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144.01</c:v>
                </c:pt>
                <c:pt idx="1">
                  <c:v>142.76</c:v>
                </c:pt>
                <c:pt idx="2">
                  <c:v>141.08000000000001</c:v>
                </c:pt>
                <c:pt idx="3">
                  <c:v>155.41999999999999</c:v>
                </c:pt>
                <c:pt idx="4">
                  <c:v>147.57</c:v>
                </c:pt>
              </c:numCache>
            </c:numRef>
          </c:val>
          <c:extLst>
            <c:ext xmlns:c16="http://schemas.microsoft.com/office/drawing/2014/chart" uri="{C3380CC4-5D6E-409C-BE32-E72D297353CC}">
              <c16:uniqueId val="{00000000-5E36-46F0-84BD-A610EA4160C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5E36-46F0-84BD-A610EA4160C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大阪府　島本町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31642</v>
      </c>
      <c r="AM8" s="61"/>
      <c r="AN8" s="61"/>
      <c r="AO8" s="61"/>
      <c r="AP8" s="61"/>
      <c r="AQ8" s="61"/>
      <c r="AR8" s="61"/>
      <c r="AS8" s="61"/>
      <c r="AT8" s="52">
        <f>データ!$S$6</f>
        <v>16.809999999999999</v>
      </c>
      <c r="AU8" s="53"/>
      <c r="AV8" s="53"/>
      <c r="AW8" s="53"/>
      <c r="AX8" s="53"/>
      <c r="AY8" s="53"/>
      <c r="AZ8" s="53"/>
      <c r="BA8" s="53"/>
      <c r="BB8" s="54">
        <f>データ!$T$6</f>
        <v>1882.33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88.57</v>
      </c>
      <c r="J10" s="53"/>
      <c r="K10" s="53"/>
      <c r="L10" s="53"/>
      <c r="M10" s="53"/>
      <c r="N10" s="53"/>
      <c r="O10" s="64"/>
      <c r="P10" s="54">
        <f>データ!$P$6</f>
        <v>99.97</v>
      </c>
      <c r="Q10" s="54"/>
      <c r="R10" s="54"/>
      <c r="S10" s="54"/>
      <c r="T10" s="54"/>
      <c r="U10" s="54"/>
      <c r="V10" s="54"/>
      <c r="W10" s="61">
        <f>データ!$Q$6</f>
        <v>2926</v>
      </c>
      <c r="X10" s="61"/>
      <c r="Y10" s="61"/>
      <c r="Z10" s="61"/>
      <c r="AA10" s="61"/>
      <c r="AB10" s="61"/>
      <c r="AC10" s="61"/>
      <c r="AD10" s="2"/>
      <c r="AE10" s="2"/>
      <c r="AF10" s="2"/>
      <c r="AG10" s="2"/>
      <c r="AH10" s="4"/>
      <c r="AI10" s="4"/>
      <c r="AJ10" s="4"/>
      <c r="AK10" s="4"/>
      <c r="AL10" s="61">
        <f>データ!$U$6</f>
        <v>31809</v>
      </c>
      <c r="AM10" s="61"/>
      <c r="AN10" s="61"/>
      <c r="AO10" s="61"/>
      <c r="AP10" s="61"/>
      <c r="AQ10" s="61"/>
      <c r="AR10" s="61"/>
      <c r="AS10" s="61"/>
      <c r="AT10" s="52">
        <f>データ!$V$6</f>
        <v>4.05</v>
      </c>
      <c r="AU10" s="53"/>
      <c r="AV10" s="53"/>
      <c r="AW10" s="53"/>
      <c r="AX10" s="53"/>
      <c r="AY10" s="53"/>
      <c r="AZ10" s="53"/>
      <c r="BA10" s="53"/>
      <c r="BB10" s="54">
        <f>データ!$W$6</f>
        <v>7854.07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110</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112</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jfDGk1tfq8B+ToMUB+r9bcVUusvE5F+3sbmQ40P5gBFrBA8uZxdfRxVvdH86kxRk6CNEzgyUJu2VBSPyL+ExVw==" saltValue="/DhHgLvQt4f4am//6gHMy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273015</v>
      </c>
      <c r="D6" s="34">
        <f t="shared" si="3"/>
        <v>46</v>
      </c>
      <c r="E6" s="34">
        <f t="shared" si="3"/>
        <v>1</v>
      </c>
      <c r="F6" s="34">
        <f t="shared" si="3"/>
        <v>0</v>
      </c>
      <c r="G6" s="34">
        <f t="shared" si="3"/>
        <v>1</v>
      </c>
      <c r="H6" s="34" t="str">
        <f t="shared" si="3"/>
        <v>大阪府　島本町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88.57</v>
      </c>
      <c r="P6" s="35">
        <f t="shared" si="3"/>
        <v>99.97</v>
      </c>
      <c r="Q6" s="35">
        <f t="shared" si="3"/>
        <v>2926</v>
      </c>
      <c r="R6" s="35">
        <f t="shared" si="3"/>
        <v>31642</v>
      </c>
      <c r="S6" s="35">
        <f t="shared" si="3"/>
        <v>16.809999999999999</v>
      </c>
      <c r="T6" s="35">
        <f t="shared" si="3"/>
        <v>1882.33</v>
      </c>
      <c r="U6" s="35">
        <f t="shared" si="3"/>
        <v>31809</v>
      </c>
      <c r="V6" s="35">
        <f t="shared" si="3"/>
        <v>4.05</v>
      </c>
      <c r="W6" s="35">
        <f t="shared" si="3"/>
        <v>7854.07</v>
      </c>
      <c r="X6" s="36">
        <f>IF(X7="",NA(),X7)</f>
        <v>120.92</v>
      </c>
      <c r="Y6" s="36">
        <f t="shared" ref="Y6:AG6" si="4">IF(Y7="",NA(),Y7)</f>
        <v>115.69</v>
      </c>
      <c r="Z6" s="36">
        <f t="shared" si="4"/>
        <v>117.34</v>
      </c>
      <c r="AA6" s="36">
        <f t="shared" si="4"/>
        <v>127.17</v>
      </c>
      <c r="AB6" s="36">
        <f t="shared" si="4"/>
        <v>114.19</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827.01</v>
      </c>
      <c r="AU6" s="36">
        <f t="shared" ref="AU6:BC6" si="6">IF(AU7="",NA(),AU7)</f>
        <v>465.71</v>
      </c>
      <c r="AV6" s="36">
        <f t="shared" si="6"/>
        <v>777.58</v>
      </c>
      <c r="AW6" s="36">
        <f t="shared" si="6"/>
        <v>742.86</v>
      </c>
      <c r="AX6" s="36">
        <f t="shared" si="6"/>
        <v>427.71</v>
      </c>
      <c r="AY6" s="36">
        <f t="shared" si="6"/>
        <v>371.31</v>
      </c>
      <c r="AZ6" s="36">
        <f t="shared" si="6"/>
        <v>377.63</v>
      </c>
      <c r="BA6" s="36">
        <f t="shared" si="6"/>
        <v>357.34</v>
      </c>
      <c r="BB6" s="36">
        <f t="shared" si="6"/>
        <v>366.03</v>
      </c>
      <c r="BC6" s="36">
        <f t="shared" si="6"/>
        <v>365.18</v>
      </c>
      <c r="BD6" s="35" t="str">
        <f>IF(BD7="","",IF(BD7="-","【-】","【"&amp;SUBSTITUTE(TEXT(BD7,"#,##0.00"),"-","△")&amp;"】"))</f>
        <v>【264.97】</v>
      </c>
      <c r="BE6" s="36">
        <f>IF(BE7="",NA(),BE7)</f>
        <v>87.91</v>
      </c>
      <c r="BF6" s="36">
        <f t="shared" ref="BF6:BN6" si="7">IF(BF7="",NA(),BF7)</f>
        <v>85.53</v>
      </c>
      <c r="BG6" s="36">
        <f t="shared" si="7"/>
        <v>81.11</v>
      </c>
      <c r="BH6" s="36">
        <f t="shared" si="7"/>
        <v>78.77</v>
      </c>
      <c r="BI6" s="36">
        <f t="shared" si="7"/>
        <v>75.59</v>
      </c>
      <c r="BJ6" s="36">
        <f t="shared" si="7"/>
        <v>373.09</v>
      </c>
      <c r="BK6" s="36">
        <f t="shared" si="7"/>
        <v>364.71</v>
      </c>
      <c r="BL6" s="36">
        <f t="shared" si="7"/>
        <v>373.69</v>
      </c>
      <c r="BM6" s="36">
        <f t="shared" si="7"/>
        <v>370.12</v>
      </c>
      <c r="BN6" s="36">
        <f t="shared" si="7"/>
        <v>371.65</v>
      </c>
      <c r="BO6" s="35" t="str">
        <f>IF(BO7="","",IF(BO7="-","【-】","【"&amp;SUBSTITUTE(TEXT(BO7,"#,##0.00"),"-","△")&amp;"】"))</f>
        <v>【266.61】</v>
      </c>
      <c r="BP6" s="36">
        <f>IF(BP7="",NA(),BP7)</f>
        <v>112.11</v>
      </c>
      <c r="BQ6" s="36">
        <f t="shared" ref="BQ6:BY6" si="8">IF(BQ7="",NA(),BQ7)</f>
        <v>113.1</v>
      </c>
      <c r="BR6" s="36">
        <f t="shared" si="8"/>
        <v>115.61</v>
      </c>
      <c r="BS6" s="36">
        <f t="shared" si="8"/>
        <v>104.54</v>
      </c>
      <c r="BT6" s="36">
        <f t="shared" si="8"/>
        <v>108.74</v>
      </c>
      <c r="BU6" s="36">
        <f t="shared" si="8"/>
        <v>99.99</v>
      </c>
      <c r="BV6" s="36">
        <f t="shared" si="8"/>
        <v>100.65</v>
      </c>
      <c r="BW6" s="36">
        <f t="shared" si="8"/>
        <v>99.87</v>
      </c>
      <c r="BX6" s="36">
        <f t="shared" si="8"/>
        <v>100.42</v>
      </c>
      <c r="BY6" s="36">
        <f t="shared" si="8"/>
        <v>98.77</v>
      </c>
      <c r="BZ6" s="35" t="str">
        <f>IF(BZ7="","",IF(BZ7="-","【-】","【"&amp;SUBSTITUTE(TEXT(BZ7,"#,##0.00"),"-","△")&amp;"】"))</f>
        <v>【103.24】</v>
      </c>
      <c r="CA6" s="36">
        <f>IF(CA7="",NA(),CA7)</f>
        <v>144.01</v>
      </c>
      <c r="CB6" s="36">
        <f t="shared" ref="CB6:CJ6" si="9">IF(CB7="",NA(),CB7)</f>
        <v>142.76</v>
      </c>
      <c r="CC6" s="36">
        <f t="shared" si="9"/>
        <v>141.08000000000001</v>
      </c>
      <c r="CD6" s="36">
        <f t="shared" si="9"/>
        <v>155.41999999999999</v>
      </c>
      <c r="CE6" s="36">
        <f t="shared" si="9"/>
        <v>147.57</v>
      </c>
      <c r="CF6" s="36">
        <f t="shared" si="9"/>
        <v>171.15</v>
      </c>
      <c r="CG6" s="36">
        <f t="shared" si="9"/>
        <v>170.19</v>
      </c>
      <c r="CH6" s="36">
        <f t="shared" si="9"/>
        <v>171.81</v>
      </c>
      <c r="CI6" s="36">
        <f t="shared" si="9"/>
        <v>171.67</v>
      </c>
      <c r="CJ6" s="36">
        <f t="shared" si="9"/>
        <v>173.67</v>
      </c>
      <c r="CK6" s="35" t="str">
        <f>IF(CK7="","",IF(CK7="-","【-】","【"&amp;SUBSTITUTE(TEXT(CK7,"#,##0.00"),"-","△")&amp;"】"))</f>
        <v>【168.38】</v>
      </c>
      <c r="CL6" s="36">
        <f>IF(CL7="",NA(),CL7)</f>
        <v>71.66</v>
      </c>
      <c r="CM6" s="36">
        <f t="shared" ref="CM6:CU6" si="10">IF(CM7="",NA(),CM7)</f>
        <v>73.36</v>
      </c>
      <c r="CN6" s="36">
        <f t="shared" si="10"/>
        <v>74.709999999999994</v>
      </c>
      <c r="CO6" s="36">
        <f t="shared" si="10"/>
        <v>72.47</v>
      </c>
      <c r="CP6" s="36">
        <f t="shared" si="10"/>
        <v>73.42</v>
      </c>
      <c r="CQ6" s="36">
        <f t="shared" si="10"/>
        <v>58.53</v>
      </c>
      <c r="CR6" s="36">
        <f t="shared" si="10"/>
        <v>59.01</v>
      </c>
      <c r="CS6" s="36">
        <f t="shared" si="10"/>
        <v>60.03</v>
      </c>
      <c r="CT6" s="36">
        <f t="shared" si="10"/>
        <v>59.74</v>
      </c>
      <c r="CU6" s="36">
        <f t="shared" si="10"/>
        <v>59.67</v>
      </c>
      <c r="CV6" s="35" t="str">
        <f>IF(CV7="","",IF(CV7="-","【-】","【"&amp;SUBSTITUTE(TEXT(CV7,"#,##0.00"),"-","△")&amp;"】"))</f>
        <v>【60.00】</v>
      </c>
      <c r="CW6" s="36">
        <f>IF(CW7="",NA(),CW7)</f>
        <v>96.23</v>
      </c>
      <c r="CX6" s="36">
        <f t="shared" ref="CX6:DF6" si="11">IF(CX7="",NA(),CX7)</f>
        <v>93.56</v>
      </c>
      <c r="CY6" s="36">
        <f t="shared" si="11"/>
        <v>92.42</v>
      </c>
      <c r="CZ6" s="36">
        <f t="shared" si="11"/>
        <v>94.71</v>
      </c>
      <c r="DA6" s="36">
        <f t="shared" si="11"/>
        <v>94.38</v>
      </c>
      <c r="DB6" s="36">
        <f t="shared" si="11"/>
        <v>85.26</v>
      </c>
      <c r="DC6" s="36">
        <f t="shared" si="11"/>
        <v>85.37</v>
      </c>
      <c r="DD6" s="36">
        <f t="shared" si="11"/>
        <v>84.81</v>
      </c>
      <c r="DE6" s="36">
        <f t="shared" si="11"/>
        <v>84.8</v>
      </c>
      <c r="DF6" s="36">
        <f t="shared" si="11"/>
        <v>84.6</v>
      </c>
      <c r="DG6" s="35" t="str">
        <f>IF(DG7="","",IF(DG7="-","【-】","【"&amp;SUBSTITUTE(TEXT(DG7,"#,##0.00"),"-","△")&amp;"】"))</f>
        <v>【89.80】</v>
      </c>
      <c r="DH6" s="36">
        <f>IF(DH7="",NA(),DH7)</f>
        <v>52.75</v>
      </c>
      <c r="DI6" s="36">
        <f t="shared" ref="DI6:DQ6" si="12">IF(DI7="",NA(),DI7)</f>
        <v>52.36</v>
      </c>
      <c r="DJ6" s="36">
        <f t="shared" si="12"/>
        <v>50.03</v>
      </c>
      <c r="DK6" s="36">
        <f t="shared" si="12"/>
        <v>50.32</v>
      </c>
      <c r="DL6" s="36">
        <f t="shared" si="12"/>
        <v>49.78</v>
      </c>
      <c r="DM6" s="36">
        <f t="shared" si="12"/>
        <v>45.75</v>
      </c>
      <c r="DN6" s="36">
        <f t="shared" si="12"/>
        <v>46.9</v>
      </c>
      <c r="DO6" s="36">
        <f t="shared" si="12"/>
        <v>47.28</v>
      </c>
      <c r="DP6" s="36">
        <f t="shared" si="12"/>
        <v>47.66</v>
      </c>
      <c r="DQ6" s="36">
        <f t="shared" si="12"/>
        <v>48.17</v>
      </c>
      <c r="DR6" s="35" t="str">
        <f>IF(DR7="","",IF(DR7="-","【-】","【"&amp;SUBSTITUTE(TEXT(DR7,"#,##0.00"),"-","△")&amp;"】"))</f>
        <v>【49.59】</v>
      </c>
      <c r="DS6" s="36">
        <f>IF(DS7="",NA(),DS7)</f>
        <v>39.31</v>
      </c>
      <c r="DT6" s="36">
        <f t="shared" ref="DT6:EB6" si="13">IF(DT7="",NA(),DT7)</f>
        <v>38.119999999999997</v>
      </c>
      <c r="DU6" s="36">
        <f t="shared" si="13"/>
        <v>39.75</v>
      </c>
      <c r="DV6" s="36">
        <f t="shared" si="13"/>
        <v>37.619999999999997</v>
      </c>
      <c r="DW6" s="36">
        <f t="shared" si="13"/>
        <v>37.22</v>
      </c>
      <c r="DX6" s="36">
        <f t="shared" si="13"/>
        <v>10.54</v>
      </c>
      <c r="DY6" s="36">
        <f t="shared" si="13"/>
        <v>12.03</v>
      </c>
      <c r="DZ6" s="36">
        <f t="shared" si="13"/>
        <v>12.19</v>
      </c>
      <c r="EA6" s="36">
        <f t="shared" si="13"/>
        <v>15.1</v>
      </c>
      <c r="EB6" s="36">
        <f t="shared" si="13"/>
        <v>17.12</v>
      </c>
      <c r="EC6" s="35" t="str">
        <f>IF(EC7="","",IF(EC7="-","【-】","【"&amp;SUBSTITUTE(TEXT(EC7,"#,##0.00"),"-","△")&amp;"】"))</f>
        <v>【19.44】</v>
      </c>
      <c r="ED6" s="36">
        <f>IF(ED7="",NA(),ED7)</f>
        <v>1.37</v>
      </c>
      <c r="EE6" s="36">
        <f t="shared" ref="EE6:EM6" si="14">IF(EE7="",NA(),EE7)</f>
        <v>0.52</v>
      </c>
      <c r="EF6" s="36">
        <f t="shared" si="14"/>
        <v>0.79</v>
      </c>
      <c r="EG6" s="36">
        <f t="shared" si="14"/>
        <v>0.31</v>
      </c>
      <c r="EH6" s="36">
        <f t="shared" si="14"/>
        <v>0.88</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273015</v>
      </c>
      <c r="D7" s="38">
        <v>46</v>
      </c>
      <c r="E7" s="38">
        <v>1</v>
      </c>
      <c r="F7" s="38">
        <v>0</v>
      </c>
      <c r="G7" s="38">
        <v>1</v>
      </c>
      <c r="H7" s="38" t="s">
        <v>93</v>
      </c>
      <c r="I7" s="38" t="s">
        <v>94</v>
      </c>
      <c r="J7" s="38" t="s">
        <v>95</v>
      </c>
      <c r="K7" s="38" t="s">
        <v>96</v>
      </c>
      <c r="L7" s="38" t="s">
        <v>97</v>
      </c>
      <c r="M7" s="38" t="s">
        <v>98</v>
      </c>
      <c r="N7" s="39" t="s">
        <v>99</v>
      </c>
      <c r="O7" s="39">
        <v>88.57</v>
      </c>
      <c r="P7" s="39">
        <v>99.97</v>
      </c>
      <c r="Q7" s="39">
        <v>2926</v>
      </c>
      <c r="R7" s="39">
        <v>31642</v>
      </c>
      <c r="S7" s="39">
        <v>16.809999999999999</v>
      </c>
      <c r="T7" s="39">
        <v>1882.33</v>
      </c>
      <c r="U7" s="39">
        <v>31809</v>
      </c>
      <c r="V7" s="39">
        <v>4.05</v>
      </c>
      <c r="W7" s="39">
        <v>7854.07</v>
      </c>
      <c r="X7" s="39">
        <v>120.92</v>
      </c>
      <c r="Y7" s="39">
        <v>115.69</v>
      </c>
      <c r="Z7" s="39">
        <v>117.34</v>
      </c>
      <c r="AA7" s="39">
        <v>127.17</v>
      </c>
      <c r="AB7" s="39">
        <v>114.19</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827.01</v>
      </c>
      <c r="AU7" s="39">
        <v>465.71</v>
      </c>
      <c r="AV7" s="39">
        <v>777.58</v>
      </c>
      <c r="AW7" s="39">
        <v>742.86</v>
      </c>
      <c r="AX7" s="39">
        <v>427.71</v>
      </c>
      <c r="AY7" s="39">
        <v>371.31</v>
      </c>
      <c r="AZ7" s="39">
        <v>377.63</v>
      </c>
      <c r="BA7" s="39">
        <v>357.34</v>
      </c>
      <c r="BB7" s="39">
        <v>366.03</v>
      </c>
      <c r="BC7" s="39">
        <v>365.18</v>
      </c>
      <c r="BD7" s="39">
        <v>264.97000000000003</v>
      </c>
      <c r="BE7" s="39">
        <v>87.91</v>
      </c>
      <c r="BF7" s="39">
        <v>85.53</v>
      </c>
      <c r="BG7" s="39">
        <v>81.11</v>
      </c>
      <c r="BH7" s="39">
        <v>78.77</v>
      </c>
      <c r="BI7" s="39">
        <v>75.59</v>
      </c>
      <c r="BJ7" s="39">
        <v>373.09</v>
      </c>
      <c r="BK7" s="39">
        <v>364.71</v>
      </c>
      <c r="BL7" s="39">
        <v>373.69</v>
      </c>
      <c r="BM7" s="39">
        <v>370.12</v>
      </c>
      <c r="BN7" s="39">
        <v>371.65</v>
      </c>
      <c r="BO7" s="39">
        <v>266.61</v>
      </c>
      <c r="BP7" s="39">
        <v>112.11</v>
      </c>
      <c r="BQ7" s="39">
        <v>113.1</v>
      </c>
      <c r="BR7" s="39">
        <v>115.61</v>
      </c>
      <c r="BS7" s="39">
        <v>104.54</v>
      </c>
      <c r="BT7" s="39">
        <v>108.74</v>
      </c>
      <c r="BU7" s="39">
        <v>99.99</v>
      </c>
      <c r="BV7" s="39">
        <v>100.65</v>
      </c>
      <c r="BW7" s="39">
        <v>99.87</v>
      </c>
      <c r="BX7" s="39">
        <v>100.42</v>
      </c>
      <c r="BY7" s="39">
        <v>98.77</v>
      </c>
      <c r="BZ7" s="39">
        <v>103.24</v>
      </c>
      <c r="CA7" s="39">
        <v>144.01</v>
      </c>
      <c r="CB7" s="39">
        <v>142.76</v>
      </c>
      <c r="CC7" s="39">
        <v>141.08000000000001</v>
      </c>
      <c r="CD7" s="39">
        <v>155.41999999999999</v>
      </c>
      <c r="CE7" s="39">
        <v>147.57</v>
      </c>
      <c r="CF7" s="39">
        <v>171.15</v>
      </c>
      <c r="CG7" s="39">
        <v>170.19</v>
      </c>
      <c r="CH7" s="39">
        <v>171.81</v>
      </c>
      <c r="CI7" s="39">
        <v>171.67</v>
      </c>
      <c r="CJ7" s="39">
        <v>173.67</v>
      </c>
      <c r="CK7" s="39">
        <v>168.38</v>
      </c>
      <c r="CL7" s="39">
        <v>71.66</v>
      </c>
      <c r="CM7" s="39">
        <v>73.36</v>
      </c>
      <c r="CN7" s="39">
        <v>74.709999999999994</v>
      </c>
      <c r="CO7" s="39">
        <v>72.47</v>
      </c>
      <c r="CP7" s="39">
        <v>73.42</v>
      </c>
      <c r="CQ7" s="39">
        <v>58.53</v>
      </c>
      <c r="CR7" s="39">
        <v>59.01</v>
      </c>
      <c r="CS7" s="39">
        <v>60.03</v>
      </c>
      <c r="CT7" s="39">
        <v>59.74</v>
      </c>
      <c r="CU7" s="39">
        <v>59.67</v>
      </c>
      <c r="CV7" s="39">
        <v>60</v>
      </c>
      <c r="CW7" s="39">
        <v>96.23</v>
      </c>
      <c r="CX7" s="39">
        <v>93.56</v>
      </c>
      <c r="CY7" s="39">
        <v>92.42</v>
      </c>
      <c r="CZ7" s="39">
        <v>94.71</v>
      </c>
      <c r="DA7" s="39">
        <v>94.38</v>
      </c>
      <c r="DB7" s="39">
        <v>85.26</v>
      </c>
      <c r="DC7" s="39">
        <v>85.37</v>
      </c>
      <c r="DD7" s="39">
        <v>84.81</v>
      </c>
      <c r="DE7" s="39">
        <v>84.8</v>
      </c>
      <c r="DF7" s="39">
        <v>84.6</v>
      </c>
      <c r="DG7" s="39">
        <v>89.8</v>
      </c>
      <c r="DH7" s="39">
        <v>52.75</v>
      </c>
      <c r="DI7" s="39">
        <v>52.36</v>
      </c>
      <c r="DJ7" s="39">
        <v>50.03</v>
      </c>
      <c r="DK7" s="39">
        <v>50.32</v>
      </c>
      <c r="DL7" s="39">
        <v>49.78</v>
      </c>
      <c r="DM7" s="39">
        <v>45.75</v>
      </c>
      <c r="DN7" s="39">
        <v>46.9</v>
      </c>
      <c r="DO7" s="39">
        <v>47.28</v>
      </c>
      <c r="DP7" s="39">
        <v>47.66</v>
      </c>
      <c r="DQ7" s="39">
        <v>48.17</v>
      </c>
      <c r="DR7" s="39">
        <v>49.59</v>
      </c>
      <c r="DS7" s="39">
        <v>39.31</v>
      </c>
      <c r="DT7" s="39">
        <v>38.119999999999997</v>
      </c>
      <c r="DU7" s="39">
        <v>39.75</v>
      </c>
      <c r="DV7" s="39">
        <v>37.619999999999997</v>
      </c>
      <c r="DW7" s="39">
        <v>37.22</v>
      </c>
      <c r="DX7" s="39">
        <v>10.54</v>
      </c>
      <c r="DY7" s="39">
        <v>12.03</v>
      </c>
      <c r="DZ7" s="39">
        <v>12.19</v>
      </c>
      <c r="EA7" s="39">
        <v>15.1</v>
      </c>
      <c r="EB7" s="39">
        <v>17.12</v>
      </c>
      <c r="EC7" s="39">
        <v>19.440000000000001</v>
      </c>
      <c r="ED7" s="39">
        <v>1.37</v>
      </c>
      <c r="EE7" s="39">
        <v>0.52</v>
      </c>
      <c r="EF7" s="39">
        <v>0.79</v>
      </c>
      <c r="EG7" s="39">
        <v>0.31</v>
      </c>
      <c r="EH7" s="39">
        <v>0.88</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2021-01-20T06:32:45Z</cp:lastPrinted>
  <dcterms:created xsi:type="dcterms:W3CDTF">2020-12-04T02:11:35Z</dcterms:created>
  <dcterms:modified xsi:type="dcterms:W3CDTF">2021-02-18T08:56:21Z</dcterms:modified>
  <cp:category/>
</cp:coreProperties>
</file>