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32 大阪狭山市\"/>
    </mc:Choice>
  </mc:AlternateContent>
  <workbookProtection workbookAlgorithmName="SHA-512" workbookHashValue="dWCPHLRRNFRaoReLDPCyZ5gHUq0CR39EngG1CXoQbvhWTLgoNkHIXdYecg0uLwdgB6ir32j53BArRnaD++7MLQ==" workbookSaltValue="S6WyvE3+9gktMGKd87IOv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<sst xmlns="http://schemas.openxmlformats.org/spreadsheetml/2006/main" count="228" uniqueCount="114">
  <si>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</si>
  <si>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</si>
  <si>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</si>
  <si>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</si>
  <si>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</si>
  <si>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</si>
  <si>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</si>
  <si>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</si>
  <si>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</si>
  <si>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</si>
  <si>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</si>
  <si>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</si>
  <si>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</si>
  <si>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</si>
  <si>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</si>
  <si>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</si>
  <si>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</si>
  <si>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</si>
  <si>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</si>
  <si>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</si>
  <si>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</si>
  <si>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</si>
  <si>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</si>
  <si>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</si>
  <si>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</si>
  <si>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</si>
  <si>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</si>
  <si>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</si>
  <si>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</si>
  <si>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</si>
  <si>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</si>
  <si>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</si>
  <si>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</si>
  <si>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</si>
  <si>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</si>
  <si>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</si>
  <si>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</si>
  <si>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</si>
  <si>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</si>
  <si>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</si>
  <si>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</si>
  <si>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</si>
  <si>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</si>
  <si>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</si>
  <si>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</si>
  <si>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</si>
  <si>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</si>
  <si>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</si>
  <si>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</si>
  <si>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</si>
  <si>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</si>
  <si>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</si>
  <si>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</si>
  <si>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</si>
  <si>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</si>
  <si>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</si>
  <si>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</si>
  <si>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</si>
  <si>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</si>
  <si>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</si>
  <si>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</si>
  <si>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</si>
  <si>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</si>
  <si>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</si>
  <si>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</si>
  <si>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</si>
  <si>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</si>
  <si>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</si>
  <si>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</si>
  <si>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</si>
  <si>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</si>
  <si>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</si>
  <si>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</si>
  <si>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</si>
  <si>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</si>
  <si>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</si>
  <si>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</si>
  <si>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</si>
  <si>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</si>
  <si>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</si>
  <si>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</si>
  <si>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</si>
  <si>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</si>
  <si>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</si>
  <si>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</si>
  <si>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</si>
  <si>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</si>
  <si>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</si>
  <si>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</si>
  <si>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</si>
  <si>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</si>
  <si>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</si>
  <si>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</si>
  <si>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大阪狭山市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</si>
  <si>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</si>
  <si>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</si>
  <si>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</si>
  <si>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</si>
  <si>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</si>
  <si>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</si>
  <si>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</si>
  <si>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</si>
  <si>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</si>
  <si>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</si>
  <si>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</si>
  <si>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</si>
  <si>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</si>
  <si>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</si>
  <si>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</si>
  <si>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</si>
  <si>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</si>
  <si>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は、減価償却の進行状況や資産の経過年数を知ることができる指標であり、計画的に管路等の更新等を実施してきたものの、機械及び装置等構築物以外の資産は法定耐用年数に迫っているものが多くあり、類似団体平均値に比べて高い水準にあります。
　②管路経年化率は、1970年代初めに集中的に整備した管路が、耐用年数の40年を順次経過していることから、類似団体平均値に比べて高い水準にあります。
　③管路更新率は、高いほど管路の更新が進んでいるとされており、前述のとおり施設整備事業や大阪広域水道受水管布設工事による水道施設の強化に重点を置いた結果として、老朽管整備事業等管路の更新事業の比率が減少したため、類似団体平均値に比べて低い水準となりました。</t>
    <rPh sb="109" eb="112">
      <t>ヘイキンチ</t>
    </rPh>
    <rPh sb="167" eb="169">
      <t>ジュンジ</t>
    </rPh>
    <rPh sb="184" eb="187">
      <t>ヘイキンチ</t>
    </rPh>
    <rPh sb="233" eb="235">
      <t>ゼンジュツ</t>
    </rPh>
    <rPh sb="270" eb="272">
      <t>ジュウテン</t>
    </rPh>
    <rPh sb="273" eb="274">
      <t>オ</t>
    </rPh>
    <rPh sb="276" eb="278">
      <t>ケッカ</t>
    </rPh>
    <rPh sb="282" eb="289">
      <t>ロウキュウカンセイビジギョウ</t>
    </rPh>
    <rPh sb="289" eb="290">
      <t>ナド</t>
    </rPh>
    <rPh sb="290" eb="292">
      <t>カンロ</t>
    </rPh>
    <rPh sb="293" eb="295">
      <t>コウシン</t>
    </rPh>
    <rPh sb="295" eb="297">
      <t>ジギョウ</t>
    </rPh>
    <rPh sb="298" eb="300">
      <t>ヒリツ</t>
    </rPh>
    <rPh sb="301" eb="303">
      <t>ゲンショウ</t>
    </rPh>
    <rPh sb="312" eb="315">
      <t>ヘイキンチ</t>
    </rPh>
    <rPh sb="319" eb="320">
      <t>ヒク</t>
    </rPh>
    <phoneticPr fontId="4"/>
  </si>
  <si>
    <t>　本市の人口は、少子高齢化といった人口構成の変動により将来的に増加が望みにくい状況となっています。また、給水量については、人口の伸び悩みや節水機器の普及と節水意識の定着等循環型社会の形成等により水需要が落ち込んでおり、今後も減少推移すると予測されます。
　安全な水道水を安定供給するための根幹となる水道施設は、経年による老朽化が進むことから管路等の更新等が順次必要となっており、また、今後の南海トラフ地震等災害への対策強化として施設の耐震化も重要となります。水道事業としては、今後も安全な水道水を安定供給するため、適切な事業計画による施設更新及び耐震化を推進し、大阪広域水道企業団と令和３年度から統合した際には、経営戦略その他大阪広域水道企業団による計画等に基づき、効率的な事業経営に努めてまいります。</t>
    <rPh sb="64" eb="65">
      <t>ノ</t>
    </rPh>
    <rPh sb="66" eb="67">
      <t>ナヤ</t>
    </rPh>
    <rPh sb="84" eb="85">
      <t>ナド</t>
    </rPh>
    <rPh sb="91" eb="93">
      <t>ケイセイ</t>
    </rPh>
    <rPh sb="93" eb="94">
      <t>ナド</t>
    </rPh>
    <rPh sb="164" eb="165">
      <t>スス</t>
    </rPh>
    <rPh sb="170" eb="172">
      <t>カンロ</t>
    </rPh>
    <rPh sb="172" eb="173">
      <t>ナド</t>
    </rPh>
    <rPh sb="176" eb="177">
      <t>ナド</t>
    </rPh>
    <rPh sb="178" eb="180">
      <t>ジュンジ</t>
    </rPh>
    <rPh sb="192" eb="194">
      <t>コンゴ</t>
    </rPh>
    <rPh sb="202" eb="203">
      <t>ナド</t>
    </rPh>
    <rPh sb="203" eb="205">
      <t>サイガイ</t>
    </rPh>
    <rPh sb="238" eb="240">
      <t>コンゴ</t>
    </rPh>
    <rPh sb="267" eb="269">
      <t>シセツ</t>
    </rPh>
    <rPh sb="281" eb="290">
      <t>オオサカコウイキスイドウキギョウダン</t>
    </rPh>
    <rPh sb="291" eb="293">
      <t>レイワ</t>
    </rPh>
    <rPh sb="294" eb="296">
      <t>ネンド</t>
    </rPh>
    <rPh sb="298" eb="300">
      <t>トウゴウ</t>
    </rPh>
    <rPh sb="302" eb="303">
      <t>サイ</t>
    </rPh>
    <rPh sb="312" eb="313">
      <t>タ</t>
    </rPh>
    <rPh sb="313" eb="322">
      <t>オオサカコウイキスイドウキギョウダン</t>
    </rPh>
    <rPh sb="325" eb="327">
      <t>ケイカク</t>
    </rPh>
    <rPh sb="327" eb="328">
      <t>ナド</t>
    </rPh>
    <rPh sb="329" eb="330">
      <t>モト</t>
    </rPh>
    <phoneticPr fontId="4"/>
  </si>
  <si>
    <t>　①経常収支比率は、少子高齢化や節水等の影響で水需要が落ち込む中、効果的な経営に基づいた資金計画により支払利息等の経費節減により100％を上回っていますが、類似団体平均値に比べて低い水準にあります。
　②累積欠損金は、計上しておりません。
　③流動比率は、100％以上が望ましいとされているところ、黒字経営により現金預金等の資産が増加したため、100％を上回っており、類似団体平均値に比べて高い水準にあります。
　④企業債残高対給水収益比率は、低いほど安全性が高いとされており、類似団体平均値に比べて低い水準にありますが、平成30(2018)年度からの施設整備事業に伴う企業債の増加のため、僅かに増加しています。
　⑤料金回収率は、100％以上が望ましいとされているところ、本市水道事業と大阪広域水道企業団にて締結した協定による令和３年度からの統合の準備として、大阪広域水道企業団より管理職級１名の派遣があったことにより、人件費の増加に伴い給水原価も増加しました。類似団体平均値に比べて低い水準ではあるものの、前述のとおり経費節減に努めたことにより100％以上を維持しています。
　⑥給水原価は、低いほうが望ましいとされているところ、前述のとおり人件費の増加があったものの経費節減に努めたことにより、類似団体平均値に比べて低い水準にあります。
　⑦施設利用率は、高いほうが望ましいとされているところ、類似団体平均値に比べて高い水準にありますが、近年の節水意識の向上等により1日平均配水量は横ばいとなり、僅かな増加となりました。
　⑧有収率は、高いほうが望ましいとされており、老朽管の更新事業を継続実施し、漏水等の防止に努めているため、類似団体平均値に比べて高い水準にあります。</t>
    <rPh sb="33" eb="36">
      <t>コウカテキ</t>
    </rPh>
    <rPh sb="37" eb="39">
      <t>ケイエイ</t>
    </rPh>
    <rPh sb="40" eb="41">
      <t>モト</t>
    </rPh>
    <rPh sb="44" eb="46">
      <t>シキン</t>
    </rPh>
    <rPh sb="46" eb="48">
      <t>ケイカク</t>
    </rPh>
    <rPh sb="51" eb="53">
      <t>シハライ</t>
    </rPh>
    <rPh sb="53" eb="55">
      <t>リソク</t>
    </rPh>
    <rPh sb="55" eb="56">
      <t>ナド</t>
    </rPh>
    <rPh sb="82" eb="85">
      <t>ヘイキンチ</t>
    </rPh>
    <rPh sb="132" eb="134">
      <t>イジョウ</t>
    </rPh>
    <rPh sb="135" eb="136">
      <t>ノゾ</t>
    </rPh>
    <rPh sb="188" eb="191">
      <t>ヘイキンチ</t>
    </rPh>
    <rPh sb="243" eb="246">
      <t>ヘイキンチ</t>
    </rPh>
    <rPh sb="295" eb="296">
      <t>ワズ</t>
    </rPh>
    <rPh sb="298" eb="300">
      <t>ゾウカ</t>
    </rPh>
    <rPh sb="337" eb="339">
      <t>ホンシ</t>
    </rPh>
    <rPh sb="339" eb="341">
      <t>スイドウ</t>
    </rPh>
    <rPh sb="341" eb="343">
      <t>ジギョウ</t>
    </rPh>
    <rPh sb="344" eb="353">
      <t>オオサカコウイキスイドウキギョウダン</t>
    </rPh>
    <rPh sb="355" eb="357">
      <t>テイケツ</t>
    </rPh>
    <rPh sb="359" eb="361">
      <t>キョウテイ</t>
    </rPh>
    <rPh sb="364" eb="365">
      <t>レイ</t>
    </rPh>
    <rPh sb="365" eb="366">
      <t>ワ</t>
    </rPh>
    <rPh sb="367" eb="369">
      <t>ネンド</t>
    </rPh>
    <rPh sb="372" eb="374">
      <t>トウゴウ</t>
    </rPh>
    <rPh sb="375" eb="377">
      <t>ジュンビ</t>
    </rPh>
    <rPh sb="381" eb="390">
      <t>オオサカコウイキスイドウキギョウダン</t>
    </rPh>
    <rPh sb="392" eb="394">
      <t>カンリ</t>
    </rPh>
    <rPh sb="394" eb="395">
      <t>ショク</t>
    </rPh>
    <rPh sb="395" eb="396">
      <t>キュウ</t>
    </rPh>
    <rPh sb="397" eb="398">
      <t>メイ</t>
    </rPh>
    <rPh sb="399" eb="401">
      <t>ハケン</t>
    </rPh>
    <rPh sb="411" eb="414">
      <t>ジンケンヒ</t>
    </rPh>
    <rPh sb="415" eb="417">
      <t>ゾウカ</t>
    </rPh>
    <rPh sb="418" eb="419">
      <t>トモナ</t>
    </rPh>
    <rPh sb="420" eb="422">
      <t>キュウスイ</t>
    </rPh>
    <rPh sb="422" eb="424">
      <t>ゲンカ</t>
    </rPh>
    <rPh sb="425" eb="427">
      <t>ゾウカ</t>
    </rPh>
    <rPh sb="436" eb="439">
      <t>ヘイキンチ</t>
    </rPh>
    <rPh sb="478" eb="480">
      <t>イジョウ</t>
    </rPh>
    <rPh sb="481" eb="483">
      <t>イジ</t>
    </rPh>
    <rPh sb="523" eb="526">
      <t>ジンケンヒ</t>
    </rPh>
    <rPh sb="527" eb="529">
      <t>ゾウカ</t>
    </rPh>
    <rPh sb="554" eb="557">
      <t>ヘイキンチ</t>
    </rPh>
    <rPh sb="604" eb="607">
      <t>ヘイキンチ</t>
    </rPh>
    <rPh sb="622" eb="624">
      <t>キンネン</t>
    </rPh>
    <rPh sb="644" eb="645">
      <t>ヨコ</t>
    </rPh>
    <rPh sb="651" eb="652">
      <t>ワズ</t>
    </rPh>
    <rPh sb="654" eb="656">
      <t>ゾウカ</t>
    </rPh>
    <rPh sb="721" eb="724">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</si>
</sst>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2.63</c:v>
                </c:pt>
                <c:pt idx="1">
                  <c:v>1.33</c:v>
                </c:pt>
                <c:pt idx="2">
                  <c:v>1.02</c:v>
                </c:pt>
                <c:pt idx="3">
                  <c:v>0.69</c:v>
                </c:pt>
                <c:pt idx="4">
                  <c:v>0.25</c:v>
                </c:pt>
              </c:numCache>
            </c:numRef>
          </c:val>
          <c:extLst>
            <c:ext xmlns:c16="http://schemas.microsoft.com/office/drawing/2014/chart" uri="{C3380CC4-5D6E-409C-BE32-E72D297353CC}">
              <c16:uniqueId val="{00000000-41E0-4EBE-9D62-D5CC35CE1A7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41E0-4EBE-9D62-D5CC35CE1A7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66.58</c:v>
                </c:pt>
                <c:pt idx="1">
                  <c:v>66.13</c:v>
                </c:pt>
                <c:pt idx="2">
                  <c:v>65.38</c:v>
                </c:pt>
                <c:pt idx="3">
                  <c:v>64.17</c:v>
                </c:pt>
                <c:pt idx="4">
                  <c:v>64.25</c:v>
                </c:pt>
              </c:numCache>
            </c:numRef>
          </c:val>
          <c:extLst>
            <c:ext xmlns:c16="http://schemas.microsoft.com/office/drawing/2014/chart" uri="{C3380CC4-5D6E-409C-BE32-E72D297353CC}">
              <c16:uniqueId val="{00000000-D776-4747-BD28-B83CFA1E134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D776-4747-BD28-B83CFA1E134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94.15</c:v>
                </c:pt>
                <c:pt idx="1">
                  <c:v>95.33</c:v>
                </c:pt>
                <c:pt idx="2">
                  <c:v>96.11</c:v>
                </c:pt>
                <c:pt idx="3">
                  <c:v>98.12</c:v>
                </c:pt>
                <c:pt idx="4">
                  <c:v>97.56</c:v>
                </c:pt>
              </c:numCache>
            </c:numRef>
          </c:val>
          <c:extLst>
            <c:ext xmlns:c16="http://schemas.microsoft.com/office/drawing/2014/chart" uri="{C3380CC4-5D6E-409C-BE32-E72D297353CC}">
              <c16:uniqueId val="{00000000-9D5E-4A56-B3B1-CBCCDF4C539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9D5E-4A56-B3B1-CBCCDF4C539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105.29</c:v>
                </c:pt>
                <c:pt idx="1">
                  <c:v>109.52</c:v>
                </c:pt>
                <c:pt idx="2">
                  <c:v>109.97</c:v>
                </c:pt>
                <c:pt idx="3">
                  <c:v>108.7</c:v>
                </c:pt>
                <c:pt idx="4">
                  <c:v>106.51</c:v>
                </c:pt>
              </c:numCache>
            </c:numRef>
          </c:val>
          <c:extLst>
            <c:ext xmlns:c16="http://schemas.microsoft.com/office/drawing/2014/chart" uri="{C3380CC4-5D6E-409C-BE32-E72D297353CC}">
              <c16:uniqueId val="{00000000-1BFE-42C3-88BC-42230F11815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1BFE-42C3-88BC-42230F11815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52.99</c:v>
                </c:pt>
                <c:pt idx="1">
                  <c:v>53.53</c:v>
                </c:pt>
                <c:pt idx="2">
                  <c:v>54.23</c:v>
                </c:pt>
                <c:pt idx="3">
                  <c:v>55.12</c:v>
                </c:pt>
                <c:pt idx="4">
                  <c:v>54.93</c:v>
                </c:pt>
              </c:numCache>
            </c:numRef>
          </c:val>
          <c:extLst>
            <c:ext xmlns:c16="http://schemas.microsoft.com/office/drawing/2014/chart" uri="{C3380CC4-5D6E-409C-BE32-E72D297353CC}">
              <c16:uniqueId val="{00000000-4177-4DF3-B236-A117A562ABE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4177-4DF3-B236-A117A562ABE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29.14</c:v>
                </c:pt>
                <c:pt idx="1">
                  <c:v>29.07</c:v>
                </c:pt>
                <c:pt idx="2">
                  <c:v>29.33</c:v>
                </c:pt>
                <c:pt idx="3">
                  <c:v>29.74</c:v>
                </c:pt>
                <c:pt idx="4">
                  <c:v>31.03</c:v>
                </c:pt>
              </c:numCache>
            </c:numRef>
          </c:val>
          <c:extLst>
            <c:ext xmlns:c16="http://schemas.microsoft.com/office/drawing/2014/chart" uri="{C3380CC4-5D6E-409C-BE32-E72D297353CC}">
              <c16:uniqueId val="{00000000-6A8F-4368-A8E8-18C4E7297BB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6A8F-4368-A8E8-18C4E7297BB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78-4F28-B6F1-2F7AD025B26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5D78-4F28-B6F1-2F7AD025B26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346.15</c:v>
                </c:pt>
                <c:pt idx="1">
                  <c:v>404.29</c:v>
                </c:pt>
                <c:pt idx="2">
                  <c:v>445.35</c:v>
                </c:pt>
                <c:pt idx="3">
                  <c:v>487.82</c:v>
                </c:pt>
                <c:pt idx="4">
                  <c:v>519.13</c:v>
                </c:pt>
              </c:numCache>
            </c:numRef>
          </c:val>
          <c:extLst>
            <c:ext xmlns:c16="http://schemas.microsoft.com/office/drawing/2014/chart" uri="{C3380CC4-5D6E-409C-BE32-E72D297353CC}">
              <c16:uniqueId val="{00000000-BD61-4287-9F3C-7D448AC7DF8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BD61-4287-9F3C-7D448AC7DF8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180.19</c:v>
                </c:pt>
                <c:pt idx="1">
                  <c:v>182.4</c:v>
                </c:pt>
                <c:pt idx="2">
                  <c:v>185.74</c:v>
                </c:pt>
                <c:pt idx="3">
                  <c:v>194.39</c:v>
                </c:pt>
                <c:pt idx="4">
                  <c:v>207.24</c:v>
                </c:pt>
              </c:numCache>
            </c:numRef>
          </c:val>
          <c:extLst>
            <c:ext xmlns:c16="http://schemas.microsoft.com/office/drawing/2014/chart" uri="{C3380CC4-5D6E-409C-BE32-E72D297353CC}">
              <c16:uniqueId val="{00000000-BB59-432D-986B-C3BAC3BB7DC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BB59-432D-986B-C3BAC3BB7DC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99.55</c:v>
                </c:pt>
                <c:pt idx="1">
                  <c:v>102.32</c:v>
                </c:pt>
                <c:pt idx="2">
                  <c:v>102.75</c:v>
                </c:pt>
                <c:pt idx="3">
                  <c:v>103.24</c:v>
                </c:pt>
                <c:pt idx="4">
                  <c:v>100.3</c:v>
                </c:pt>
              </c:numCache>
            </c:numRef>
          </c:val>
          <c:extLst>
            <c:ext xmlns:c16="http://schemas.microsoft.com/office/drawing/2014/chart" uri="{C3380CC4-5D6E-409C-BE32-E72D297353CC}">
              <c16:uniqueId val="{00000000-89B2-4C8D-8B12-8645EC63A52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89B2-4C8D-8B12-8645EC63A52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165.68</c:v>
                </c:pt>
                <c:pt idx="1">
                  <c:v>160.5</c:v>
                </c:pt>
                <c:pt idx="2">
                  <c:v>159.41</c:v>
                </c:pt>
                <c:pt idx="3">
                  <c:v>158.69999999999999</c:v>
                </c:pt>
                <c:pt idx="4">
                  <c:v>163.16999999999999</c:v>
                </c:pt>
              </c:numCache>
            </c:numRef>
          </c:val>
          <c:extLst>
            <c:ext xmlns:c16="http://schemas.microsoft.com/office/drawing/2014/chart" uri="{C3380CC4-5D6E-409C-BE32-E72D297353CC}">
              <c16:uniqueId val="{00000000-0286-49FF-ADAE-C6B77E910F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0286-49FF-ADAE-C6B77E910F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大阪狭山市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58746</v>
      </c>
      <c r="AM8" s="61"/>
      <c r="AN8" s="61"/>
      <c r="AO8" s="61"/>
      <c r="AP8" s="61"/>
      <c r="AQ8" s="61"/>
      <c r="AR8" s="61"/>
      <c r="AS8" s="61"/>
      <c r="AT8" s="52">
        <f>データ!$S$6</f>
        <v>11.92</v>
      </c>
      <c r="AU8" s="53"/>
      <c r="AV8" s="53"/>
      <c r="AW8" s="53"/>
      <c r="AX8" s="53"/>
      <c r="AY8" s="53"/>
      <c r="AZ8" s="53"/>
      <c r="BA8" s="53"/>
      <c r="BB8" s="54">
        <f>データ!$T$6</f>
        <v>4928.3599999999997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72.2</v>
      </c>
      <c r="J10" s="53"/>
      <c r="K10" s="53"/>
      <c r="L10" s="53"/>
      <c r="M10" s="53"/>
      <c r="N10" s="53"/>
      <c r="O10" s="64"/>
      <c r="P10" s="54">
        <f>データ!$P$6</f>
        <v>99.99</v>
      </c>
      <c r="Q10" s="54"/>
      <c r="R10" s="54"/>
      <c r="S10" s="54"/>
      <c r="T10" s="54"/>
      <c r="U10" s="54"/>
      <c r="V10" s="54"/>
      <c r="W10" s="61">
        <f>データ!$Q$6</f>
        <v>2706</v>
      </c>
      <c r="X10" s="61"/>
      <c r="Y10" s="61"/>
      <c r="Z10" s="61"/>
      <c r="AA10" s="61"/>
      <c r="AB10" s="61"/>
      <c r="AC10" s="61"/>
      <c r="AD10" s="2"/>
      <c r="AE10" s="2"/>
      <c r="AF10" s="2"/>
      <c r="AG10" s="2"/>
      <c r="AH10" s="4"/>
      <c r="AI10" s="4"/>
      <c r="AJ10" s="4"/>
      <c r="AK10" s="4"/>
      <c r="AL10" s="61">
        <f>データ!$U$6</f>
        <v>58685</v>
      </c>
      <c r="AM10" s="61"/>
      <c r="AN10" s="61"/>
      <c r="AO10" s="61"/>
      <c r="AP10" s="61"/>
      <c r="AQ10" s="61"/>
      <c r="AR10" s="61"/>
      <c r="AS10" s="61"/>
      <c r="AT10" s="52">
        <f>データ!$V$6</f>
        <v>11.92</v>
      </c>
      <c r="AU10" s="53"/>
      <c r="AV10" s="53"/>
      <c r="AW10" s="53"/>
      <c r="AX10" s="53"/>
      <c r="AY10" s="53"/>
      <c r="AZ10" s="53"/>
      <c r="BA10" s="53"/>
      <c r="BB10" s="54">
        <f>データ!$W$6</f>
        <v>4923.24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gFwQGGaUY2pcOm2YTamiYJ7HHOAok6uUZ32H2bVfVudTYE7qVR3SYfDPxH/qROUlxTrbe+fsvjZbCtL70fWwow==" saltValue="7vQIVli1myzvtfgmlXdQ9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272311</v>
      </c>
      <c r="D6" s="34">
        <f t="shared" si="3"/>
        <v>46</v>
      </c>
      <c r="E6" s="34">
        <f t="shared" si="3"/>
        <v>1</v>
      </c>
      <c r="F6" s="34">
        <f t="shared" si="3"/>
        <v>0</v>
      </c>
      <c r="G6" s="34">
        <f t="shared" si="3"/>
        <v>1</v>
      </c>
      <c r="H6" s="34" t="str">
        <f t="shared" si="3"/>
        <v>大阪府　大阪狭山市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72.2</v>
      </c>
      <c r="P6" s="35">
        <f t="shared" si="3"/>
        <v>99.99</v>
      </c>
      <c r="Q6" s="35">
        <f t="shared" si="3"/>
        <v>2706</v>
      </c>
      <c r="R6" s="35">
        <f t="shared" si="3"/>
        <v>58746</v>
      </c>
      <c r="S6" s="35">
        <f t="shared" si="3"/>
        <v>11.92</v>
      </c>
      <c r="T6" s="35">
        <f t="shared" si="3"/>
        <v>4928.3599999999997</v>
      </c>
      <c r="U6" s="35">
        <f t="shared" si="3"/>
        <v>58685</v>
      </c>
      <c r="V6" s="35">
        <f t="shared" si="3"/>
        <v>11.92</v>
      </c>
      <c r="W6" s="35">
        <f t="shared" si="3"/>
        <v>4923.24</v>
      </c>
      <c r="X6" s="36">
        <f>IF(X7="",NA(),X7)</f>
        <v>105.29</v>
      </c>
      <c r="Y6" s="36">
        <f t="shared" ref="Y6:AG6" si="4">IF(Y7="",NA(),Y7)</f>
        <v>109.52</v>
      </c>
      <c r="Z6" s="36">
        <f t="shared" si="4"/>
        <v>109.97</v>
      </c>
      <c r="AA6" s="36">
        <f t="shared" si="4"/>
        <v>108.7</v>
      </c>
      <c r="AB6" s="36">
        <f t="shared" si="4"/>
        <v>106.51</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346.15</v>
      </c>
      <c r="AU6" s="36">
        <f t="shared" ref="AU6:BC6" si="6">IF(AU7="",NA(),AU7)</f>
        <v>404.29</v>
      </c>
      <c r="AV6" s="36">
        <f t="shared" si="6"/>
        <v>445.35</v>
      </c>
      <c r="AW6" s="36">
        <f t="shared" si="6"/>
        <v>487.82</v>
      </c>
      <c r="AX6" s="36">
        <f t="shared" si="6"/>
        <v>519.13</v>
      </c>
      <c r="AY6" s="36">
        <f t="shared" si="6"/>
        <v>346.59</v>
      </c>
      <c r="AZ6" s="36">
        <f t="shared" si="6"/>
        <v>357.82</v>
      </c>
      <c r="BA6" s="36">
        <f t="shared" si="6"/>
        <v>355.5</v>
      </c>
      <c r="BB6" s="36">
        <f t="shared" si="6"/>
        <v>349.83</v>
      </c>
      <c r="BC6" s="36">
        <f t="shared" si="6"/>
        <v>360.86</v>
      </c>
      <c r="BD6" s="35" t="str">
        <f>IF(BD7="","",IF(BD7="-","【-】","【"&amp;SUBSTITUTE(TEXT(BD7,"#,##0.00"),"-","△")&amp;"】"))</f>
        <v>【264.97】</v>
      </c>
      <c r="BE6" s="36">
        <f>IF(BE7="",NA(),BE7)</f>
        <v>180.19</v>
      </c>
      <c r="BF6" s="36">
        <f t="shared" ref="BF6:BN6" si="7">IF(BF7="",NA(),BF7)</f>
        <v>182.4</v>
      </c>
      <c r="BG6" s="36">
        <f t="shared" si="7"/>
        <v>185.74</v>
      </c>
      <c r="BH6" s="36">
        <f t="shared" si="7"/>
        <v>194.39</v>
      </c>
      <c r="BI6" s="36">
        <f t="shared" si="7"/>
        <v>207.24</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99.55</v>
      </c>
      <c r="BQ6" s="36">
        <f t="shared" ref="BQ6:BY6" si="8">IF(BQ7="",NA(),BQ7)</f>
        <v>102.32</v>
      </c>
      <c r="BR6" s="36">
        <f t="shared" si="8"/>
        <v>102.75</v>
      </c>
      <c r="BS6" s="36">
        <f t="shared" si="8"/>
        <v>103.24</v>
      </c>
      <c r="BT6" s="36">
        <f t="shared" si="8"/>
        <v>100.3</v>
      </c>
      <c r="BU6" s="36">
        <f t="shared" si="8"/>
        <v>105.71</v>
      </c>
      <c r="BV6" s="36">
        <f t="shared" si="8"/>
        <v>106.01</v>
      </c>
      <c r="BW6" s="36">
        <f t="shared" si="8"/>
        <v>104.57</v>
      </c>
      <c r="BX6" s="36">
        <f t="shared" si="8"/>
        <v>103.54</v>
      </c>
      <c r="BY6" s="36">
        <f t="shared" si="8"/>
        <v>103.32</v>
      </c>
      <c r="BZ6" s="35" t="str">
        <f>IF(BZ7="","",IF(BZ7="-","【-】","【"&amp;SUBSTITUTE(TEXT(BZ7,"#,##0.00"),"-","△")&amp;"】"))</f>
        <v>【103.24】</v>
      </c>
      <c r="CA6" s="36">
        <f>IF(CA7="",NA(),CA7)</f>
        <v>165.68</v>
      </c>
      <c r="CB6" s="36">
        <f t="shared" ref="CB6:CJ6" si="9">IF(CB7="",NA(),CB7)</f>
        <v>160.5</v>
      </c>
      <c r="CC6" s="36">
        <f t="shared" si="9"/>
        <v>159.41</v>
      </c>
      <c r="CD6" s="36">
        <f t="shared" si="9"/>
        <v>158.69999999999999</v>
      </c>
      <c r="CE6" s="36">
        <f t="shared" si="9"/>
        <v>163.16999999999999</v>
      </c>
      <c r="CF6" s="36">
        <f t="shared" si="9"/>
        <v>162.15</v>
      </c>
      <c r="CG6" s="36">
        <f t="shared" si="9"/>
        <v>162.24</v>
      </c>
      <c r="CH6" s="36">
        <f t="shared" si="9"/>
        <v>165.47</v>
      </c>
      <c r="CI6" s="36">
        <f t="shared" si="9"/>
        <v>167.46</v>
      </c>
      <c r="CJ6" s="36">
        <f t="shared" si="9"/>
        <v>168.56</v>
      </c>
      <c r="CK6" s="35" t="str">
        <f>IF(CK7="","",IF(CK7="-","【-】","【"&amp;SUBSTITUTE(TEXT(CK7,"#,##0.00"),"-","△")&amp;"】"))</f>
        <v>【168.38】</v>
      </c>
      <c r="CL6" s="36">
        <f>IF(CL7="",NA(),CL7)</f>
        <v>66.58</v>
      </c>
      <c r="CM6" s="36">
        <f t="shared" ref="CM6:CU6" si="10">IF(CM7="",NA(),CM7)</f>
        <v>66.13</v>
      </c>
      <c r="CN6" s="36">
        <f t="shared" si="10"/>
        <v>65.38</v>
      </c>
      <c r="CO6" s="36">
        <f t="shared" si="10"/>
        <v>64.17</v>
      </c>
      <c r="CP6" s="36">
        <f t="shared" si="10"/>
        <v>64.25</v>
      </c>
      <c r="CQ6" s="36">
        <f t="shared" si="10"/>
        <v>59.34</v>
      </c>
      <c r="CR6" s="36">
        <f t="shared" si="10"/>
        <v>59.11</v>
      </c>
      <c r="CS6" s="36">
        <f t="shared" si="10"/>
        <v>59.74</v>
      </c>
      <c r="CT6" s="36">
        <f t="shared" si="10"/>
        <v>59.46</v>
      </c>
      <c r="CU6" s="36">
        <f t="shared" si="10"/>
        <v>59.51</v>
      </c>
      <c r="CV6" s="35" t="str">
        <f>IF(CV7="","",IF(CV7="-","【-】","【"&amp;SUBSTITUTE(TEXT(CV7,"#,##0.00"),"-","△")&amp;"】"))</f>
        <v>【60.00】</v>
      </c>
      <c r="CW6" s="36">
        <f>IF(CW7="",NA(),CW7)</f>
        <v>94.15</v>
      </c>
      <c r="CX6" s="36">
        <f t="shared" ref="CX6:DF6" si="11">IF(CX7="",NA(),CX7)</f>
        <v>95.33</v>
      </c>
      <c r="CY6" s="36">
        <f t="shared" si="11"/>
        <v>96.11</v>
      </c>
      <c r="CZ6" s="36">
        <f t="shared" si="11"/>
        <v>98.12</v>
      </c>
      <c r="DA6" s="36">
        <f t="shared" si="11"/>
        <v>97.56</v>
      </c>
      <c r="DB6" s="36">
        <f t="shared" si="11"/>
        <v>87.74</v>
      </c>
      <c r="DC6" s="36">
        <f t="shared" si="11"/>
        <v>87.91</v>
      </c>
      <c r="DD6" s="36">
        <f t="shared" si="11"/>
        <v>87.28</v>
      </c>
      <c r="DE6" s="36">
        <f t="shared" si="11"/>
        <v>87.41</v>
      </c>
      <c r="DF6" s="36">
        <f t="shared" si="11"/>
        <v>87.08</v>
      </c>
      <c r="DG6" s="35" t="str">
        <f>IF(DG7="","",IF(DG7="-","【-】","【"&amp;SUBSTITUTE(TEXT(DG7,"#,##0.00"),"-","△")&amp;"】"))</f>
        <v>【89.80】</v>
      </c>
      <c r="DH6" s="36">
        <f>IF(DH7="",NA(),DH7)</f>
        <v>52.99</v>
      </c>
      <c r="DI6" s="36">
        <f t="shared" ref="DI6:DQ6" si="12">IF(DI7="",NA(),DI7)</f>
        <v>53.53</v>
      </c>
      <c r="DJ6" s="36">
        <f t="shared" si="12"/>
        <v>54.23</v>
      </c>
      <c r="DK6" s="36">
        <f t="shared" si="12"/>
        <v>55.12</v>
      </c>
      <c r="DL6" s="36">
        <f t="shared" si="12"/>
        <v>54.93</v>
      </c>
      <c r="DM6" s="36">
        <f t="shared" si="12"/>
        <v>46.27</v>
      </c>
      <c r="DN6" s="36">
        <f t="shared" si="12"/>
        <v>46.88</v>
      </c>
      <c r="DO6" s="36">
        <f t="shared" si="12"/>
        <v>46.94</v>
      </c>
      <c r="DP6" s="36">
        <f t="shared" si="12"/>
        <v>47.62</v>
      </c>
      <c r="DQ6" s="36">
        <f t="shared" si="12"/>
        <v>48.55</v>
      </c>
      <c r="DR6" s="35" t="str">
        <f>IF(DR7="","",IF(DR7="-","【-】","【"&amp;SUBSTITUTE(TEXT(DR7,"#,##0.00"),"-","△")&amp;"】"))</f>
        <v>【49.59】</v>
      </c>
      <c r="DS6" s="36">
        <f>IF(DS7="",NA(),DS7)</f>
        <v>29.14</v>
      </c>
      <c r="DT6" s="36">
        <f t="shared" ref="DT6:EB6" si="13">IF(DT7="",NA(),DT7)</f>
        <v>29.07</v>
      </c>
      <c r="DU6" s="36">
        <f t="shared" si="13"/>
        <v>29.33</v>
      </c>
      <c r="DV6" s="36">
        <f t="shared" si="13"/>
        <v>29.74</v>
      </c>
      <c r="DW6" s="36">
        <f t="shared" si="13"/>
        <v>31.03</v>
      </c>
      <c r="DX6" s="36">
        <f t="shared" si="13"/>
        <v>10.93</v>
      </c>
      <c r="DY6" s="36">
        <f t="shared" si="13"/>
        <v>13.39</v>
      </c>
      <c r="DZ6" s="36">
        <f t="shared" si="13"/>
        <v>14.48</v>
      </c>
      <c r="EA6" s="36">
        <f t="shared" si="13"/>
        <v>16.27</v>
      </c>
      <c r="EB6" s="36">
        <f t="shared" si="13"/>
        <v>17.11</v>
      </c>
      <c r="EC6" s="35" t="str">
        <f>IF(EC7="","",IF(EC7="-","【-】","【"&amp;SUBSTITUTE(TEXT(EC7,"#,##0.00"),"-","△")&amp;"】"))</f>
        <v>【19.44】</v>
      </c>
      <c r="ED6" s="36">
        <f>IF(ED7="",NA(),ED7)</f>
        <v>2.63</v>
      </c>
      <c r="EE6" s="36">
        <f t="shared" ref="EE6:EM6" si="14">IF(EE7="",NA(),EE7)</f>
        <v>1.33</v>
      </c>
      <c r="EF6" s="36">
        <f t="shared" si="14"/>
        <v>1.02</v>
      </c>
      <c r="EG6" s="36">
        <f t="shared" si="14"/>
        <v>0.69</v>
      </c>
      <c r="EH6" s="36">
        <f t="shared" si="14"/>
        <v>0.25</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272311</v>
      </c>
      <c r="D7" s="38">
        <v>46</v>
      </c>
      <c r="E7" s="38">
        <v>1</v>
      </c>
      <c r="F7" s="38">
        <v>0</v>
      </c>
      <c r="G7" s="38">
        <v>1</v>
      </c>
      <c r="H7" s="38" t="s">
        <v>93</v>
      </c>
      <c r="I7" s="38" t="s">
        <v>94</v>
      </c>
      <c r="J7" s="38" t="s">
        <v>95</v>
      </c>
      <c r="K7" s="38" t="s">
        <v>96</v>
      </c>
      <c r="L7" s="38" t="s">
        <v>97</v>
      </c>
      <c r="M7" s="38" t="s">
        <v>98</v>
      </c>
      <c r="N7" s="39" t="s">
        <v>99</v>
      </c>
      <c r="O7" s="39">
        <v>72.2</v>
      </c>
      <c r="P7" s="39">
        <v>99.99</v>
      </c>
      <c r="Q7" s="39">
        <v>2706</v>
      </c>
      <c r="R7" s="39">
        <v>58746</v>
      </c>
      <c r="S7" s="39">
        <v>11.92</v>
      </c>
      <c r="T7" s="39">
        <v>4928.3599999999997</v>
      </c>
      <c r="U7" s="39">
        <v>58685</v>
      </c>
      <c r="V7" s="39">
        <v>11.92</v>
      </c>
      <c r="W7" s="39">
        <v>4923.24</v>
      </c>
      <c r="X7" s="39">
        <v>105.29</v>
      </c>
      <c r="Y7" s="39">
        <v>109.52</v>
      </c>
      <c r="Z7" s="39">
        <v>109.97</v>
      </c>
      <c r="AA7" s="39">
        <v>108.7</v>
      </c>
      <c r="AB7" s="39">
        <v>106.51</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346.15</v>
      </c>
      <c r="AU7" s="39">
        <v>404.29</v>
      </c>
      <c r="AV7" s="39">
        <v>445.35</v>
      </c>
      <c r="AW7" s="39">
        <v>487.82</v>
      </c>
      <c r="AX7" s="39">
        <v>519.13</v>
      </c>
      <c r="AY7" s="39">
        <v>346.59</v>
      </c>
      <c r="AZ7" s="39">
        <v>357.82</v>
      </c>
      <c r="BA7" s="39">
        <v>355.5</v>
      </c>
      <c r="BB7" s="39">
        <v>349.83</v>
      </c>
      <c r="BC7" s="39">
        <v>360.86</v>
      </c>
      <c r="BD7" s="39">
        <v>264.97000000000003</v>
      </c>
      <c r="BE7" s="39">
        <v>180.19</v>
      </c>
      <c r="BF7" s="39">
        <v>182.4</v>
      </c>
      <c r="BG7" s="39">
        <v>185.74</v>
      </c>
      <c r="BH7" s="39">
        <v>194.39</v>
      </c>
      <c r="BI7" s="39">
        <v>207.24</v>
      </c>
      <c r="BJ7" s="39">
        <v>312.02999999999997</v>
      </c>
      <c r="BK7" s="39">
        <v>307.45999999999998</v>
      </c>
      <c r="BL7" s="39">
        <v>312.58</v>
      </c>
      <c r="BM7" s="39">
        <v>314.87</v>
      </c>
      <c r="BN7" s="39">
        <v>309.27999999999997</v>
      </c>
      <c r="BO7" s="39">
        <v>266.61</v>
      </c>
      <c r="BP7" s="39">
        <v>99.55</v>
      </c>
      <c r="BQ7" s="39">
        <v>102.32</v>
      </c>
      <c r="BR7" s="39">
        <v>102.75</v>
      </c>
      <c r="BS7" s="39">
        <v>103.24</v>
      </c>
      <c r="BT7" s="39">
        <v>100.3</v>
      </c>
      <c r="BU7" s="39">
        <v>105.71</v>
      </c>
      <c r="BV7" s="39">
        <v>106.01</v>
      </c>
      <c r="BW7" s="39">
        <v>104.57</v>
      </c>
      <c r="BX7" s="39">
        <v>103.54</v>
      </c>
      <c r="BY7" s="39">
        <v>103.32</v>
      </c>
      <c r="BZ7" s="39">
        <v>103.24</v>
      </c>
      <c r="CA7" s="39">
        <v>165.68</v>
      </c>
      <c r="CB7" s="39">
        <v>160.5</v>
      </c>
      <c r="CC7" s="39">
        <v>159.41</v>
      </c>
      <c r="CD7" s="39">
        <v>158.69999999999999</v>
      </c>
      <c r="CE7" s="39">
        <v>163.16999999999999</v>
      </c>
      <c r="CF7" s="39">
        <v>162.15</v>
      </c>
      <c r="CG7" s="39">
        <v>162.24</v>
      </c>
      <c r="CH7" s="39">
        <v>165.47</v>
      </c>
      <c r="CI7" s="39">
        <v>167.46</v>
      </c>
      <c r="CJ7" s="39">
        <v>168.56</v>
      </c>
      <c r="CK7" s="39">
        <v>168.38</v>
      </c>
      <c r="CL7" s="39">
        <v>66.58</v>
      </c>
      <c r="CM7" s="39">
        <v>66.13</v>
      </c>
      <c r="CN7" s="39">
        <v>65.38</v>
      </c>
      <c r="CO7" s="39">
        <v>64.17</v>
      </c>
      <c r="CP7" s="39">
        <v>64.25</v>
      </c>
      <c r="CQ7" s="39">
        <v>59.34</v>
      </c>
      <c r="CR7" s="39">
        <v>59.11</v>
      </c>
      <c r="CS7" s="39">
        <v>59.74</v>
      </c>
      <c r="CT7" s="39">
        <v>59.46</v>
      </c>
      <c r="CU7" s="39">
        <v>59.51</v>
      </c>
      <c r="CV7" s="39">
        <v>60</v>
      </c>
      <c r="CW7" s="39">
        <v>94.15</v>
      </c>
      <c r="CX7" s="39">
        <v>95.33</v>
      </c>
      <c r="CY7" s="39">
        <v>96.11</v>
      </c>
      <c r="CZ7" s="39">
        <v>98.12</v>
      </c>
      <c r="DA7" s="39">
        <v>97.56</v>
      </c>
      <c r="DB7" s="39">
        <v>87.74</v>
      </c>
      <c r="DC7" s="39">
        <v>87.91</v>
      </c>
      <c r="DD7" s="39">
        <v>87.28</v>
      </c>
      <c r="DE7" s="39">
        <v>87.41</v>
      </c>
      <c r="DF7" s="39">
        <v>87.08</v>
      </c>
      <c r="DG7" s="39">
        <v>89.8</v>
      </c>
      <c r="DH7" s="39">
        <v>52.99</v>
      </c>
      <c r="DI7" s="39">
        <v>53.53</v>
      </c>
      <c r="DJ7" s="39">
        <v>54.23</v>
      </c>
      <c r="DK7" s="39">
        <v>55.12</v>
      </c>
      <c r="DL7" s="39">
        <v>54.93</v>
      </c>
      <c r="DM7" s="39">
        <v>46.27</v>
      </c>
      <c r="DN7" s="39">
        <v>46.88</v>
      </c>
      <c r="DO7" s="39">
        <v>46.94</v>
      </c>
      <c r="DP7" s="39">
        <v>47.62</v>
      </c>
      <c r="DQ7" s="39">
        <v>48.55</v>
      </c>
      <c r="DR7" s="39">
        <v>49.59</v>
      </c>
      <c r="DS7" s="39">
        <v>29.14</v>
      </c>
      <c r="DT7" s="39">
        <v>29.07</v>
      </c>
      <c r="DU7" s="39">
        <v>29.33</v>
      </c>
      <c r="DV7" s="39">
        <v>29.74</v>
      </c>
      <c r="DW7" s="39">
        <v>31.03</v>
      </c>
      <c r="DX7" s="39">
        <v>10.93</v>
      </c>
      <c r="DY7" s="39">
        <v>13.39</v>
      </c>
      <c r="DZ7" s="39">
        <v>14.48</v>
      </c>
      <c r="EA7" s="39">
        <v>16.27</v>
      </c>
      <c r="EB7" s="39">
        <v>17.11</v>
      </c>
      <c r="EC7" s="39">
        <v>19.440000000000001</v>
      </c>
      <c r="ED7" s="39">
        <v>2.63</v>
      </c>
      <c r="EE7" s="39">
        <v>1.33</v>
      </c>
      <c r="EF7" s="39">
        <v>1.02</v>
      </c>
      <c r="EG7" s="39">
        <v>0.69</v>
      </c>
      <c r="EH7" s="39">
        <v>0.25</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2021-02-19T07:42:29Z</cp:lastPrinted>
  <dcterms:created xsi:type="dcterms:W3CDTF">2020-12-04T02:11:35Z</dcterms:created>
  <dcterms:modified xsi:type="dcterms:W3CDTF">2021-02-19T07:42:30Z</dcterms:modified>
  <cp:category/>
</cp:coreProperties>
</file>