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w$\作業用\財政G\経営比較分析表\03 経営比較分析表（R1決算）\05 チェック完了後データ\31 交野市●\"/>
    </mc:Choice>
  </mc:AlternateContent>
  <workbookProtection workbookAlgorithmName="SHA-512" workbookHashValue="PVH8SU48XKGuZW8EOxIwx2hvIgYHWtSS9HTueNOij7/udFIPGk4BjJGiKDhRmpUWHvMz0oTMrHoWmx+WVp7uFw==" workbookSaltValue="0Rhby1QpLpbYSzQZtghoxg==" workbookSpinCount="100000" lockStructure="1"/>
  <bookViews>
    <workbookView xWindow="-105" yWindow="-105" windowWidth="19425" windowHeight="10425"/>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Q6" i="5"/>
  <c r="W10" i="4" s="1"/>
  <c r="P6" i="5"/>
  <c r="O6" i="5"/>
  <c r="I10" i="4" s="1"/>
  <c r="N6" i="5"/>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P10" i="4"/>
  <c r="B10" i="4"/>
  <c r="AT8" i="4"/>
  <c r="AD8" i="4"/>
  <c r="W8" i="4"/>
  <c r="P8" i="4"/>
  <c r="B6" i="4"/>
</calcChain>
</file>

<file path=xl/sharedStrings.xml><?xml version="1.0" encoding="utf-8"?>
<sst xmlns="http://schemas.openxmlformats.org/spreadsheetml/2006/main" count="320" uniqueCount="116">
  <si>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</si>
  <si>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</si>
  <si>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</si>
  <si>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</si>
  <si>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</si>
  <si>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</si>
  <si>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</si>
  <si>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</si>
  <si>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</si>
  <si>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</si>
  <si>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</si>
  <si>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</si>
  <si>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</si>
  <si>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</si>
  <si>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</si>
  <si>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</si>
  <si>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</si>
  <si>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</si>
  <si>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</si>
  <si>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</si>
  <si>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</si>
  <si>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</si>
  <si>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</si>
  <si>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</si>
  <si>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</si>
  <si>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</si>
  <si>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</si>
  <si>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</si>
  <si>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</si>
  <si>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</si>
  <si>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</si>
  <si>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</si>
  <si>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</si>
  <si>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</si>
  <si>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</si>
  <si>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</si>
  <si>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</si>
  <si>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</si>
  <si>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</si>
  <si>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</si>
  <si>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</si>
  <si>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</si>
  <si>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</si>
  <si>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</si>
  <si>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</si>
  <si>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</si>
  <si>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</si>
  <si>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</si>
  <si>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</si>
  <si>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</si>
  <si>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</si>
  <si>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</si>
  <si>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</si>
  <si>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</si>
  <si>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</si>
  <si>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</si>
  <si>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</si>
  <si>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</si>
  <si>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</si>
  <si>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</si>
  <si>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</si>
  <si>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</si>
  <si>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</si>
  <si>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</si>
  <si>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</si>
  <si>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</si>
  <si>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</si>
  <si>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</si>
  <si>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</si>
  <si>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</si>
  <si>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</si>
  <si>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</si>
  <si>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</si>
  <si>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</si>
  <si>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</si>
  <si>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</si>
  <si>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</si>
  <si>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</si>
  <si>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</si>
  <si>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</si>
  <si>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</si>
  <si>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</si>
  <si>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</si>
  <si>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</si>
  <si>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</si>
  <si>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</si>
  <si>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</si>
  <si>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</si>
  <si>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</si>
  <si>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</si>
  <si>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</si>
  <si>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</si>
  <si>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</si>
  <si>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</si>
  <si>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</si>
  <si>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</si>
  <si>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交野市</t>
  </si>
  <si>
    <t>法適用</t>
  </si>
  <si>
    <t>下水道事業</t>
  </si>
  <si>
    <t>公共下水道</t>
  </si>
  <si>
    <t>Bb1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</si>
  <si>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</si>
  <si>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</si>
  <si>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</si>
  <si>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</si>
  <si>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</si>
  <si>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</si>
  <si>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</si>
  <si>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</si>
  <si>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</si>
  <si>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</si>
  <si>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</si>
  <si>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</si>
  <si>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近年の実質収支は黒字であるが、人口減少等により今後においては、下水道使用料等の増収の見込みが厳しいことが予見される。また、施設の老朽化に伴い維持管理費や長寿命化対策費が大幅に増大することが見込まれており、ストックマネジメント計画に基づき、適切な施設の点検、調査、管路の改築及び更新を図っていく。
　更に老朽化による業務量の増大が見込まれるなか、業務の効率化、包括的民間委託や公的機関の補完組織活用による事業運営の強化を図る。
　令和元年度より、公営企業会計として、事業運営を実施している。また、中長期的な経営分析による経営戦略を令和2年度に策定し、適切な事業運営に努める。</t>
    <rPh sb="113" eb="115">
      <t>ケイカク</t>
    </rPh>
    <rPh sb="116" eb="117">
      <t>モト</t>
    </rPh>
    <rPh sb="132" eb="134">
      <t>カンロ</t>
    </rPh>
    <rPh sb="135" eb="137">
      <t>カイチク</t>
    </rPh>
    <rPh sb="139" eb="141">
      <t>コウシン</t>
    </rPh>
    <rPh sb="142" eb="143">
      <t>ハカ</t>
    </rPh>
    <phoneticPr fontId="4"/>
  </si>
  <si>
    <t xml:space="preserve">　これまで行ってきた普及促進事業の拡大により生じた歳入額と歳出額の大きな差を補うため一般会計からの繰入金を投入してきた。近年は事業の健全化の取組みにより収支差は大幅に減少し収支均衡に近い状態となり平成26年度末において、累積赤字を解消した。令和元年度末においても、黒字を継続している。
　令和元年度より企業会計を導入したため、以前の数値は0となっている。人口が減少傾向にあり、節水機器の普及により料金収入が減少傾向ではあるものの、他団体よりも先行して行った高度成長期の下水道整備により、借入を行った企業債の償還が終了を迎えつつあり元利償還が減額傾向にある。このため、①経常収支比率は類似団体平均値よりも10％多くなっている。流動負債の減額で➂流動比率が19％高くなっている。④企業債残高対事業規模比率も380％低くなっている。収入は減っているものの、資本費の減額で、汚水処理費が減少しており、➄経費回収率は33％高くなっており、⑥汚水処理原価は15円低くなっている。市内に下水処理場を保有しないため、➆施設利用率は0％となっている。
</t>
    <rPh sb="120" eb="122">
      <t>レイワ</t>
    </rPh>
    <rPh sb="122" eb="123">
      <t>ガン</t>
    </rPh>
    <rPh sb="135" eb="137">
      <t>ケイゾク</t>
    </rPh>
    <rPh sb="144" eb="146">
      <t>レイワ</t>
    </rPh>
    <rPh sb="146" eb="148">
      <t>ガンネン</t>
    </rPh>
    <rPh sb="148" eb="149">
      <t>ド</t>
    </rPh>
    <rPh sb="151" eb="153">
      <t>キギョウ</t>
    </rPh>
    <rPh sb="153" eb="155">
      <t>カイケイ</t>
    </rPh>
    <rPh sb="156" eb="158">
      <t>ドウニュウ</t>
    </rPh>
    <rPh sb="163" eb="165">
      <t>イゼン</t>
    </rPh>
    <rPh sb="166" eb="168">
      <t>スウチ</t>
    </rPh>
    <rPh sb="177" eb="179">
      <t>ジンコウ</t>
    </rPh>
    <rPh sb="180" eb="182">
      <t>ゲンショウ</t>
    </rPh>
    <rPh sb="182" eb="184">
      <t>ケイコウ</t>
    </rPh>
    <rPh sb="188" eb="190">
      <t>セッスイ</t>
    </rPh>
    <rPh sb="190" eb="192">
      <t>キキ</t>
    </rPh>
    <rPh sb="193" eb="195">
      <t>フキュウ</t>
    </rPh>
    <rPh sb="198" eb="200">
      <t>リョウキン</t>
    </rPh>
    <rPh sb="200" eb="202">
      <t>シュウニュウ</t>
    </rPh>
    <rPh sb="203" eb="205">
      <t>ゲンショウ</t>
    </rPh>
    <rPh sb="205" eb="207">
      <t>ケイコウ</t>
    </rPh>
    <rPh sb="215" eb="216">
      <t>タ</t>
    </rPh>
    <rPh sb="216" eb="218">
      <t>ダンタイ</t>
    </rPh>
    <rPh sb="221" eb="223">
      <t>センコウ</t>
    </rPh>
    <rPh sb="225" eb="226">
      <t>オコナ</t>
    </rPh>
    <rPh sb="228" eb="230">
      <t>コウド</t>
    </rPh>
    <rPh sb="230" eb="233">
      <t>セイチョウキ</t>
    </rPh>
    <rPh sb="234" eb="237">
      <t>ゲスイドウ</t>
    </rPh>
    <rPh sb="237" eb="239">
      <t>セイビ</t>
    </rPh>
    <rPh sb="243" eb="245">
      <t>カリイレ</t>
    </rPh>
    <rPh sb="246" eb="247">
      <t>オコナ</t>
    </rPh>
    <rPh sb="249" eb="251">
      <t>キギョウ</t>
    </rPh>
    <rPh sb="251" eb="252">
      <t>サイ</t>
    </rPh>
    <rPh sb="253" eb="255">
      <t>ショウカン</t>
    </rPh>
    <rPh sb="256" eb="258">
      <t>シュウリョウ</t>
    </rPh>
    <rPh sb="259" eb="260">
      <t>ムカ</t>
    </rPh>
    <rPh sb="270" eb="272">
      <t>ゲンガク</t>
    </rPh>
    <rPh sb="272" eb="274">
      <t>ケイコウ</t>
    </rPh>
    <rPh sb="284" eb="286">
      <t>ケイジョウ</t>
    </rPh>
    <rPh sb="286" eb="288">
      <t>シュウシ</t>
    </rPh>
    <rPh sb="288" eb="290">
      <t>ヒリツ</t>
    </rPh>
    <rPh sb="291" eb="295">
      <t>ルイジダンタイ</t>
    </rPh>
    <rPh sb="295" eb="297">
      <t>ヘイキン</t>
    </rPh>
    <rPh sb="304" eb="305">
      <t>オオ</t>
    </rPh>
    <rPh sb="312" eb="314">
      <t>リュウドウ</t>
    </rPh>
    <rPh sb="314" eb="316">
      <t>フサイ</t>
    </rPh>
    <rPh sb="317" eb="319">
      <t>ゲンガク</t>
    </rPh>
    <rPh sb="321" eb="323">
      <t>リュウドウ</t>
    </rPh>
    <rPh sb="323" eb="325">
      <t>ヒリツ</t>
    </rPh>
    <rPh sb="329" eb="330">
      <t>タカ</t>
    </rPh>
    <rPh sb="355" eb="356">
      <t>ヒク</t>
    </rPh>
    <rPh sb="363" eb="365">
      <t>シュウニュウ</t>
    </rPh>
    <rPh sb="366" eb="367">
      <t>ヘ</t>
    </rPh>
    <rPh sb="397" eb="402">
      <t>ケイヒカイシュウリツ</t>
    </rPh>
    <rPh sb="406" eb="407">
      <t>タカ</t>
    </rPh>
    <rPh sb="424" eb="425">
      <t>エン</t>
    </rPh>
    <rPh sb="425" eb="426">
      <t>ヒク</t>
    </rPh>
    <rPh sb="433" eb="435">
      <t>シナイ</t>
    </rPh>
    <rPh sb="436" eb="438">
      <t>ゲスイ</t>
    </rPh>
    <rPh sb="438" eb="441">
      <t>ショリジョウ</t>
    </rPh>
    <rPh sb="442" eb="444">
      <t>ホユウ</t>
    </rPh>
    <rPh sb="451" eb="453">
      <t>シセツ</t>
    </rPh>
    <rPh sb="453" eb="455">
      <t>リヨウ</t>
    </rPh>
    <rPh sb="455" eb="456">
      <t>リツ</t>
    </rPh>
    <phoneticPr fontId="4"/>
  </si>
  <si>
    <t>　令和元年度より企業会計を導入し、減価償却を開始したため、固定資産額に比して減価償却累計額が低くなっており、①有形固定資産減価償却率は類似団体平均値より低くなっている。他団体よりも先行して下水道の整備を行っていたため、➁管渠老朽化率が類似団体平均値の倍となっている。老朽化が進んでいることから令和元年度に策定したストックマネジメント計画に基づき、管渠の改築更新を進めており、➂管渠の改善率は類似団体平均値より0.09％高くなっている。　
　令和元年度末で市内における管渠延長は約203㎞となり、昭和43年の事業着手時期に布設された管渠が50年を超えており、今後は施設の本格的な老朽化による更新が順次発生することが見込まれる。その財源として企業債の計画的な発行が必要となることが考えられる。</t>
    <rPh sb="1" eb="3">
      <t>レイワ</t>
    </rPh>
    <rPh sb="3" eb="5">
      <t>ガンネン</t>
    </rPh>
    <rPh sb="5" eb="6">
      <t>ド</t>
    </rPh>
    <rPh sb="8" eb="10">
      <t>キギョウ</t>
    </rPh>
    <rPh sb="10" eb="12">
      <t>カイケイ</t>
    </rPh>
    <rPh sb="13" eb="15">
      <t>ドウニュウ</t>
    </rPh>
    <rPh sb="17" eb="19">
      <t>ゲンカ</t>
    </rPh>
    <rPh sb="19" eb="21">
      <t>ショウキャク</t>
    </rPh>
    <rPh sb="22" eb="24">
      <t>カイシ</t>
    </rPh>
    <rPh sb="29" eb="31">
      <t>コテイ</t>
    </rPh>
    <rPh sb="31" eb="33">
      <t>シサン</t>
    </rPh>
    <rPh sb="33" eb="34">
      <t>ガク</t>
    </rPh>
    <rPh sb="35" eb="36">
      <t>ヒ</t>
    </rPh>
    <rPh sb="38" eb="40">
      <t>ゲンカ</t>
    </rPh>
    <rPh sb="40" eb="42">
      <t>ショウキャク</t>
    </rPh>
    <rPh sb="42" eb="45">
      <t>ルイケイガク</t>
    </rPh>
    <rPh sb="46" eb="47">
      <t>ヒク</t>
    </rPh>
    <rPh sb="55" eb="57">
      <t>ユウケイ</t>
    </rPh>
    <rPh sb="57" eb="59">
      <t>コテイ</t>
    </rPh>
    <rPh sb="59" eb="61">
      <t>シサン</t>
    </rPh>
    <rPh sb="61" eb="63">
      <t>ゲンカ</t>
    </rPh>
    <rPh sb="63" eb="65">
      <t>ショウキャク</t>
    </rPh>
    <rPh sb="65" eb="66">
      <t>リツ</t>
    </rPh>
    <rPh sb="67" eb="69">
      <t>ルイジ</t>
    </rPh>
    <rPh sb="69" eb="71">
      <t>ダンタイ</t>
    </rPh>
    <rPh sb="71" eb="74">
      <t>ヘイキンチ</t>
    </rPh>
    <rPh sb="76" eb="77">
      <t>ヒク</t>
    </rPh>
    <rPh sb="84" eb="85">
      <t>タ</t>
    </rPh>
    <rPh sb="85" eb="87">
      <t>ダンタイ</t>
    </rPh>
    <rPh sb="90" eb="92">
      <t>センコウ</t>
    </rPh>
    <rPh sb="94" eb="97">
      <t>ゲスイドウ</t>
    </rPh>
    <rPh sb="98" eb="100">
      <t>セイビ</t>
    </rPh>
    <rPh sb="101" eb="102">
      <t>オコナ</t>
    </rPh>
    <rPh sb="110" eb="112">
      <t>カンキョ</t>
    </rPh>
    <rPh sb="112" eb="115">
      <t>ロウキュウカ</t>
    </rPh>
    <rPh sb="115" eb="116">
      <t>リツ</t>
    </rPh>
    <rPh sb="117" eb="119">
      <t>ルイジ</t>
    </rPh>
    <rPh sb="119" eb="121">
      <t>ダンタイ</t>
    </rPh>
    <rPh sb="121" eb="124">
      <t>ヘイキンチ</t>
    </rPh>
    <rPh sb="125" eb="126">
      <t>バイ</t>
    </rPh>
    <rPh sb="133" eb="136">
      <t>ロウキュウカ</t>
    </rPh>
    <rPh sb="137" eb="138">
      <t>スス</t>
    </rPh>
    <rPh sb="176" eb="178">
      <t>カイチク</t>
    </rPh>
    <rPh sb="178" eb="180">
      <t>コウシン</t>
    </rPh>
    <rPh sb="181" eb="182">
      <t>スス</t>
    </rPh>
    <rPh sb="188" eb="190">
      <t>カンキョ</t>
    </rPh>
    <rPh sb="191" eb="193">
      <t>カイゼン</t>
    </rPh>
    <rPh sb="193" eb="194">
      <t>リツ</t>
    </rPh>
    <rPh sb="209" eb="210">
      <t>タカ</t>
    </rPh>
    <rPh sb="220" eb="222">
      <t>レイワ</t>
    </rPh>
    <rPh sb="222" eb="223">
      <t>ガン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</si>
</sst>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0.21</c:v>
                </c:pt>
              </c:numCache>
            </c:numRef>
          </c:val>
          <c:extLst>
            <c:ext xmlns:c16="http://schemas.microsoft.com/office/drawing/2014/chart" uri="{C3380CC4-5D6E-409C-BE32-E72D297353CC}">
              <c16:uniqueId val="{00000000-F409-4369-AB72-7EBAF4F97B74}"/>
            </c:ext>
          </c:extLst>
        </c:ser>
        <c:dLbls>
          <c:showLegendKey val="0"/>
          <c:showVal val="0"/>
          <c:showCatName val="0"/>
          <c:showSerName val="0"/>
          <c:showPercent val="0"/>
          <c:showBubbleSize val="0"/>
        </c:dLbls>
        <c:gapWidth val="150"/>
        <c:axId val="364918752"/>
        <c:axId val="364914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0.12</c:v>
                </c:pt>
              </c:numCache>
            </c:numRef>
          </c:val>
          <c:smooth val="0"/>
          <c:extLst>
            <c:ext xmlns:c16="http://schemas.microsoft.com/office/drawing/2014/chart" uri="{C3380CC4-5D6E-409C-BE32-E72D297353CC}">
              <c16:uniqueId val="{00000001-F409-4369-AB72-7EBAF4F97B74}"/>
            </c:ext>
          </c:extLst>
        </c:ser>
        <c:dLbls>
          <c:showLegendKey val="0"/>
          <c:showVal val="0"/>
          <c:showCatName val="0"/>
          <c:showSerName val="0"/>
          <c:showPercent val="0"/>
          <c:showBubbleSize val="0"/>
        </c:dLbls>
        <c:marker val="1"/>
        <c:smooth val="0"/>
        <c:axId val="364918752"/>
        <c:axId val="364914440"/>
      </c:lineChart>
      <c:dateAx>
        <c:axId val="364918752"/>
        <c:scaling>
          <c:orientation val="minMax"/>
        </c:scaling>
        <c:delete val="1"/>
        <c:axPos val="b"/>
        <c:numFmt formatCode="&quot;H&quot;yy" sourceLinked="1"/>
        <c:majorTickMark val="none"/>
        <c:minorTickMark val="none"/>
        <c:tickLblPos val="none"/>
        <c:crossAx val="364914440"/>
        <c:crosses val="autoZero"/>
        <c:auto val="1"/>
        <c:lblOffset val="100"/>
        <c:baseTimeUnit val="years"/>
      </c:dateAx>
      <c:valAx>
        <c:axId val="364914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4DD-417C-ADD1-82C7F1DAD432}"/>
            </c:ext>
          </c:extLst>
        </c:ser>
        <c:dLbls>
          <c:showLegendKey val="0"/>
          <c:showVal val="0"/>
          <c:showCatName val="0"/>
          <c:showSerName val="0"/>
          <c:showPercent val="0"/>
          <c:showBubbleSize val="0"/>
        </c:dLbls>
        <c:gapWidth val="150"/>
        <c:axId val="425400288"/>
        <c:axId val="425402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70.3</c:v>
                </c:pt>
              </c:numCache>
            </c:numRef>
          </c:val>
          <c:smooth val="0"/>
          <c:extLst>
            <c:ext xmlns:c16="http://schemas.microsoft.com/office/drawing/2014/chart" uri="{C3380CC4-5D6E-409C-BE32-E72D297353CC}">
              <c16:uniqueId val="{00000001-94DD-417C-ADD1-82C7F1DAD432}"/>
            </c:ext>
          </c:extLst>
        </c:ser>
        <c:dLbls>
          <c:showLegendKey val="0"/>
          <c:showVal val="0"/>
          <c:showCatName val="0"/>
          <c:showSerName val="0"/>
          <c:showPercent val="0"/>
          <c:showBubbleSize val="0"/>
        </c:dLbls>
        <c:marker val="1"/>
        <c:smooth val="0"/>
        <c:axId val="425400288"/>
        <c:axId val="425402248"/>
      </c:lineChart>
      <c:dateAx>
        <c:axId val="425400288"/>
        <c:scaling>
          <c:orientation val="minMax"/>
        </c:scaling>
        <c:delete val="1"/>
        <c:axPos val="b"/>
        <c:numFmt formatCode="&quot;H&quot;yy" sourceLinked="1"/>
        <c:majorTickMark val="none"/>
        <c:minorTickMark val="none"/>
        <c:tickLblPos val="none"/>
        <c:crossAx val="425402248"/>
        <c:crosses val="autoZero"/>
        <c:auto val="1"/>
        <c:lblOffset val="100"/>
        <c:baseTimeUnit val="years"/>
      </c:dateAx>
      <c:valAx>
        <c:axId val="425402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98.3</c:v>
                </c:pt>
              </c:numCache>
            </c:numRef>
          </c:val>
          <c:extLst>
            <c:ext xmlns:c16="http://schemas.microsoft.com/office/drawing/2014/chart" uri="{C3380CC4-5D6E-409C-BE32-E72D297353CC}">
              <c16:uniqueId val="{00000000-2C42-4AA9-8E18-4AE6D6FB5CE5}"/>
            </c:ext>
          </c:extLst>
        </c:ser>
        <c:dLbls>
          <c:showLegendKey val="0"/>
          <c:showVal val="0"/>
          <c:showCatName val="0"/>
          <c:showSerName val="0"/>
          <c:showPercent val="0"/>
          <c:showBubbleSize val="0"/>
        </c:dLbls>
        <c:gapWidth val="150"/>
        <c:axId val="425397936"/>
        <c:axId val="42539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95.95</c:v>
                </c:pt>
              </c:numCache>
            </c:numRef>
          </c:val>
          <c:smooth val="0"/>
          <c:extLst>
            <c:ext xmlns:c16="http://schemas.microsoft.com/office/drawing/2014/chart" uri="{C3380CC4-5D6E-409C-BE32-E72D297353CC}">
              <c16:uniqueId val="{00000001-2C42-4AA9-8E18-4AE6D6FB5CE5}"/>
            </c:ext>
          </c:extLst>
        </c:ser>
        <c:dLbls>
          <c:showLegendKey val="0"/>
          <c:showVal val="0"/>
          <c:showCatName val="0"/>
          <c:showSerName val="0"/>
          <c:showPercent val="0"/>
          <c:showBubbleSize val="0"/>
        </c:dLbls>
        <c:marker val="1"/>
        <c:smooth val="0"/>
        <c:axId val="425397936"/>
        <c:axId val="425399504"/>
      </c:lineChart>
      <c:dateAx>
        <c:axId val="425397936"/>
        <c:scaling>
          <c:orientation val="minMax"/>
        </c:scaling>
        <c:delete val="1"/>
        <c:axPos val="b"/>
        <c:numFmt formatCode="&quot;H&quot;yy" sourceLinked="1"/>
        <c:majorTickMark val="none"/>
        <c:minorTickMark val="none"/>
        <c:tickLblPos val="none"/>
        <c:crossAx val="425399504"/>
        <c:crosses val="autoZero"/>
        <c:auto val="1"/>
        <c:lblOffset val="100"/>
        <c:baseTimeUnit val="years"/>
      </c:dateAx>
      <c:valAx>
        <c:axId val="425399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39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117.52</c:v>
                </c:pt>
              </c:numCache>
            </c:numRef>
          </c:val>
          <c:extLst>
            <c:ext xmlns:c16="http://schemas.microsoft.com/office/drawing/2014/chart" uri="{C3380CC4-5D6E-409C-BE32-E72D297353CC}">
              <c16:uniqueId val="{00000000-7FE1-417B-BCE6-5FF267E6CB53}"/>
            </c:ext>
          </c:extLst>
        </c:ser>
        <c:dLbls>
          <c:showLegendKey val="0"/>
          <c:showVal val="0"/>
          <c:showCatName val="0"/>
          <c:showSerName val="0"/>
          <c:showPercent val="0"/>
          <c:showBubbleSize val="0"/>
        </c:dLbls>
        <c:gapWidth val="150"/>
        <c:axId val="364916008"/>
        <c:axId val="364914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107.34</c:v>
                </c:pt>
              </c:numCache>
            </c:numRef>
          </c:val>
          <c:smooth val="0"/>
          <c:extLst>
            <c:ext xmlns:c16="http://schemas.microsoft.com/office/drawing/2014/chart" uri="{C3380CC4-5D6E-409C-BE32-E72D297353CC}">
              <c16:uniqueId val="{00000001-7FE1-417B-BCE6-5FF267E6CB53}"/>
            </c:ext>
          </c:extLst>
        </c:ser>
        <c:dLbls>
          <c:showLegendKey val="0"/>
          <c:showVal val="0"/>
          <c:showCatName val="0"/>
          <c:showSerName val="0"/>
          <c:showPercent val="0"/>
          <c:showBubbleSize val="0"/>
        </c:dLbls>
        <c:marker val="1"/>
        <c:smooth val="0"/>
        <c:axId val="364916008"/>
        <c:axId val="364914832"/>
      </c:lineChart>
      <c:dateAx>
        <c:axId val="364916008"/>
        <c:scaling>
          <c:orientation val="minMax"/>
        </c:scaling>
        <c:delete val="1"/>
        <c:axPos val="b"/>
        <c:numFmt formatCode="&quot;H&quot;yy" sourceLinked="1"/>
        <c:majorTickMark val="none"/>
        <c:minorTickMark val="none"/>
        <c:tickLblPos val="none"/>
        <c:crossAx val="364914832"/>
        <c:crosses val="autoZero"/>
        <c:auto val="1"/>
        <c:lblOffset val="100"/>
        <c:baseTimeUnit val="years"/>
      </c:dateAx>
      <c:valAx>
        <c:axId val="36491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6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4.0599999999999996</c:v>
                </c:pt>
              </c:numCache>
            </c:numRef>
          </c:val>
          <c:extLst>
            <c:ext xmlns:c16="http://schemas.microsoft.com/office/drawing/2014/chart" uri="{C3380CC4-5D6E-409C-BE32-E72D297353CC}">
              <c16:uniqueId val="{00000000-4E9F-4C9D-AFB8-0D737CDBEF89}"/>
            </c:ext>
          </c:extLst>
        </c:ser>
        <c:dLbls>
          <c:showLegendKey val="0"/>
          <c:showVal val="0"/>
          <c:showCatName val="0"/>
          <c:showSerName val="0"/>
          <c:showPercent val="0"/>
          <c:showBubbleSize val="0"/>
        </c:dLbls>
        <c:gapWidth val="150"/>
        <c:axId val="364919144"/>
        <c:axId val="424739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8.5500000000000007</c:v>
                </c:pt>
              </c:numCache>
            </c:numRef>
          </c:val>
          <c:smooth val="0"/>
          <c:extLst>
            <c:ext xmlns:c16="http://schemas.microsoft.com/office/drawing/2014/chart" uri="{C3380CC4-5D6E-409C-BE32-E72D297353CC}">
              <c16:uniqueId val="{00000001-4E9F-4C9D-AFB8-0D737CDBEF89}"/>
            </c:ext>
          </c:extLst>
        </c:ser>
        <c:dLbls>
          <c:showLegendKey val="0"/>
          <c:showVal val="0"/>
          <c:showCatName val="0"/>
          <c:showSerName val="0"/>
          <c:showPercent val="0"/>
          <c:showBubbleSize val="0"/>
        </c:dLbls>
        <c:marker val="1"/>
        <c:smooth val="0"/>
        <c:axId val="364919144"/>
        <c:axId val="424739552"/>
      </c:lineChart>
      <c:dateAx>
        <c:axId val="364919144"/>
        <c:scaling>
          <c:orientation val="minMax"/>
        </c:scaling>
        <c:delete val="1"/>
        <c:axPos val="b"/>
        <c:numFmt formatCode="&quot;H&quot;yy" sourceLinked="1"/>
        <c:majorTickMark val="none"/>
        <c:minorTickMark val="none"/>
        <c:tickLblPos val="none"/>
        <c:crossAx val="424739552"/>
        <c:crosses val="autoZero"/>
        <c:auto val="1"/>
        <c:lblOffset val="100"/>
        <c:baseTimeUnit val="years"/>
      </c:dateAx>
      <c:valAx>
        <c:axId val="42473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91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4.83</c:v>
                </c:pt>
              </c:numCache>
            </c:numRef>
          </c:val>
          <c:extLst>
            <c:ext xmlns:c16="http://schemas.microsoft.com/office/drawing/2014/chart" uri="{C3380CC4-5D6E-409C-BE32-E72D297353CC}">
              <c16:uniqueId val="{00000000-5FC6-44CF-AB22-4E1414DC1D1C}"/>
            </c:ext>
          </c:extLst>
        </c:ser>
        <c:dLbls>
          <c:showLegendKey val="0"/>
          <c:showVal val="0"/>
          <c:showCatName val="0"/>
          <c:showSerName val="0"/>
          <c:showPercent val="0"/>
          <c:showBubbleSize val="0"/>
        </c:dLbls>
        <c:gapWidth val="150"/>
        <c:axId val="424741120"/>
        <c:axId val="42473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2.41</c:v>
                </c:pt>
              </c:numCache>
            </c:numRef>
          </c:val>
          <c:smooth val="0"/>
          <c:extLst>
            <c:ext xmlns:c16="http://schemas.microsoft.com/office/drawing/2014/chart" uri="{C3380CC4-5D6E-409C-BE32-E72D297353CC}">
              <c16:uniqueId val="{00000001-5FC6-44CF-AB22-4E1414DC1D1C}"/>
            </c:ext>
          </c:extLst>
        </c:ser>
        <c:dLbls>
          <c:showLegendKey val="0"/>
          <c:showVal val="0"/>
          <c:showCatName val="0"/>
          <c:showSerName val="0"/>
          <c:showPercent val="0"/>
          <c:showBubbleSize val="0"/>
        </c:dLbls>
        <c:marker val="1"/>
        <c:smooth val="0"/>
        <c:axId val="424741120"/>
        <c:axId val="424738768"/>
      </c:lineChart>
      <c:dateAx>
        <c:axId val="424741120"/>
        <c:scaling>
          <c:orientation val="minMax"/>
        </c:scaling>
        <c:delete val="1"/>
        <c:axPos val="b"/>
        <c:numFmt formatCode="&quot;H&quot;yy" sourceLinked="1"/>
        <c:majorTickMark val="none"/>
        <c:minorTickMark val="none"/>
        <c:tickLblPos val="none"/>
        <c:crossAx val="424738768"/>
        <c:crosses val="autoZero"/>
        <c:auto val="1"/>
        <c:lblOffset val="100"/>
        <c:baseTimeUnit val="years"/>
      </c:dateAx>
      <c:valAx>
        <c:axId val="42473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4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E4B-4D27-A49D-C04E14271641}"/>
            </c:ext>
          </c:extLst>
        </c:ser>
        <c:dLbls>
          <c:showLegendKey val="0"/>
          <c:showVal val="0"/>
          <c:showCatName val="0"/>
          <c:showSerName val="0"/>
          <c:showPercent val="0"/>
          <c:showBubbleSize val="0"/>
        </c:dLbls>
        <c:gapWidth val="150"/>
        <c:axId val="424736808"/>
        <c:axId val="424739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E4B-4D27-A49D-C04E14271641}"/>
            </c:ext>
          </c:extLst>
        </c:ser>
        <c:dLbls>
          <c:showLegendKey val="0"/>
          <c:showVal val="0"/>
          <c:showCatName val="0"/>
          <c:showSerName val="0"/>
          <c:showPercent val="0"/>
          <c:showBubbleSize val="0"/>
        </c:dLbls>
        <c:marker val="1"/>
        <c:smooth val="0"/>
        <c:axId val="424736808"/>
        <c:axId val="424739160"/>
      </c:lineChart>
      <c:dateAx>
        <c:axId val="424736808"/>
        <c:scaling>
          <c:orientation val="minMax"/>
        </c:scaling>
        <c:delete val="1"/>
        <c:axPos val="b"/>
        <c:numFmt formatCode="&quot;H&quot;yy" sourceLinked="1"/>
        <c:majorTickMark val="none"/>
        <c:minorTickMark val="none"/>
        <c:tickLblPos val="none"/>
        <c:crossAx val="424739160"/>
        <c:crosses val="autoZero"/>
        <c:auto val="1"/>
        <c:lblOffset val="100"/>
        <c:baseTimeUnit val="years"/>
      </c:dateAx>
      <c:valAx>
        <c:axId val="424739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36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54.66</c:v>
                </c:pt>
              </c:numCache>
            </c:numRef>
          </c:val>
          <c:extLst>
            <c:ext xmlns:c16="http://schemas.microsoft.com/office/drawing/2014/chart" uri="{C3380CC4-5D6E-409C-BE32-E72D297353CC}">
              <c16:uniqueId val="{00000000-651D-4327-924E-1BF1A17D674E}"/>
            </c:ext>
          </c:extLst>
        </c:ser>
        <c:dLbls>
          <c:showLegendKey val="0"/>
          <c:showVal val="0"/>
          <c:showCatName val="0"/>
          <c:showSerName val="0"/>
          <c:showPercent val="0"/>
          <c:showBubbleSize val="0"/>
        </c:dLbls>
        <c:gapWidth val="150"/>
        <c:axId val="424743080"/>
        <c:axId val="42473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35.200000000000003</c:v>
                </c:pt>
              </c:numCache>
            </c:numRef>
          </c:val>
          <c:smooth val="0"/>
          <c:extLst>
            <c:ext xmlns:c16="http://schemas.microsoft.com/office/drawing/2014/chart" uri="{C3380CC4-5D6E-409C-BE32-E72D297353CC}">
              <c16:uniqueId val="{00000001-651D-4327-924E-1BF1A17D674E}"/>
            </c:ext>
          </c:extLst>
        </c:ser>
        <c:dLbls>
          <c:showLegendKey val="0"/>
          <c:showVal val="0"/>
          <c:showCatName val="0"/>
          <c:showSerName val="0"/>
          <c:showPercent val="0"/>
          <c:showBubbleSize val="0"/>
        </c:dLbls>
        <c:marker val="1"/>
        <c:smooth val="0"/>
        <c:axId val="424743080"/>
        <c:axId val="424735632"/>
      </c:lineChart>
      <c:dateAx>
        <c:axId val="424743080"/>
        <c:scaling>
          <c:orientation val="minMax"/>
        </c:scaling>
        <c:delete val="1"/>
        <c:axPos val="b"/>
        <c:numFmt formatCode="&quot;H&quot;yy" sourceLinked="1"/>
        <c:majorTickMark val="none"/>
        <c:minorTickMark val="none"/>
        <c:tickLblPos val="none"/>
        <c:crossAx val="424735632"/>
        <c:crosses val="autoZero"/>
        <c:auto val="1"/>
        <c:lblOffset val="100"/>
        <c:baseTimeUnit val="years"/>
      </c:dateAx>
      <c:valAx>
        <c:axId val="42473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43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433.59</c:v>
                </c:pt>
              </c:numCache>
            </c:numRef>
          </c:val>
          <c:extLst>
            <c:ext xmlns:c16="http://schemas.microsoft.com/office/drawing/2014/chart" uri="{C3380CC4-5D6E-409C-BE32-E72D297353CC}">
              <c16:uniqueId val="{00000000-0DDD-447E-A395-2C78AFBD5FAD}"/>
            </c:ext>
          </c:extLst>
        </c:ser>
        <c:dLbls>
          <c:showLegendKey val="0"/>
          <c:showVal val="0"/>
          <c:showCatName val="0"/>
          <c:showSerName val="0"/>
          <c:showPercent val="0"/>
          <c:showBubbleSize val="0"/>
        </c:dLbls>
        <c:gapWidth val="150"/>
        <c:axId val="424738376"/>
        <c:axId val="42474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813.96</c:v>
                </c:pt>
              </c:numCache>
            </c:numRef>
          </c:val>
          <c:smooth val="0"/>
          <c:extLst>
            <c:ext xmlns:c16="http://schemas.microsoft.com/office/drawing/2014/chart" uri="{C3380CC4-5D6E-409C-BE32-E72D297353CC}">
              <c16:uniqueId val="{00000001-0DDD-447E-A395-2C78AFBD5FAD}"/>
            </c:ext>
          </c:extLst>
        </c:ser>
        <c:dLbls>
          <c:showLegendKey val="0"/>
          <c:showVal val="0"/>
          <c:showCatName val="0"/>
          <c:showSerName val="0"/>
          <c:showPercent val="0"/>
          <c:showBubbleSize val="0"/>
        </c:dLbls>
        <c:marker val="1"/>
        <c:smooth val="0"/>
        <c:axId val="424738376"/>
        <c:axId val="424740336"/>
      </c:lineChart>
      <c:dateAx>
        <c:axId val="424738376"/>
        <c:scaling>
          <c:orientation val="minMax"/>
        </c:scaling>
        <c:delete val="1"/>
        <c:axPos val="b"/>
        <c:numFmt formatCode="&quot;H&quot;yy" sourceLinked="1"/>
        <c:majorTickMark val="none"/>
        <c:minorTickMark val="none"/>
        <c:tickLblPos val="none"/>
        <c:crossAx val="424740336"/>
        <c:crosses val="autoZero"/>
        <c:auto val="1"/>
        <c:lblOffset val="100"/>
        <c:baseTimeUnit val="years"/>
      </c:dateAx>
      <c:valAx>
        <c:axId val="424740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38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125.46</c:v>
                </c:pt>
              </c:numCache>
            </c:numRef>
          </c:val>
          <c:extLst>
            <c:ext xmlns:c16="http://schemas.microsoft.com/office/drawing/2014/chart" uri="{C3380CC4-5D6E-409C-BE32-E72D297353CC}">
              <c16:uniqueId val="{00000000-9E4E-4BA7-A7D3-C34A9EFF68EA}"/>
            </c:ext>
          </c:extLst>
        </c:ser>
        <c:dLbls>
          <c:showLegendKey val="0"/>
          <c:showVal val="0"/>
          <c:showCatName val="0"/>
          <c:showSerName val="0"/>
          <c:showPercent val="0"/>
          <c:showBubbleSize val="0"/>
        </c:dLbls>
        <c:gapWidth val="150"/>
        <c:axId val="424737984"/>
        <c:axId val="42540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92.08</c:v>
                </c:pt>
              </c:numCache>
            </c:numRef>
          </c:val>
          <c:smooth val="0"/>
          <c:extLst>
            <c:ext xmlns:c16="http://schemas.microsoft.com/office/drawing/2014/chart" uri="{C3380CC4-5D6E-409C-BE32-E72D297353CC}">
              <c16:uniqueId val="{00000001-9E4E-4BA7-A7D3-C34A9EFF68EA}"/>
            </c:ext>
          </c:extLst>
        </c:ser>
        <c:dLbls>
          <c:showLegendKey val="0"/>
          <c:showVal val="0"/>
          <c:showCatName val="0"/>
          <c:showSerName val="0"/>
          <c:showPercent val="0"/>
          <c:showBubbleSize val="0"/>
        </c:dLbls>
        <c:marker val="1"/>
        <c:smooth val="0"/>
        <c:axId val="424737984"/>
        <c:axId val="425402640"/>
      </c:lineChart>
      <c:dateAx>
        <c:axId val="424737984"/>
        <c:scaling>
          <c:orientation val="minMax"/>
        </c:scaling>
        <c:delete val="1"/>
        <c:axPos val="b"/>
        <c:numFmt formatCode="&quot;H&quot;yy" sourceLinked="1"/>
        <c:majorTickMark val="none"/>
        <c:minorTickMark val="none"/>
        <c:tickLblPos val="none"/>
        <c:crossAx val="425402640"/>
        <c:crosses val="autoZero"/>
        <c:auto val="1"/>
        <c:lblOffset val="100"/>
        <c:baseTimeUnit val="years"/>
      </c:dateAx>
      <c:valAx>
        <c:axId val="42540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47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117.33</c:v>
                </c:pt>
              </c:numCache>
            </c:numRef>
          </c:val>
          <c:extLst>
            <c:ext xmlns:c16="http://schemas.microsoft.com/office/drawing/2014/chart" uri="{C3380CC4-5D6E-409C-BE32-E72D297353CC}">
              <c16:uniqueId val="{00000000-1A6E-44F8-AF28-2DCF698B5660}"/>
            </c:ext>
          </c:extLst>
        </c:ser>
        <c:dLbls>
          <c:showLegendKey val="0"/>
          <c:showVal val="0"/>
          <c:showCatName val="0"/>
          <c:showSerName val="0"/>
          <c:showPercent val="0"/>
          <c:showBubbleSize val="0"/>
        </c:dLbls>
        <c:gapWidth val="150"/>
        <c:axId val="425403032"/>
        <c:axId val="425399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132.94999999999999</c:v>
                </c:pt>
              </c:numCache>
            </c:numRef>
          </c:val>
          <c:smooth val="0"/>
          <c:extLst>
            <c:ext xmlns:c16="http://schemas.microsoft.com/office/drawing/2014/chart" uri="{C3380CC4-5D6E-409C-BE32-E72D297353CC}">
              <c16:uniqueId val="{00000001-1A6E-44F8-AF28-2DCF698B5660}"/>
            </c:ext>
          </c:extLst>
        </c:ser>
        <c:dLbls>
          <c:showLegendKey val="0"/>
          <c:showVal val="0"/>
          <c:showCatName val="0"/>
          <c:showSerName val="0"/>
          <c:showPercent val="0"/>
          <c:showBubbleSize val="0"/>
        </c:dLbls>
        <c:marker val="1"/>
        <c:smooth val="0"/>
        <c:axId val="425403032"/>
        <c:axId val="425399112"/>
      </c:lineChart>
      <c:dateAx>
        <c:axId val="425403032"/>
        <c:scaling>
          <c:orientation val="minMax"/>
        </c:scaling>
        <c:delete val="1"/>
        <c:axPos val="b"/>
        <c:numFmt formatCode="&quot;H&quot;yy" sourceLinked="1"/>
        <c:majorTickMark val="none"/>
        <c:minorTickMark val="none"/>
        <c:tickLblPos val="none"/>
        <c:crossAx val="425399112"/>
        <c:crosses val="autoZero"/>
        <c:auto val="1"/>
        <c:lblOffset val="100"/>
        <c:baseTimeUnit val="years"/>
      </c:dateAx>
      <c:valAx>
        <c:axId val="42539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540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大阪府　交野市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Bb1</v>
      </c>
      <c r="X8" s="49"/>
      <c r="Y8" s="49"/>
      <c r="Z8" s="49"/>
      <c r="AA8" s="49"/>
      <c r="AB8" s="49"/>
      <c r="AC8" s="49"/>
      <c r="AD8" s="50" t="str">
        <f>データ!$M$6</f>
        <v>非設置</v>
      </c>
      <c r="AE8" s="50"/>
      <c r="AF8" s="50"/>
      <c r="AG8" s="50"/>
      <c r="AH8" s="50"/>
      <c r="AI8" s="50"/>
      <c r="AJ8" s="50"/>
      <c r="AK8" s="3"/>
      <c r="AL8" s="51">
        <f>データ!S6</f>
        <v>77632</v>
      </c>
      <c r="AM8" s="51"/>
      <c r="AN8" s="51"/>
      <c r="AO8" s="51"/>
      <c r="AP8" s="51"/>
      <c r="AQ8" s="51"/>
      <c r="AR8" s="51"/>
      <c r="AS8" s="51"/>
      <c r="AT8" s="46">
        <f>データ!T6</f>
        <v>25.55</v>
      </c>
      <c r="AU8" s="46"/>
      <c r="AV8" s="46"/>
      <c r="AW8" s="46"/>
      <c r="AX8" s="46"/>
      <c r="AY8" s="46"/>
      <c r="AZ8" s="46"/>
      <c r="BA8" s="46"/>
      <c r="BB8" s="46">
        <f>データ!U6</f>
        <v>3038.43</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68.069999999999993</v>
      </c>
      <c r="J10" s="46"/>
      <c r="K10" s="46"/>
      <c r="L10" s="46"/>
      <c r="M10" s="46"/>
      <c r="N10" s="46"/>
      <c r="O10" s="46"/>
      <c r="P10" s="46">
        <f>データ!P6</f>
        <v>95.87</v>
      </c>
      <c r="Q10" s="46"/>
      <c r="R10" s="46"/>
      <c r="S10" s="46"/>
      <c r="T10" s="46"/>
      <c r="U10" s="46"/>
      <c r="V10" s="46"/>
      <c r="W10" s="46">
        <f>データ!Q6</f>
        <v>91.63</v>
      </c>
      <c r="X10" s="46"/>
      <c r="Y10" s="46"/>
      <c r="Z10" s="46"/>
      <c r="AA10" s="46"/>
      <c r="AB10" s="46"/>
      <c r="AC10" s="46"/>
      <c r="AD10" s="51">
        <f>データ!R6</f>
        <v>2607</v>
      </c>
      <c r="AE10" s="51"/>
      <c r="AF10" s="51"/>
      <c r="AG10" s="51"/>
      <c r="AH10" s="51"/>
      <c r="AI10" s="51"/>
      <c r="AJ10" s="51"/>
      <c r="AK10" s="2"/>
      <c r="AL10" s="51">
        <f>データ!V6</f>
        <v>74381</v>
      </c>
      <c r="AM10" s="51"/>
      <c r="AN10" s="51"/>
      <c r="AO10" s="51"/>
      <c r="AP10" s="51"/>
      <c r="AQ10" s="51"/>
      <c r="AR10" s="51"/>
      <c r="AS10" s="51"/>
      <c r="AT10" s="46">
        <f>データ!W6</f>
        <v>9.1300000000000008</v>
      </c>
      <c r="AU10" s="46"/>
      <c r="AV10" s="46"/>
      <c r="AW10" s="46"/>
      <c r="AX10" s="46"/>
      <c r="AY10" s="46"/>
      <c r="AZ10" s="46"/>
      <c r="BA10" s="46"/>
      <c r="BB10" s="46">
        <f>データ!X6</f>
        <v>8146.88</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114</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113</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u/wBJscguxWn8TA10rWr83QJtE7GuGEO0M4Da94MBYiOnEL5m7rWn6gS2l6uBlZLzUAnfNN0gXklG6ZPc0sofw==" saltValue="lgjJmVwZsXlaHjTXFHPHe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272302</v>
      </c>
      <c r="D6" s="33">
        <f t="shared" si="3"/>
        <v>46</v>
      </c>
      <c r="E6" s="33">
        <f t="shared" si="3"/>
        <v>17</v>
      </c>
      <c r="F6" s="33">
        <f t="shared" si="3"/>
        <v>1</v>
      </c>
      <c r="G6" s="33">
        <f t="shared" si="3"/>
        <v>0</v>
      </c>
      <c r="H6" s="33" t="str">
        <f t="shared" si="3"/>
        <v>大阪府　交野市</v>
      </c>
      <c r="I6" s="33" t="str">
        <f t="shared" si="3"/>
        <v>法適用</v>
      </c>
      <c r="J6" s="33" t="str">
        <f t="shared" si="3"/>
        <v>下水道事業</v>
      </c>
      <c r="K6" s="33" t="str">
        <f t="shared" si="3"/>
        <v>公共下水道</v>
      </c>
      <c r="L6" s="33" t="str">
        <f t="shared" si="3"/>
        <v>Bb1</v>
      </c>
      <c r="M6" s="33" t="str">
        <f t="shared" si="3"/>
        <v>非設置</v>
      </c>
      <c r="N6" s="34" t="str">
        <f t="shared" si="3"/>
        <v>-</v>
      </c>
      <c r="O6" s="34">
        <f t="shared" si="3"/>
        <v>68.069999999999993</v>
      </c>
      <c r="P6" s="34">
        <f t="shared" si="3"/>
        <v>95.87</v>
      </c>
      <c r="Q6" s="34">
        <f t="shared" si="3"/>
        <v>91.63</v>
      </c>
      <c r="R6" s="34">
        <f t="shared" si="3"/>
        <v>2607</v>
      </c>
      <c r="S6" s="34">
        <f t="shared" si="3"/>
        <v>77632</v>
      </c>
      <c r="T6" s="34">
        <f t="shared" si="3"/>
        <v>25.55</v>
      </c>
      <c r="U6" s="34">
        <f t="shared" si="3"/>
        <v>3038.43</v>
      </c>
      <c r="V6" s="34">
        <f t="shared" si="3"/>
        <v>74381</v>
      </c>
      <c r="W6" s="34">
        <f t="shared" si="3"/>
        <v>9.1300000000000008</v>
      </c>
      <c r="X6" s="34">
        <f t="shared" si="3"/>
        <v>8146.88</v>
      </c>
      <c r="Y6" s="35" t="str">
        <f>IF(Y7="",NA(),Y7)</f>
        <v>-</v>
      </c>
      <c r="Z6" s="35" t="str">
        <f t="shared" ref="Z6:AH6" si="4">IF(Z7="",NA(),Z7)</f>
        <v>-</v>
      </c>
      <c r="AA6" s="35" t="str">
        <f t="shared" si="4"/>
        <v>-</v>
      </c>
      <c r="AB6" s="35" t="str">
        <f t="shared" si="4"/>
        <v>-</v>
      </c>
      <c r="AC6" s="35">
        <f t="shared" si="4"/>
        <v>117.52</v>
      </c>
      <c r="AD6" s="35" t="str">
        <f t="shared" si="4"/>
        <v>-</v>
      </c>
      <c r="AE6" s="35" t="str">
        <f t="shared" si="4"/>
        <v>-</v>
      </c>
      <c r="AF6" s="35" t="str">
        <f t="shared" si="4"/>
        <v>-</v>
      </c>
      <c r="AG6" s="35" t="str">
        <f t="shared" si="4"/>
        <v>-</v>
      </c>
      <c r="AH6" s="35">
        <f t="shared" si="4"/>
        <v>107.34</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4">
        <f t="shared" si="5"/>
        <v>0</v>
      </c>
      <c r="AT6" s="34" t="str">
        <f>IF(AT7="","",IF(AT7="-","【-】","【"&amp;SUBSTITUTE(TEXT(AT7,"#,##0.00"),"-","△")&amp;"】"))</f>
        <v>【3.09】</v>
      </c>
      <c r="AU6" s="35" t="str">
        <f>IF(AU7="",NA(),AU7)</f>
        <v>-</v>
      </c>
      <c r="AV6" s="35" t="str">
        <f t="shared" ref="AV6:BD6" si="6">IF(AV7="",NA(),AV7)</f>
        <v>-</v>
      </c>
      <c r="AW6" s="35" t="str">
        <f t="shared" si="6"/>
        <v>-</v>
      </c>
      <c r="AX6" s="35" t="str">
        <f t="shared" si="6"/>
        <v>-</v>
      </c>
      <c r="AY6" s="35">
        <f t="shared" si="6"/>
        <v>54.66</v>
      </c>
      <c r="AZ6" s="35" t="str">
        <f t="shared" si="6"/>
        <v>-</v>
      </c>
      <c r="BA6" s="35" t="str">
        <f t="shared" si="6"/>
        <v>-</v>
      </c>
      <c r="BB6" s="35" t="str">
        <f t="shared" si="6"/>
        <v>-</v>
      </c>
      <c r="BC6" s="35" t="str">
        <f t="shared" si="6"/>
        <v>-</v>
      </c>
      <c r="BD6" s="35">
        <f t="shared" si="6"/>
        <v>35.200000000000003</v>
      </c>
      <c r="BE6" s="34" t="str">
        <f>IF(BE7="","",IF(BE7="-","【-】","【"&amp;SUBSTITUTE(TEXT(BE7,"#,##0.00"),"-","△")&amp;"】"))</f>
        <v>【69.54】</v>
      </c>
      <c r="BF6" s="35" t="str">
        <f>IF(BF7="",NA(),BF7)</f>
        <v>-</v>
      </c>
      <c r="BG6" s="35" t="str">
        <f t="shared" ref="BG6:BO6" si="7">IF(BG7="",NA(),BG7)</f>
        <v>-</v>
      </c>
      <c r="BH6" s="35" t="str">
        <f t="shared" si="7"/>
        <v>-</v>
      </c>
      <c r="BI6" s="35" t="str">
        <f t="shared" si="7"/>
        <v>-</v>
      </c>
      <c r="BJ6" s="35">
        <f t="shared" si="7"/>
        <v>433.59</v>
      </c>
      <c r="BK6" s="35" t="str">
        <f t="shared" si="7"/>
        <v>-</v>
      </c>
      <c r="BL6" s="35" t="str">
        <f t="shared" si="7"/>
        <v>-</v>
      </c>
      <c r="BM6" s="35" t="str">
        <f t="shared" si="7"/>
        <v>-</v>
      </c>
      <c r="BN6" s="35" t="str">
        <f t="shared" si="7"/>
        <v>-</v>
      </c>
      <c r="BO6" s="35">
        <f t="shared" si="7"/>
        <v>813.96</v>
      </c>
      <c r="BP6" s="34" t="str">
        <f>IF(BP7="","",IF(BP7="-","【-】","【"&amp;SUBSTITUTE(TEXT(BP7,"#,##0.00"),"-","△")&amp;"】"))</f>
        <v>【682.51】</v>
      </c>
      <c r="BQ6" s="35" t="str">
        <f>IF(BQ7="",NA(),BQ7)</f>
        <v>-</v>
      </c>
      <c r="BR6" s="35" t="str">
        <f t="shared" ref="BR6:BZ6" si="8">IF(BR7="",NA(),BR7)</f>
        <v>-</v>
      </c>
      <c r="BS6" s="35" t="str">
        <f t="shared" si="8"/>
        <v>-</v>
      </c>
      <c r="BT6" s="35" t="str">
        <f t="shared" si="8"/>
        <v>-</v>
      </c>
      <c r="BU6" s="35">
        <f t="shared" si="8"/>
        <v>125.46</v>
      </c>
      <c r="BV6" s="35" t="str">
        <f t="shared" si="8"/>
        <v>-</v>
      </c>
      <c r="BW6" s="35" t="str">
        <f t="shared" si="8"/>
        <v>-</v>
      </c>
      <c r="BX6" s="35" t="str">
        <f t="shared" si="8"/>
        <v>-</v>
      </c>
      <c r="BY6" s="35" t="str">
        <f t="shared" si="8"/>
        <v>-</v>
      </c>
      <c r="BZ6" s="35">
        <f t="shared" si="8"/>
        <v>92.08</v>
      </c>
      <c r="CA6" s="34" t="str">
        <f>IF(CA7="","",IF(CA7="-","【-】","【"&amp;SUBSTITUTE(TEXT(CA7,"#,##0.00"),"-","△")&amp;"】"))</f>
        <v>【100.34】</v>
      </c>
      <c r="CB6" s="35" t="str">
        <f>IF(CB7="",NA(),CB7)</f>
        <v>-</v>
      </c>
      <c r="CC6" s="35" t="str">
        <f t="shared" ref="CC6:CK6" si="9">IF(CC7="",NA(),CC7)</f>
        <v>-</v>
      </c>
      <c r="CD6" s="35" t="str">
        <f t="shared" si="9"/>
        <v>-</v>
      </c>
      <c r="CE6" s="35" t="str">
        <f t="shared" si="9"/>
        <v>-</v>
      </c>
      <c r="CF6" s="35">
        <f t="shared" si="9"/>
        <v>117.33</v>
      </c>
      <c r="CG6" s="35" t="str">
        <f t="shared" si="9"/>
        <v>-</v>
      </c>
      <c r="CH6" s="35" t="str">
        <f t="shared" si="9"/>
        <v>-</v>
      </c>
      <c r="CI6" s="35" t="str">
        <f t="shared" si="9"/>
        <v>-</v>
      </c>
      <c r="CJ6" s="35" t="str">
        <f t="shared" si="9"/>
        <v>-</v>
      </c>
      <c r="CK6" s="35">
        <f t="shared" si="9"/>
        <v>132.94999999999999</v>
      </c>
      <c r="CL6" s="34" t="str">
        <f>IF(CL7="","",IF(CL7="-","【-】","【"&amp;SUBSTITUTE(TEXT(CL7,"#,##0.00"),"-","△")&amp;"】"))</f>
        <v>【136.15】</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70.3</v>
      </c>
      <c r="CW6" s="34" t="str">
        <f>IF(CW7="","",IF(CW7="-","【-】","【"&amp;SUBSTITUTE(TEXT(CW7,"#,##0.00"),"-","△")&amp;"】"))</f>
        <v>【59.64】</v>
      </c>
      <c r="CX6" s="35" t="str">
        <f>IF(CX7="",NA(),CX7)</f>
        <v>-</v>
      </c>
      <c r="CY6" s="35" t="str">
        <f t="shared" ref="CY6:DG6" si="11">IF(CY7="",NA(),CY7)</f>
        <v>-</v>
      </c>
      <c r="CZ6" s="35" t="str">
        <f t="shared" si="11"/>
        <v>-</v>
      </c>
      <c r="DA6" s="35" t="str">
        <f t="shared" si="11"/>
        <v>-</v>
      </c>
      <c r="DB6" s="35">
        <f t="shared" si="11"/>
        <v>98.3</v>
      </c>
      <c r="DC6" s="35" t="str">
        <f t="shared" si="11"/>
        <v>-</v>
      </c>
      <c r="DD6" s="35" t="str">
        <f t="shared" si="11"/>
        <v>-</v>
      </c>
      <c r="DE6" s="35" t="str">
        <f t="shared" si="11"/>
        <v>-</v>
      </c>
      <c r="DF6" s="35" t="str">
        <f t="shared" si="11"/>
        <v>-</v>
      </c>
      <c r="DG6" s="35">
        <f t="shared" si="11"/>
        <v>95.95</v>
      </c>
      <c r="DH6" s="34" t="str">
        <f>IF(DH7="","",IF(DH7="-","【-】","【"&amp;SUBSTITUTE(TEXT(DH7,"#,##0.00"),"-","△")&amp;"】"))</f>
        <v>【95.35】</v>
      </c>
      <c r="DI6" s="35" t="str">
        <f>IF(DI7="",NA(),DI7)</f>
        <v>-</v>
      </c>
      <c r="DJ6" s="35" t="str">
        <f t="shared" ref="DJ6:DR6" si="12">IF(DJ7="",NA(),DJ7)</f>
        <v>-</v>
      </c>
      <c r="DK6" s="35" t="str">
        <f t="shared" si="12"/>
        <v>-</v>
      </c>
      <c r="DL6" s="35" t="str">
        <f t="shared" si="12"/>
        <v>-</v>
      </c>
      <c r="DM6" s="35">
        <f t="shared" si="12"/>
        <v>4.0599999999999996</v>
      </c>
      <c r="DN6" s="35" t="str">
        <f t="shared" si="12"/>
        <v>-</v>
      </c>
      <c r="DO6" s="35" t="str">
        <f t="shared" si="12"/>
        <v>-</v>
      </c>
      <c r="DP6" s="35" t="str">
        <f t="shared" si="12"/>
        <v>-</v>
      </c>
      <c r="DQ6" s="35" t="str">
        <f t="shared" si="12"/>
        <v>-</v>
      </c>
      <c r="DR6" s="35">
        <f t="shared" si="12"/>
        <v>8.5500000000000007</v>
      </c>
      <c r="DS6" s="34" t="str">
        <f>IF(DS7="","",IF(DS7="-","【-】","【"&amp;SUBSTITUTE(TEXT(DS7,"#,##0.00"),"-","△")&amp;"】"))</f>
        <v>【38.57】</v>
      </c>
      <c r="DT6" s="35" t="str">
        <f>IF(DT7="",NA(),DT7)</f>
        <v>-</v>
      </c>
      <c r="DU6" s="35" t="str">
        <f t="shared" ref="DU6:EC6" si="13">IF(DU7="",NA(),DU7)</f>
        <v>-</v>
      </c>
      <c r="DV6" s="35" t="str">
        <f t="shared" si="13"/>
        <v>-</v>
      </c>
      <c r="DW6" s="35" t="str">
        <f t="shared" si="13"/>
        <v>-</v>
      </c>
      <c r="DX6" s="35">
        <f t="shared" si="13"/>
        <v>4.83</v>
      </c>
      <c r="DY6" s="35" t="str">
        <f t="shared" si="13"/>
        <v>-</v>
      </c>
      <c r="DZ6" s="35" t="str">
        <f t="shared" si="13"/>
        <v>-</v>
      </c>
      <c r="EA6" s="35" t="str">
        <f t="shared" si="13"/>
        <v>-</v>
      </c>
      <c r="EB6" s="35" t="str">
        <f t="shared" si="13"/>
        <v>-</v>
      </c>
      <c r="EC6" s="35">
        <f t="shared" si="13"/>
        <v>2.41</v>
      </c>
      <c r="ED6" s="34" t="str">
        <f>IF(ED7="","",IF(ED7="-","【-】","【"&amp;SUBSTITUTE(TEXT(ED7,"#,##0.00"),"-","△")&amp;"】"))</f>
        <v>【5.90】</v>
      </c>
      <c r="EE6" s="35" t="str">
        <f>IF(EE7="",NA(),EE7)</f>
        <v>-</v>
      </c>
      <c r="EF6" s="35" t="str">
        <f t="shared" ref="EF6:EN6" si="14">IF(EF7="",NA(),EF7)</f>
        <v>-</v>
      </c>
      <c r="EG6" s="35" t="str">
        <f t="shared" si="14"/>
        <v>-</v>
      </c>
      <c r="EH6" s="35" t="str">
        <f t="shared" si="14"/>
        <v>-</v>
      </c>
      <c r="EI6" s="35">
        <f t="shared" si="14"/>
        <v>0.21</v>
      </c>
      <c r="EJ6" s="35" t="str">
        <f t="shared" si="14"/>
        <v>-</v>
      </c>
      <c r="EK6" s="35" t="str">
        <f t="shared" si="14"/>
        <v>-</v>
      </c>
      <c r="EL6" s="35" t="str">
        <f t="shared" si="14"/>
        <v>-</v>
      </c>
      <c r="EM6" s="35" t="str">
        <f t="shared" si="14"/>
        <v>-</v>
      </c>
      <c r="EN6" s="35">
        <f t="shared" si="14"/>
        <v>0.12</v>
      </c>
      <c r="EO6" s="34" t="str">
        <f>IF(EO7="","",IF(EO7="-","【-】","【"&amp;SUBSTITUTE(TEXT(EO7,"#,##0.00"),"-","△")&amp;"】"))</f>
        <v>【0.22】</v>
      </c>
    </row>
    <row r="7" spans="1:148" s="36" customFormat="1" x14ac:dyDescent="0.15">
      <c r="A7" s="28"/>
      <c r="B7" s="37">
        <v>2019</v>
      </c>
      <c r="C7" s="37">
        <v>272302</v>
      </c>
      <c r="D7" s="37">
        <v>46</v>
      </c>
      <c r="E7" s="37">
        <v>17</v>
      </c>
      <c r="F7" s="37">
        <v>1</v>
      </c>
      <c r="G7" s="37">
        <v>0</v>
      </c>
      <c r="H7" s="37" t="s">
        <v>96</v>
      </c>
      <c r="I7" s="37" t="s">
        <v>97</v>
      </c>
      <c r="J7" s="37" t="s">
        <v>98</v>
      </c>
      <c r="K7" s="37" t="s">
        <v>99</v>
      </c>
      <c r="L7" s="37" t="s">
        <v>100</v>
      </c>
      <c r="M7" s="37" t="s">
        <v>101</v>
      </c>
      <c r="N7" s="38" t="s">
        <v>102</v>
      </c>
      <c r="O7" s="38">
        <v>68.069999999999993</v>
      </c>
      <c r="P7" s="38">
        <v>95.87</v>
      </c>
      <c r="Q7" s="38">
        <v>91.63</v>
      </c>
      <c r="R7" s="38">
        <v>2607</v>
      </c>
      <c r="S7" s="38">
        <v>77632</v>
      </c>
      <c r="T7" s="38">
        <v>25.55</v>
      </c>
      <c r="U7" s="38">
        <v>3038.43</v>
      </c>
      <c r="V7" s="38">
        <v>74381</v>
      </c>
      <c r="W7" s="38">
        <v>9.1300000000000008</v>
      </c>
      <c r="X7" s="38">
        <v>8146.88</v>
      </c>
      <c r="Y7" s="38" t="s">
        <v>102</v>
      </c>
      <c r="Z7" s="38" t="s">
        <v>102</v>
      </c>
      <c r="AA7" s="38" t="s">
        <v>102</v>
      </c>
      <c r="AB7" s="38" t="s">
        <v>102</v>
      </c>
      <c r="AC7" s="38">
        <v>117.52</v>
      </c>
      <c r="AD7" s="38" t="s">
        <v>102</v>
      </c>
      <c r="AE7" s="38" t="s">
        <v>102</v>
      </c>
      <c r="AF7" s="38" t="s">
        <v>102</v>
      </c>
      <c r="AG7" s="38" t="s">
        <v>102</v>
      </c>
      <c r="AH7" s="38">
        <v>107.34</v>
      </c>
      <c r="AI7" s="38">
        <v>108.07</v>
      </c>
      <c r="AJ7" s="38" t="s">
        <v>102</v>
      </c>
      <c r="AK7" s="38" t="s">
        <v>102</v>
      </c>
      <c r="AL7" s="38" t="s">
        <v>102</v>
      </c>
      <c r="AM7" s="38" t="s">
        <v>102</v>
      </c>
      <c r="AN7" s="38">
        <v>0</v>
      </c>
      <c r="AO7" s="38" t="s">
        <v>102</v>
      </c>
      <c r="AP7" s="38" t="s">
        <v>102</v>
      </c>
      <c r="AQ7" s="38" t="s">
        <v>102</v>
      </c>
      <c r="AR7" s="38" t="s">
        <v>102</v>
      </c>
      <c r="AS7" s="38">
        <v>0</v>
      </c>
      <c r="AT7" s="38">
        <v>3.09</v>
      </c>
      <c r="AU7" s="38" t="s">
        <v>102</v>
      </c>
      <c r="AV7" s="38" t="s">
        <v>102</v>
      </c>
      <c r="AW7" s="38" t="s">
        <v>102</v>
      </c>
      <c r="AX7" s="38" t="s">
        <v>102</v>
      </c>
      <c r="AY7" s="38">
        <v>54.66</v>
      </c>
      <c r="AZ7" s="38" t="s">
        <v>102</v>
      </c>
      <c r="BA7" s="38" t="s">
        <v>102</v>
      </c>
      <c r="BB7" s="38" t="s">
        <v>102</v>
      </c>
      <c r="BC7" s="38" t="s">
        <v>102</v>
      </c>
      <c r="BD7" s="38">
        <v>35.200000000000003</v>
      </c>
      <c r="BE7" s="38">
        <v>69.540000000000006</v>
      </c>
      <c r="BF7" s="38" t="s">
        <v>102</v>
      </c>
      <c r="BG7" s="38" t="s">
        <v>102</v>
      </c>
      <c r="BH7" s="38" t="s">
        <v>102</v>
      </c>
      <c r="BI7" s="38" t="s">
        <v>102</v>
      </c>
      <c r="BJ7" s="38">
        <v>433.59</v>
      </c>
      <c r="BK7" s="38" t="s">
        <v>102</v>
      </c>
      <c r="BL7" s="38" t="s">
        <v>102</v>
      </c>
      <c r="BM7" s="38" t="s">
        <v>102</v>
      </c>
      <c r="BN7" s="38" t="s">
        <v>102</v>
      </c>
      <c r="BO7" s="38">
        <v>813.96</v>
      </c>
      <c r="BP7" s="38">
        <v>682.51</v>
      </c>
      <c r="BQ7" s="38" t="s">
        <v>102</v>
      </c>
      <c r="BR7" s="38" t="s">
        <v>102</v>
      </c>
      <c r="BS7" s="38" t="s">
        <v>102</v>
      </c>
      <c r="BT7" s="38" t="s">
        <v>102</v>
      </c>
      <c r="BU7" s="38">
        <v>125.46</v>
      </c>
      <c r="BV7" s="38" t="s">
        <v>102</v>
      </c>
      <c r="BW7" s="38" t="s">
        <v>102</v>
      </c>
      <c r="BX7" s="38" t="s">
        <v>102</v>
      </c>
      <c r="BY7" s="38" t="s">
        <v>102</v>
      </c>
      <c r="BZ7" s="38">
        <v>92.08</v>
      </c>
      <c r="CA7" s="38">
        <v>100.34</v>
      </c>
      <c r="CB7" s="38" t="s">
        <v>102</v>
      </c>
      <c r="CC7" s="38" t="s">
        <v>102</v>
      </c>
      <c r="CD7" s="38" t="s">
        <v>102</v>
      </c>
      <c r="CE7" s="38" t="s">
        <v>102</v>
      </c>
      <c r="CF7" s="38">
        <v>117.33</v>
      </c>
      <c r="CG7" s="38" t="s">
        <v>102</v>
      </c>
      <c r="CH7" s="38" t="s">
        <v>102</v>
      </c>
      <c r="CI7" s="38" t="s">
        <v>102</v>
      </c>
      <c r="CJ7" s="38" t="s">
        <v>102</v>
      </c>
      <c r="CK7" s="38">
        <v>132.94999999999999</v>
      </c>
      <c r="CL7" s="38">
        <v>136.15</v>
      </c>
      <c r="CM7" s="38" t="s">
        <v>102</v>
      </c>
      <c r="CN7" s="38" t="s">
        <v>102</v>
      </c>
      <c r="CO7" s="38" t="s">
        <v>102</v>
      </c>
      <c r="CP7" s="38" t="s">
        <v>102</v>
      </c>
      <c r="CQ7" s="38" t="s">
        <v>102</v>
      </c>
      <c r="CR7" s="38" t="s">
        <v>102</v>
      </c>
      <c r="CS7" s="38" t="s">
        <v>102</v>
      </c>
      <c r="CT7" s="38" t="s">
        <v>102</v>
      </c>
      <c r="CU7" s="38" t="s">
        <v>102</v>
      </c>
      <c r="CV7" s="38">
        <v>70.3</v>
      </c>
      <c r="CW7" s="38">
        <v>59.64</v>
      </c>
      <c r="CX7" s="38" t="s">
        <v>102</v>
      </c>
      <c r="CY7" s="38" t="s">
        <v>102</v>
      </c>
      <c r="CZ7" s="38" t="s">
        <v>102</v>
      </c>
      <c r="DA7" s="38" t="s">
        <v>102</v>
      </c>
      <c r="DB7" s="38">
        <v>98.3</v>
      </c>
      <c r="DC7" s="38" t="s">
        <v>102</v>
      </c>
      <c r="DD7" s="38" t="s">
        <v>102</v>
      </c>
      <c r="DE7" s="38" t="s">
        <v>102</v>
      </c>
      <c r="DF7" s="38" t="s">
        <v>102</v>
      </c>
      <c r="DG7" s="38">
        <v>95.95</v>
      </c>
      <c r="DH7" s="38">
        <v>95.35</v>
      </c>
      <c r="DI7" s="38" t="s">
        <v>102</v>
      </c>
      <c r="DJ7" s="38" t="s">
        <v>102</v>
      </c>
      <c r="DK7" s="38" t="s">
        <v>102</v>
      </c>
      <c r="DL7" s="38" t="s">
        <v>102</v>
      </c>
      <c r="DM7" s="38">
        <v>4.0599999999999996</v>
      </c>
      <c r="DN7" s="38" t="s">
        <v>102</v>
      </c>
      <c r="DO7" s="38" t="s">
        <v>102</v>
      </c>
      <c r="DP7" s="38" t="s">
        <v>102</v>
      </c>
      <c r="DQ7" s="38" t="s">
        <v>102</v>
      </c>
      <c r="DR7" s="38">
        <v>8.5500000000000007</v>
      </c>
      <c r="DS7" s="38">
        <v>38.57</v>
      </c>
      <c r="DT7" s="38" t="s">
        <v>102</v>
      </c>
      <c r="DU7" s="38" t="s">
        <v>102</v>
      </c>
      <c r="DV7" s="38" t="s">
        <v>102</v>
      </c>
      <c r="DW7" s="38" t="s">
        <v>102</v>
      </c>
      <c r="DX7" s="38">
        <v>4.83</v>
      </c>
      <c r="DY7" s="38" t="s">
        <v>102</v>
      </c>
      <c r="DZ7" s="38" t="s">
        <v>102</v>
      </c>
      <c r="EA7" s="38" t="s">
        <v>102</v>
      </c>
      <c r="EB7" s="38" t="s">
        <v>102</v>
      </c>
      <c r="EC7" s="38">
        <v>2.41</v>
      </c>
      <c r="ED7" s="38">
        <v>5.9</v>
      </c>
      <c r="EE7" s="38" t="s">
        <v>102</v>
      </c>
      <c r="EF7" s="38" t="s">
        <v>102</v>
      </c>
      <c r="EG7" s="38" t="s">
        <v>102</v>
      </c>
      <c r="EH7" s="38" t="s">
        <v>102</v>
      </c>
      <c r="EI7" s="38">
        <v>0.21</v>
      </c>
      <c r="EJ7" s="38" t="s">
        <v>102</v>
      </c>
      <c r="EK7" s="38" t="s">
        <v>102</v>
      </c>
      <c r="EL7" s="38" t="s">
        <v>102</v>
      </c>
      <c r="EM7" s="38" t="s">
        <v>102</v>
      </c>
      <c r="EN7" s="38">
        <v>0.12</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2021-02-21T23:40:28Z</cp:lastPrinted>
  <dcterms:created xsi:type="dcterms:W3CDTF">2020-12-04T02:28:36Z</dcterms:created>
  <dcterms:modified xsi:type="dcterms:W3CDTF">2021-02-21T23:40:29Z</dcterms:modified>
  <cp:category/>
</cp:coreProperties>
</file>