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7 河内長野市〇\"/>
    </mc:Choice>
  </mc:AlternateContent>
  <workbookProtection workbookAlgorithmName="SHA-512" workbookHashValue="Zl25CBPWH4G0it5amAh2ZW7b08eOGgDGKQrhWHtE8lMl4DVsUvUvo9h+UbMQV/6v48Lt3La6NZcgKUEPJO0/Sg==" workbookSaltValue="ClYPuCL9HK17P/JUoYrGFA==" workbookSpinCount="100000" lockStructure="1"/>
  <bookViews>
    <workbookView xWindow="-105" yWindow="-105" windowWidth="19425" windowHeight="104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AD10" i="4"/>
  <c r="P10" i="4"/>
  <c r="B10" i="4"/>
  <c r="AT8" i="4"/>
  <c r="W8" i="4"/>
  <c r="P8" i="4"/>
  <c r="B6" i="4"/>
</calcChain>
</file>

<file path=xl/sharedStrings.xml><?xml version="1.0" encoding="utf-8"?>
<sst xmlns="http://schemas.openxmlformats.org/spreadsheetml/2006/main" count="253" uniqueCount="116">
  <si>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</si>
  <si>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</si>
  <si>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</si>
  <si>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</si>
  <si>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</si>
  <si>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</si>
  <si>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</si>
  <si>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</si>
  <si>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</si>
  <si>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</si>
  <si>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</si>
  <si>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</si>
  <si>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</si>
  <si>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</si>
  <si>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</si>
  <si>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</si>
  <si>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</si>
  <si>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</si>
  <si>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</si>
  <si>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</si>
  <si>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</si>
  <si>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</si>
  <si>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</si>
  <si>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</si>
  <si>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</si>
  <si>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</si>
  <si>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</si>
  <si>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</si>
  <si>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</si>
  <si>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</si>
  <si>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</si>
  <si>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</si>
  <si>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</si>
  <si>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</si>
  <si>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</si>
  <si>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</si>
  <si>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</si>
  <si>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</si>
  <si>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</si>
  <si>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</si>
  <si>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</si>
  <si>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</si>
  <si>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</si>
  <si>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</si>
  <si>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</si>
  <si>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</si>
  <si>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</si>
  <si>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</si>
  <si>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</si>
  <si>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</si>
  <si>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</si>
  <si>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</si>
  <si>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</si>
  <si>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</si>
  <si>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</si>
  <si>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</si>
  <si>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</si>
  <si>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</si>
  <si>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</si>
  <si>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</si>
  <si>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</si>
  <si>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</si>
  <si>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</si>
  <si>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</si>
  <si>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</si>
  <si>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</si>
  <si>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</si>
  <si>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</si>
  <si>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</si>
  <si>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</si>
  <si>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</si>
  <si>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</si>
  <si>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</si>
  <si>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</si>
  <si>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</si>
  <si>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</si>
  <si>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</si>
  <si>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</si>
  <si>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</si>
  <si>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</si>
  <si>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</si>
  <si>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</si>
  <si>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</si>
  <si>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</si>
  <si>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</si>
  <si>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</si>
  <si>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</si>
  <si>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</si>
  <si>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</si>
  <si>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</si>
  <si>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</si>
  <si>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</si>
  <si>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</si>
  <si>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</si>
  <si>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</si>
  <si>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</si>
  <si>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</si>
  <si>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</si>
  <si>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</si>
  <si>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</si>
  <si>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</si>
  <si>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</si>
  <si>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</si>
  <si>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</si>
  <si>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</si>
  <si>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</si>
  <si>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</si>
  <si>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</si>
  <si>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</si>
  <si>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</si>
  <si>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</si>
  <si>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</si>
  <si>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</si>
  <si>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①有形固定資産減価償却率については、類似団体平均値に比べ低くなっています。これは公営企業会計を導入して4年目のため、減価償却累計額を4ヶ年分しか計上していないことが影響しています。
　②③管渠老朽化率と管渠改善率においては、供用開始から17年程度しか経過しておらず、法定耐用年数を経過した管渠が存在しないため計上されません。</t>
    <phoneticPr fontId="4"/>
  </si>
  <si>
    <t>　平成28年4月から地方公営企業法の全部を適用し、これまでの官公庁会計から公営企業会計へ移行しました。また、経営強化の一環として、平成31年4月から下水道使用料を20％増額改定しました。
　本市における特定環境保全公共下水道における整備は、ダム及び川の水質保全あるいは環境保護を目的に計画されたものです。この事業を継続的に経営していく観点から、水洗化率の向上及び維持管理の効率化に努めていきます。
　加えて、平成30年度に策定した経営戦略に基づき、引き続き経営の効率化及び経営の健全性や計画性・透明性の向上を図っていきます。
　</t>
    <rPh sb="54" eb="58">
      <t>ケイエイキョウカ</t>
    </rPh>
    <rPh sb="59" eb="61">
      <t>イッカン</t>
    </rPh>
    <rPh sb="65" eb="67">
      <t>ヘイセイ</t>
    </rPh>
    <rPh sb="69" eb="70">
      <t>ネン</t>
    </rPh>
    <rPh sb="71" eb="72">
      <t>ガツ</t>
    </rPh>
    <rPh sb="74" eb="77">
      <t>ゲスイドウ</t>
    </rPh>
    <rPh sb="77" eb="80">
      <t>シヨウリョウ</t>
    </rPh>
    <rPh sb="84" eb="86">
      <t>ゾウガク</t>
    </rPh>
    <rPh sb="86" eb="88">
      <t>カイテイ</t>
    </rPh>
    <rPh sb="211" eb="213">
      <t>サクテイ</t>
    </rPh>
    <rPh sb="220" eb="221">
      <t>モト</t>
    </rPh>
    <rPh sb="234" eb="235">
      <t>オヨ</t>
    </rPh>
    <phoneticPr fontId="4"/>
  </si>
  <si>
    <t>　平成28年度から地方公営企業法を適用しているため、平成27年度以前の数値は計上されていません。
　①経常収支比率は、平成31年4月から下水道使用料を20％増額改定したものの、依然として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減価償却期間の満了に伴う減価償却費の減少により、前年度と比べて改善しているものの、①⑤と同様の理由により、非常に高い水準となっています。
　③流動比率については、過去の建設改良費に充てた企業債の元金償還額が多額となっていることから類似団体平均値に比べ低くなっており、経営状況は厳しくなっています。
　④企業債残高対事業規模比率は、類似団体平均値に比べ非常に高くなっています。要因としては、事業開始から17年程度しか経過しておらず、元金を返済していないことや使用料以外の収入に依存していることが挙げられます。
　⑦施設利用率については、キャンプ場における夏場の観光人口を考慮した処理能力を有しているため、時季変動があり、類似団体平均値に比べ低くなっています。
　⑧水洗化率は、類似団体平均値と比べ高い水準にあります。</t>
    <rPh sb="325" eb="329">
      <t>ルイジダンタイ</t>
    </rPh>
    <rPh sb="329" eb="332">
      <t>ヘイキンチ</t>
    </rPh>
    <rPh sb="333" eb="334">
      <t>クラ</t>
    </rPh>
    <rPh sb="335" eb="33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</si>
</sst>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55E-4169-A33C-7D28BCBE077B}"/>
            </c:ext>
          </c:extLst>
        </c:ser>
        <c:dLbls>
          <c:showLegendKey val="0"/>
          <c:showVal val="0"/>
          <c:showCatName val="0"/>
          <c:showSerName val="0"/>
          <c:showPercent val="0"/>
          <c:showBubbleSize val="0"/>
        </c:dLbls>
        <c:gapWidth val="150"/>
        <c:axId val="64395904"/>
        <c:axId val="644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0.09</c:v>
                </c:pt>
                <c:pt idx="3">
                  <c:v>0.13</c:v>
                </c:pt>
                <c:pt idx="4">
                  <c:v>0.36</c:v>
                </c:pt>
              </c:numCache>
            </c:numRef>
          </c:val>
          <c:smooth val="0"/>
          <c:extLst>
            <c:ext xmlns:c16="http://schemas.microsoft.com/office/drawing/2014/chart" uri="{C3380CC4-5D6E-409C-BE32-E72D297353CC}">
              <c16:uniqueId val="{00000001-955E-4169-A33C-7D28BCBE077B}"/>
            </c:ext>
          </c:extLst>
        </c:ser>
        <c:dLbls>
          <c:showLegendKey val="0"/>
          <c:showVal val="0"/>
          <c:showCatName val="0"/>
          <c:showSerName val="0"/>
          <c:showPercent val="0"/>
          <c:showBubbleSize val="0"/>
        </c:dLbls>
        <c:marker val="1"/>
        <c:smooth val="0"/>
        <c:axId val="64395904"/>
        <c:axId val="64410368"/>
      </c:lineChart>
      <c:dateAx>
        <c:axId val="64395904"/>
        <c:scaling>
          <c:orientation val="minMax"/>
        </c:scaling>
        <c:delete val="1"/>
        <c:axPos val="b"/>
        <c:numFmt formatCode="&quot;H&quot;yy" sourceLinked="1"/>
        <c:majorTickMark val="none"/>
        <c:minorTickMark val="none"/>
        <c:tickLblPos val="none"/>
        <c:crossAx val="64410368"/>
        <c:crosses val="autoZero"/>
        <c:auto val="1"/>
        <c:lblOffset val="100"/>
        <c:baseTimeUnit val="years"/>
      </c:dateAx>
      <c:valAx>
        <c:axId val="644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16.940000000000001</c:v>
                </c:pt>
                <c:pt idx="2">
                  <c:v>16.670000000000002</c:v>
                </c:pt>
                <c:pt idx="3">
                  <c:v>16.670000000000002</c:v>
                </c:pt>
                <c:pt idx="4">
                  <c:v>15.28</c:v>
                </c:pt>
              </c:numCache>
            </c:numRef>
          </c:val>
          <c:extLst>
            <c:ext xmlns:c16="http://schemas.microsoft.com/office/drawing/2014/chart" uri="{C3380CC4-5D6E-409C-BE32-E72D297353CC}">
              <c16:uniqueId val="{00000000-9789-4261-9A42-B8E86B7CC6EF}"/>
            </c:ext>
          </c:extLst>
        </c:ser>
        <c:dLbls>
          <c:showLegendKey val="0"/>
          <c:showVal val="0"/>
          <c:showCatName val="0"/>
          <c:showSerName val="0"/>
          <c:showPercent val="0"/>
          <c:showBubbleSize val="0"/>
        </c:dLbls>
        <c:gapWidth val="150"/>
        <c:axId val="65043072"/>
        <c:axId val="650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37.72</c:v>
                </c:pt>
                <c:pt idx="2">
                  <c:v>43.36</c:v>
                </c:pt>
                <c:pt idx="3">
                  <c:v>42.56</c:v>
                </c:pt>
                <c:pt idx="4">
                  <c:v>42.47</c:v>
                </c:pt>
              </c:numCache>
            </c:numRef>
          </c:val>
          <c:smooth val="0"/>
          <c:extLst>
            <c:ext xmlns:c16="http://schemas.microsoft.com/office/drawing/2014/chart" uri="{C3380CC4-5D6E-409C-BE32-E72D297353CC}">
              <c16:uniqueId val="{00000001-9789-4261-9A42-B8E86B7CC6EF}"/>
            </c:ext>
          </c:extLst>
        </c:ser>
        <c:dLbls>
          <c:showLegendKey val="0"/>
          <c:showVal val="0"/>
          <c:showCatName val="0"/>
          <c:showSerName val="0"/>
          <c:showPercent val="0"/>
          <c:showBubbleSize val="0"/>
        </c:dLbls>
        <c:marker val="1"/>
        <c:smooth val="0"/>
        <c:axId val="65043072"/>
        <c:axId val="65045248"/>
      </c:lineChart>
      <c:dateAx>
        <c:axId val="65043072"/>
        <c:scaling>
          <c:orientation val="minMax"/>
        </c:scaling>
        <c:delete val="1"/>
        <c:axPos val="b"/>
        <c:numFmt formatCode="&quot;H&quot;yy" sourceLinked="1"/>
        <c:majorTickMark val="none"/>
        <c:minorTickMark val="none"/>
        <c:tickLblPos val="none"/>
        <c:crossAx val="65045248"/>
        <c:crosses val="autoZero"/>
        <c:auto val="1"/>
        <c:lblOffset val="100"/>
        <c:baseTimeUnit val="years"/>
      </c:dateAx>
      <c:valAx>
        <c:axId val="650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92.46</c:v>
                </c:pt>
                <c:pt idx="2">
                  <c:v>93.23</c:v>
                </c:pt>
                <c:pt idx="3">
                  <c:v>93.2</c:v>
                </c:pt>
                <c:pt idx="4">
                  <c:v>93.17</c:v>
                </c:pt>
              </c:numCache>
            </c:numRef>
          </c:val>
          <c:extLst>
            <c:ext xmlns:c16="http://schemas.microsoft.com/office/drawing/2014/chart" uri="{C3380CC4-5D6E-409C-BE32-E72D297353CC}">
              <c16:uniqueId val="{00000000-477B-4730-B0A8-FAC93A07E388}"/>
            </c:ext>
          </c:extLst>
        </c:ser>
        <c:dLbls>
          <c:showLegendKey val="0"/>
          <c:showVal val="0"/>
          <c:showCatName val="0"/>
          <c:showSerName val="0"/>
          <c:showPercent val="0"/>
          <c:showBubbleSize val="0"/>
        </c:dLbls>
        <c:gapWidth val="150"/>
        <c:axId val="65350656"/>
        <c:axId val="653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68.459999999999994</c:v>
                </c:pt>
                <c:pt idx="2">
                  <c:v>83.06</c:v>
                </c:pt>
                <c:pt idx="3">
                  <c:v>83.32</c:v>
                </c:pt>
                <c:pt idx="4">
                  <c:v>83.75</c:v>
                </c:pt>
              </c:numCache>
            </c:numRef>
          </c:val>
          <c:smooth val="0"/>
          <c:extLst>
            <c:ext xmlns:c16="http://schemas.microsoft.com/office/drawing/2014/chart" uri="{C3380CC4-5D6E-409C-BE32-E72D297353CC}">
              <c16:uniqueId val="{00000001-477B-4730-B0A8-FAC93A07E388}"/>
            </c:ext>
          </c:extLst>
        </c:ser>
        <c:dLbls>
          <c:showLegendKey val="0"/>
          <c:showVal val="0"/>
          <c:showCatName val="0"/>
          <c:showSerName val="0"/>
          <c:showPercent val="0"/>
          <c:showBubbleSize val="0"/>
        </c:dLbls>
        <c:marker val="1"/>
        <c:smooth val="0"/>
        <c:axId val="65350656"/>
        <c:axId val="65365120"/>
      </c:lineChart>
      <c:dateAx>
        <c:axId val="65350656"/>
        <c:scaling>
          <c:orientation val="minMax"/>
        </c:scaling>
        <c:delete val="1"/>
        <c:axPos val="b"/>
        <c:numFmt formatCode="&quot;H&quot;yy" sourceLinked="1"/>
        <c:majorTickMark val="none"/>
        <c:minorTickMark val="none"/>
        <c:tickLblPos val="none"/>
        <c:crossAx val="65365120"/>
        <c:crosses val="autoZero"/>
        <c:auto val="1"/>
        <c:lblOffset val="100"/>
        <c:baseTimeUnit val="years"/>
      </c:dateAx>
      <c:valAx>
        <c:axId val="653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72.400000000000006</c:v>
                </c:pt>
                <c:pt idx="2">
                  <c:v>69.45</c:v>
                </c:pt>
                <c:pt idx="3">
                  <c:v>69.959999999999994</c:v>
                </c:pt>
                <c:pt idx="4">
                  <c:v>74.52</c:v>
                </c:pt>
              </c:numCache>
            </c:numRef>
          </c:val>
          <c:extLst>
            <c:ext xmlns:c16="http://schemas.microsoft.com/office/drawing/2014/chart" uri="{C3380CC4-5D6E-409C-BE32-E72D297353CC}">
              <c16:uniqueId val="{00000000-C614-4795-A287-DD65DC56BC5E}"/>
            </c:ext>
          </c:extLst>
        </c:ser>
        <c:dLbls>
          <c:showLegendKey val="0"/>
          <c:showVal val="0"/>
          <c:showCatName val="0"/>
          <c:showSerName val="0"/>
          <c:showPercent val="0"/>
          <c:showBubbleSize val="0"/>
        </c:dLbls>
        <c:gapWidth val="150"/>
        <c:axId val="64576512"/>
        <c:axId val="64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98.04</c:v>
                </c:pt>
                <c:pt idx="2">
                  <c:v>102.13</c:v>
                </c:pt>
                <c:pt idx="3">
                  <c:v>101.72</c:v>
                </c:pt>
                <c:pt idx="4">
                  <c:v>102.73</c:v>
                </c:pt>
              </c:numCache>
            </c:numRef>
          </c:val>
          <c:smooth val="0"/>
          <c:extLst>
            <c:ext xmlns:c16="http://schemas.microsoft.com/office/drawing/2014/chart" uri="{C3380CC4-5D6E-409C-BE32-E72D297353CC}">
              <c16:uniqueId val="{00000001-C614-4795-A287-DD65DC56BC5E}"/>
            </c:ext>
          </c:extLst>
        </c:ser>
        <c:dLbls>
          <c:showLegendKey val="0"/>
          <c:showVal val="0"/>
          <c:showCatName val="0"/>
          <c:showSerName val="0"/>
          <c:showPercent val="0"/>
          <c:showBubbleSize val="0"/>
        </c:dLbls>
        <c:marker val="1"/>
        <c:smooth val="0"/>
        <c:axId val="64576512"/>
        <c:axId val="64578688"/>
      </c:lineChart>
      <c:dateAx>
        <c:axId val="64576512"/>
        <c:scaling>
          <c:orientation val="minMax"/>
        </c:scaling>
        <c:delete val="1"/>
        <c:axPos val="b"/>
        <c:numFmt formatCode="&quot;H&quot;yy" sourceLinked="1"/>
        <c:majorTickMark val="none"/>
        <c:minorTickMark val="none"/>
        <c:tickLblPos val="none"/>
        <c:crossAx val="64578688"/>
        <c:crosses val="autoZero"/>
        <c:auto val="1"/>
        <c:lblOffset val="100"/>
        <c:baseTimeUnit val="years"/>
      </c:dateAx>
      <c:valAx>
        <c:axId val="645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4.58</c:v>
                </c:pt>
                <c:pt idx="2">
                  <c:v>9.06</c:v>
                </c:pt>
                <c:pt idx="3">
                  <c:v>13.16</c:v>
                </c:pt>
                <c:pt idx="4">
                  <c:v>16.899999999999999</c:v>
                </c:pt>
              </c:numCache>
            </c:numRef>
          </c:val>
          <c:extLst>
            <c:ext xmlns:c16="http://schemas.microsoft.com/office/drawing/2014/chart" uri="{C3380CC4-5D6E-409C-BE32-E72D297353CC}">
              <c16:uniqueId val="{00000000-BB77-43C9-8CAD-80FF1CEDAB18}"/>
            </c:ext>
          </c:extLst>
        </c:ser>
        <c:dLbls>
          <c:showLegendKey val="0"/>
          <c:showVal val="0"/>
          <c:showCatName val="0"/>
          <c:showSerName val="0"/>
          <c:showPercent val="0"/>
          <c:showBubbleSize val="0"/>
        </c:dLbls>
        <c:gapWidth val="150"/>
        <c:axId val="64597376"/>
        <c:axId val="649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18.920000000000002</c:v>
                </c:pt>
                <c:pt idx="2">
                  <c:v>23.93</c:v>
                </c:pt>
                <c:pt idx="3">
                  <c:v>24.68</c:v>
                </c:pt>
                <c:pt idx="4">
                  <c:v>24.68</c:v>
                </c:pt>
              </c:numCache>
            </c:numRef>
          </c:val>
          <c:smooth val="0"/>
          <c:extLst>
            <c:ext xmlns:c16="http://schemas.microsoft.com/office/drawing/2014/chart" uri="{C3380CC4-5D6E-409C-BE32-E72D297353CC}">
              <c16:uniqueId val="{00000001-BB77-43C9-8CAD-80FF1CEDAB18}"/>
            </c:ext>
          </c:extLst>
        </c:ser>
        <c:dLbls>
          <c:showLegendKey val="0"/>
          <c:showVal val="0"/>
          <c:showCatName val="0"/>
          <c:showSerName val="0"/>
          <c:showPercent val="0"/>
          <c:showBubbleSize val="0"/>
        </c:dLbls>
        <c:marker val="1"/>
        <c:smooth val="0"/>
        <c:axId val="64597376"/>
        <c:axId val="64955904"/>
      </c:lineChart>
      <c:dateAx>
        <c:axId val="64597376"/>
        <c:scaling>
          <c:orientation val="minMax"/>
        </c:scaling>
        <c:delete val="1"/>
        <c:axPos val="b"/>
        <c:numFmt formatCode="&quot;H&quot;yy" sourceLinked="1"/>
        <c:majorTickMark val="none"/>
        <c:minorTickMark val="none"/>
        <c:tickLblPos val="none"/>
        <c:crossAx val="64955904"/>
        <c:crosses val="autoZero"/>
        <c:auto val="1"/>
        <c:lblOffset val="100"/>
        <c:baseTimeUnit val="years"/>
      </c:dateAx>
      <c:valAx>
        <c:axId val="649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C2E-4E65-BB5B-EB844BB5E920}"/>
            </c:ext>
          </c:extLst>
        </c:ser>
        <c:dLbls>
          <c:showLegendKey val="0"/>
          <c:showVal val="0"/>
          <c:showCatName val="0"/>
          <c:showSerName val="0"/>
          <c:showPercent val="0"/>
          <c:showBubbleSize val="0"/>
        </c:dLbls>
        <c:gapWidth val="150"/>
        <c:axId val="64999424"/>
        <c:axId val="650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6C2E-4E65-BB5B-EB844BB5E920}"/>
            </c:ext>
          </c:extLst>
        </c:ser>
        <c:dLbls>
          <c:showLegendKey val="0"/>
          <c:showVal val="0"/>
          <c:showCatName val="0"/>
          <c:showSerName val="0"/>
          <c:showPercent val="0"/>
          <c:showBubbleSize val="0"/>
        </c:dLbls>
        <c:marker val="1"/>
        <c:smooth val="0"/>
        <c:axId val="64999424"/>
        <c:axId val="65001344"/>
      </c:lineChart>
      <c:dateAx>
        <c:axId val="64999424"/>
        <c:scaling>
          <c:orientation val="minMax"/>
        </c:scaling>
        <c:delete val="1"/>
        <c:axPos val="b"/>
        <c:numFmt formatCode="&quot;H&quot;yy" sourceLinked="1"/>
        <c:majorTickMark val="none"/>
        <c:minorTickMark val="none"/>
        <c:tickLblPos val="none"/>
        <c:crossAx val="65001344"/>
        <c:crosses val="autoZero"/>
        <c:auto val="1"/>
        <c:lblOffset val="100"/>
        <c:baseTimeUnit val="years"/>
      </c:dateAx>
      <c:valAx>
        <c:axId val="650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670.53</c:v>
                </c:pt>
                <c:pt idx="2">
                  <c:v>1362.61</c:v>
                </c:pt>
                <c:pt idx="3">
                  <c:v>2071.1999999999998</c:v>
                </c:pt>
                <c:pt idx="4">
                  <c:v>2261.46</c:v>
                </c:pt>
              </c:numCache>
            </c:numRef>
          </c:val>
          <c:extLst>
            <c:ext xmlns:c16="http://schemas.microsoft.com/office/drawing/2014/chart" uri="{C3380CC4-5D6E-409C-BE32-E72D297353CC}">
              <c16:uniqueId val="{00000000-D6F6-465F-BC84-422D0FA3EDB0}"/>
            </c:ext>
          </c:extLst>
        </c:ser>
        <c:dLbls>
          <c:showLegendKey val="0"/>
          <c:showVal val="0"/>
          <c:showCatName val="0"/>
          <c:showSerName val="0"/>
          <c:showPercent val="0"/>
          <c:showBubbleSize val="0"/>
        </c:dLbls>
        <c:gapWidth val="150"/>
        <c:axId val="64713472"/>
        <c:axId val="647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208.1</c:v>
                </c:pt>
                <c:pt idx="2">
                  <c:v>109.51</c:v>
                </c:pt>
                <c:pt idx="3">
                  <c:v>112.88</c:v>
                </c:pt>
                <c:pt idx="4">
                  <c:v>94.97</c:v>
                </c:pt>
              </c:numCache>
            </c:numRef>
          </c:val>
          <c:smooth val="0"/>
          <c:extLst>
            <c:ext xmlns:c16="http://schemas.microsoft.com/office/drawing/2014/chart" uri="{C3380CC4-5D6E-409C-BE32-E72D297353CC}">
              <c16:uniqueId val="{00000001-D6F6-465F-BC84-422D0FA3EDB0}"/>
            </c:ext>
          </c:extLst>
        </c:ser>
        <c:dLbls>
          <c:showLegendKey val="0"/>
          <c:showVal val="0"/>
          <c:showCatName val="0"/>
          <c:showSerName val="0"/>
          <c:showPercent val="0"/>
          <c:showBubbleSize val="0"/>
        </c:dLbls>
        <c:marker val="1"/>
        <c:smooth val="0"/>
        <c:axId val="64713472"/>
        <c:axId val="64715392"/>
      </c:lineChart>
      <c:dateAx>
        <c:axId val="64713472"/>
        <c:scaling>
          <c:orientation val="minMax"/>
        </c:scaling>
        <c:delete val="1"/>
        <c:axPos val="b"/>
        <c:numFmt formatCode="&quot;H&quot;yy" sourceLinked="1"/>
        <c:majorTickMark val="none"/>
        <c:minorTickMark val="none"/>
        <c:tickLblPos val="none"/>
        <c:crossAx val="64715392"/>
        <c:crosses val="autoZero"/>
        <c:auto val="1"/>
        <c:lblOffset val="100"/>
        <c:baseTimeUnit val="years"/>
      </c:dateAx>
      <c:valAx>
        <c:axId val="647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11.33</c:v>
                </c:pt>
                <c:pt idx="2">
                  <c:v>53.26</c:v>
                </c:pt>
                <c:pt idx="3">
                  <c:v>51.36</c:v>
                </c:pt>
                <c:pt idx="4">
                  <c:v>26.6</c:v>
                </c:pt>
              </c:numCache>
            </c:numRef>
          </c:val>
          <c:extLst>
            <c:ext xmlns:c16="http://schemas.microsoft.com/office/drawing/2014/chart" uri="{C3380CC4-5D6E-409C-BE32-E72D297353CC}">
              <c16:uniqueId val="{00000000-D25B-472F-BBFA-C1F4812A326C}"/>
            </c:ext>
          </c:extLst>
        </c:ser>
        <c:dLbls>
          <c:showLegendKey val="0"/>
          <c:showVal val="0"/>
          <c:showCatName val="0"/>
          <c:showSerName val="0"/>
          <c:showPercent val="0"/>
          <c:showBubbleSize val="0"/>
        </c:dLbls>
        <c:gapWidth val="150"/>
        <c:axId val="64751104"/>
        <c:axId val="647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75.290000000000006</c:v>
                </c:pt>
                <c:pt idx="2">
                  <c:v>47.44</c:v>
                </c:pt>
                <c:pt idx="3">
                  <c:v>49.18</c:v>
                </c:pt>
                <c:pt idx="4">
                  <c:v>47.72</c:v>
                </c:pt>
              </c:numCache>
            </c:numRef>
          </c:val>
          <c:smooth val="0"/>
          <c:extLst>
            <c:ext xmlns:c16="http://schemas.microsoft.com/office/drawing/2014/chart" uri="{C3380CC4-5D6E-409C-BE32-E72D297353CC}">
              <c16:uniqueId val="{00000001-D25B-472F-BBFA-C1F4812A326C}"/>
            </c:ext>
          </c:extLst>
        </c:ser>
        <c:dLbls>
          <c:showLegendKey val="0"/>
          <c:showVal val="0"/>
          <c:showCatName val="0"/>
          <c:showSerName val="0"/>
          <c:showPercent val="0"/>
          <c:showBubbleSize val="0"/>
        </c:dLbls>
        <c:marker val="1"/>
        <c:smooth val="0"/>
        <c:axId val="64751104"/>
        <c:axId val="64753024"/>
      </c:lineChart>
      <c:dateAx>
        <c:axId val="64751104"/>
        <c:scaling>
          <c:orientation val="minMax"/>
        </c:scaling>
        <c:delete val="1"/>
        <c:axPos val="b"/>
        <c:numFmt formatCode="&quot;H&quot;yy" sourceLinked="1"/>
        <c:majorTickMark val="none"/>
        <c:minorTickMark val="none"/>
        <c:tickLblPos val="none"/>
        <c:crossAx val="64753024"/>
        <c:crosses val="autoZero"/>
        <c:auto val="1"/>
        <c:lblOffset val="100"/>
        <c:baseTimeUnit val="years"/>
      </c:dateAx>
      <c:valAx>
        <c:axId val="647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18453.48</c:v>
                </c:pt>
                <c:pt idx="2">
                  <c:v>17643.3</c:v>
                </c:pt>
                <c:pt idx="3">
                  <c:v>17215.830000000002</c:v>
                </c:pt>
                <c:pt idx="4">
                  <c:v>14015.3</c:v>
                </c:pt>
              </c:numCache>
            </c:numRef>
          </c:val>
          <c:extLst>
            <c:ext xmlns:c16="http://schemas.microsoft.com/office/drawing/2014/chart" uri="{C3380CC4-5D6E-409C-BE32-E72D297353CC}">
              <c16:uniqueId val="{00000000-2B07-47E5-83A1-DDC6B73A76D8}"/>
            </c:ext>
          </c:extLst>
        </c:ser>
        <c:dLbls>
          <c:showLegendKey val="0"/>
          <c:showVal val="0"/>
          <c:showCatName val="0"/>
          <c:showSerName val="0"/>
          <c:showPercent val="0"/>
          <c:showBubbleSize val="0"/>
        </c:dLbls>
        <c:gapWidth val="150"/>
        <c:axId val="64788352"/>
        <c:axId val="648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1592.72</c:v>
                </c:pt>
                <c:pt idx="2">
                  <c:v>1243.71</c:v>
                </c:pt>
                <c:pt idx="3">
                  <c:v>1194.1500000000001</c:v>
                </c:pt>
                <c:pt idx="4">
                  <c:v>1206.79</c:v>
                </c:pt>
              </c:numCache>
            </c:numRef>
          </c:val>
          <c:smooth val="0"/>
          <c:extLst>
            <c:ext xmlns:c16="http://schemas.microsoft.com/office/drawing/2014/chart" uri="{C3380CC4-5D6E-409C-BE32-E72D297353CC}">
              <c16:uniqueId val="{00000001-2B07-47E5-83A1-DDC6B73A76D8}"/>
            </c:ext>
          </c:extLst>
        </c:ser>
        <c:dLbls>
          <c:showLegendKey val="0"/>
          <c:showVal val="0"/>
          <c:showCatName val="0"/>
          <c:showSerName val="0"/>
          <c:showPercent val="0"/>
          <c:showBubbleSize val="0"/>
        </c:dLbls>
        <c:marker val="1"/>
        <c:smooth val="0"/>
        <c:axId val="64788352"/>
        <c:axId val="64806912"/>
      </c:lineChart>
      <c:dateAx>
        <c:axId val="64788352"/>
        <c:scaling>
          <c:orientation val="minMax"/>
        </c:scaling>
        <c:delete val="1"/>
        <c:axPos val="b"/>
        <c:numFmt formatCode="&quot;H&quot;yy" sourceLinked="1"/>
        <c:majorTickMark val="none"/>
        <c:minorTickMark val="none"/>
        <c:tickLblPos val="none"/>
        <c:crossAx val="64806912"/>
        <c:crosses val="autoZero"/>
        <c:auto val="1"/>
        <c:lblOffset val="100"/>
        <c:baseTimeUnit val="years"/>
      </c:dateAx>
      <c:valAx>
        <c:axId val="648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9.17</c:v>
                </c:pt>
                <c:pt idx="2">
                  <c:v>10.35</c:v>
                </c:pt>
                <c:pt idx="3">
                  <c:v>10.47</c:v>
                </c:pt>
                <c:pt idx="4">
                  <c:v>12.74</c:v>
                </c:pt>
              </c:numCache>
            </c:numRef>
          </c:val>
          <c:extLst>
            <c:ext xmlns:c16="http://schemas.microsoft.com/office/drawing/2014/chart" uri="{C3380CC4-5D6E-409C-BE32-E72D297353CC}">
              <c16:uniqueId val="{00000000-AACC-42CA-AF00-CB1D2156950C}"/>
            </c:ext>
          </c:extLst>
        </c:ser>
        <c:dLbls>
          <c:showLegendKey val="0"/>
          <c:showVal val="0"/>
          <c:showCatName val="0"/>
          <c:showSerName val="0"/>
          <c:showPercent val="0"/>
          <c:showBubbleSize val="0"/>
        </c:dLbls>
        <c:gapWidth val="150"/>
        <c:axId val="64891136"/>
        <c:axId val="649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53.7</c:v>
                </c:pt>
                <c:pt idx="2">
                  <c:v>74.3</c:v>
                </c:pt>
                <c:pt idx="3">
                  <c:v>72.260000000000005</c:v>
                </c:pt>
                <c:pt idx="4">
                  <c:v>71.84</c:v>
                </c:pt>
              </c:numCache>
            </c:numRef>
          </c:val>
          <c:smooth val="0"/>
          <c:extLst>
            <c:ext xmlns:c16="http://schemas.microsoft.com/office/drawing/2014/chart" uri="{C3380CC4-5D6E-409C-BE32-E72D297353CC}">
              <c16:uniqueId val="{00000001-AACC-42CA-AF00-CB1D2156950C}"/>
            </c:ext>
          </c:extLst>
        </c:ser>
        <c:dLbls>
          <c:showLegendKey val="0"/>
          <c:showVal val="0"/>
          <c:showCatName val="0"/>
          <c:showSerName val="0"/>
          <c:showPercent val="0"/>
          <c:showBubbleSize val="0"/>
        </c:dLbls>
        <c:marker val="1"/>
        <c:smooth val="0"/>
        <c:axId val="64891136"/>
        <c:axId val="64901504"/>
      </c:lineChart>
      <c:dateAx>
        <c:axId val="64891136"/>
        <c:scaling>
          <c:orientation val="minMax"/>
        </c:scaling>
        <c:delete val="1"/>
        <c:axPos val="b"/>
        <c:numFmt formatCode="&quot;H&quot;yy" sourceLinked="1"/>
        <c:majorTickMark val="none"/>
        <c:minorTickMark val="none"/>
        <c:tickLblPos val="none"/>
        <c:crossAx val="64901504"/>
        <c:crosses val="autoZero"/>
        <c:auto val="1"/>
        <c:lblOffset val="100"/>
        <c:baseTimeUnit val="years"/>
      </c:dateAx>
      <c:valAx>
        <c:axId val="64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1327.46</c:v>
                </c:pt>
                <c:pt idx="2">
                  <c:v>1177.03</c:v>
                </c:pt>
                <c:pt idx="3">
                  <c:v>1158.49</c:v>
                </c:pt>
                <c:pt idx="4">
                  <c:v>1125.52</c:v>
                </c:pt>
              </c:numCache>
            </c:numRef>
          </c:val>
          <c:extLst>
            <c:ext xmlns:c16="http://schemas.microsoft.com/office/drawing/2014/chart" uri="{C3380CC4-5D6E-409C-BE32-E72D297353CC}">
              <c16:uniqueId val="{00000000-2363-460F-B234-2800692210BA}"/>
            </c:ext>
          </c:extLst>
        </c:ser>
        <c:dLbls>
          <c:showLegendKey val="0"/>
          <c:showVal val="0"/>
          <c:showCatName val="0"/>
          <c:showSerName val="0"/>
          <c:showPercent val="0"/>
          <c:showBubbleSize val="0"/>
        </c:dLbls>
        <c:gapWidth val="150"/>
        <c:axId val="64936192"/>
        <c:axId val="649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300.35000000000002</c:v>
                </c:pt>
                <c:pt idx="2">
                  <c:v>221.81</c:v>
                </c:pt>
                <c:pt idx="3">
                  <c:v>230.02</c:v>
                </c:pt>
                <c:pt idx="4">
                  <c:v>228.47</c:v>
                </c:pt>
              </c:numCache>
            </c:numRef>
          </c:val>
          <c:smooth val="0"/>
          <c:extLst>
            <c:ext xmlns:c16="http://schemas.microsoft.com/office/drawing/2014/chart" uri="{C3380CC4-5D6E-409C-BE32-E72D297353CC}">
              <c16:uniqueId val="{00000001-2363-460F-B234-2800692210BA}"/>
            </c:ext>
          </c:extLst>
        </c:ser>
        <c:dLbls>
          <c:showLegendKey val="0"/>
          <c:showVal val="0"/>
          <c:showCatName val="0"/>
          <c:showSerName val="0"/>
          <c:showPercent val="0"/>
          <c:showBubbleSize val="0"/>
        </c:dLbls>
        <c:marker val="1"/>
        <c:smooth val="0"/>
        <c:axId val="64936192"/>
        <c:axId val="64938368"/>
      </c:lineChart>
      <c:dateAx>
        <c:axId val="64936192"/>
        <c:scaling>
          <c:orientation val="minMax"/>
        </c:scaling>
        <c:delete val="1"/>
        <c:axPos val="b"/>
        <c:numFmt formatCode="&quot;H&quot;yy" sourceLinked="1"/>
        <c:majorTickMark val="none"/>
        <c:minorTickMark val="none"/>
        <c:tickLblPos val="none"/>
        <c:crossAx val="64938368"/>
        <c:crosses val="autoZero"/>
        <c:auto val="1"/>
        <c:lblOffset val="100"/>
        <c:baseTimeUnit val="years"/>
      </c:dateAx>
      <c:valAx>
        <c:axId val="64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河内長野市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104562</v>
      </c>
      <c r="AM8" s="51"/>
      <c r="AN8" s="51"/>
      <c r="AO8" s="51"/>
      <c r="AP8" s="51"/>
      <c r="AQ8" s="51"/>
      <c r="AR8" s="51"/>
      <c r="AS8" s="51"/>
      <c r="AT8" s="46">
        <f>データ!T6</f>
        <v>109.63</v>
      </c>
      <c r="AU8" s="46"/>
      <c r="AV8" s="46"/>
      <c r="AW8" s="46"/>
      <c r="AX8" s="46"/>
      <c r="AY8" s="46"/>
      <c r="AZ8" s="46"/>
      <c r="BA8" s="46"/>
      <c r="BB8" s="46">
        <f>データ!U6</f>
        <v>953.77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33.46</v>
      </c>
      <c r="J10" s="46"/>
      <c r="K10" s="46"/>
      <c r="L10" s="46"/>
      <c r="M10" s="46"/>
      <c r="N10" s="46"/>
      <c r="O10" s="46"/>
      <c r="P10" s="46">
        <f>データ!P6</f>
        <v>0.62</v>
      </c>
      <c r="Q10" s="46"/>
      <c r="R10" s="46"/>
      <c r="S10" s="46"/>
      <c r="T10" s="46"/>
      <c r="U10" s="46"/>
      <c r="V10" s="46"/>
      <c r="W10" s="46">
        <f>データ!Q6</f>
        <v>99.58</v>
      </c>
      <c r="X10" s="46"/>
      <c r="Y10" s="46"/>
      <c r="Z10" s="46"/>
      <c r="AA10" s="46"/>
      <c r="AB10" s="46"/>
      <c r="AC10" s="46"/>
      <c r="AD10" s="51">
        <f>データ!R6</f>
        <v>2796</v>
      </c>
      <c r="AE10" s="51"/>
      <c r="AF10" s="51"/>
      <c r="AG10" s="51"/>
      <c r="AH10" s="51"/>
      <c r="AI10" s="51"/>
      <c r="AJ10" s="51"/>
      <c r="AK10" s="2"/>
      <c r="AL10" s="51">
        <f>データ!V6</f>
        <v>644</v>
      </c>
      <c r="AM10" s="51"/>
      <c r="AN10" s="51"/>
      <c r="AO10" s="51"/>
      <c r="AP10" s="51"/>
      <c r="AQ10" s="51"/>
      <c r="AR10" s="51"/>
      <c r="AS10" s="51"/>
      <c r="AT10" s="46">
        <f>データ!W6</f>
        <v>0.42</v>
      </c>
      <c r="AU10" s="46"/>
      <c r="AV10" s="46"/>
      <c r="AW10" s="46"/>
      <c r="AX10" s="46"/>
      <c r="AY10" s="46"/>
      <c r="AZ10" s="46"/>
      <c r="BA10" s="46"/>
      <c r="BB10" s="46">
        <f>データ!X6</f>
        <v>1533.33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IKZICm8t/J8HdZ5rDmo+FxPq2O1hXtWvi53xOr8LC/y8eGcmmd3uYAR9kTnh0plwDAMA+zTjL12h9wnSYi0upw==" saltValue="28YEGPupjpue04qbUkJS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272167</v>
      </c>
      <c r="D6" s="33">
        <f t="shared" si="3"/>
        <v>46</v>
      </c>
      <c r="E6" s="33">
        <f t="shared" si="3"/>
        <v>17</v>
      </c>
      <c r="F6" s="33">
        <f t="shared" si="3"/>
        <v>4</v>
      </c>
      <c r="G6" s="33">
        <f t="shared" si="3"/>
        <v>0</v>
      </c>
      <c r="H6" s="33" t="str">
        <f t="shared" si="3"/>
        <v>大阪府　河内長野市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33.46</v>
      </c>
      <c r="P6" s="34">
        <f t="shared" si="3"/>
        <v>0.62</v>
      </c>
      <c r="Q6" s="34">
        <f t="shared" si="3"/>
        <v>99.58</v>
      </c>
      <c r="R6" s="34">
        <f t="shared" si="3"/>
        <v>2796</v>
      </c>
      <c r="S6" s="34">
        <f t="shared" si="3"/>
        <v>104562</v>
      </c>
      <c r="T6" s="34">
        <f t="shared" si="3"/>
        <v>109.63</v>
      </c>
      <c r="U6" s="34">
        <f t="shared" si="3"/>
        <v>953.77</v>
      </c>
      <c r="V6" s="34">
        <f t="shared" si="3"/>
        <v>644</v>
      </c>
      <c r="W6" s="34">
        <f t="shared" si="3"/>
        <v>0.42</v>
      </c>
      <c r="X6" s="34">
        <f t="shared" si="3"/>
        <v>1533.33</v>
      </c>
      <c r="Y6" s="35" t="str">
        <f>IF(Y7="",NA(),Y7)</f>
        <v>-</v>
      </c>
      <c r="Z6" s="35">
        <f t="shared" ref="Z6:AH6" si="4">IF(Z7="",NA(),Z7)</f>
        <v>72.400000000000006</v>
      </c>
      <c r="AA6" s="35">
        <f t="shared" si="4"/>
        <v>69.45</v>
      </c>
      <c r="AB6" s="35">
        <f t="shared" si="4"/>
        <v>69.959999999999994</v>
      </c>
      <c r="AC6" s="35">
        <f t="shared" si="4"/>
        <v>74.52</v>
      </c>
      <c r="AD6" s="35" t="str">
        <f t="shared" si="4"/>
        <v>-</v>
      </c>
      <c r="AE6" s="35">
        <f t="shared" si="4"/>
        <v>98.04</v>
      </c>
      <c r="AF6" s="35">
        <f t="shared" si="4"/>
        <v>102.13</v>
      </c>
      <c r="AG6" s="35">
        <f t="shared" si="4"/>
        <v>101.72</v>
      </c>
      <c r="AH6" s="35">
        <f t="shared" si="4"/>
        <v>102.73</v>
      </c>
      <c r="AI6" s="34" t="str">
        <f>IF(AI7="","",IF(AI7="-","【-】","【"&amp;SUBSTITUTE(TEXT(AI7,"#,##0.00"),"-","△")&amp;"】"))</f>
        <v>【102.87】</v>
      </c>
      <c r="AJ6" s="35" t="str">
        <f>IF(AJ7="",NA(),AJ7)</f>
        <v>-</v>
      </c>
      <c r="AK6" s="35">
        <f t="shared" ref="AK6:AS6" si="5">IF(AK7="",NA(),AK7)</f>
        <v>670.53</v>
      </c>
      <c r="AL6" s="35">
        <f t="shared" si="5"/>
        <v>1362.61</v>
      </c>
      <c r="AM6" s="35">
        <f t="shared" si="5"/>
        <v>2071.1999999999998</v>
      </c>
      <c r="AN6" s="35">
        <f t="shared" si="5"/>
        <v>2261.46</v>
      </c>
      <c r="AO6" s="35" t="str">
        <f t="shared" si="5"/>
        <v>-</v>
      </c>
      <c r="AP6" s="35">
        <f t="shared" si="5"/>
        <v>208.1</v>
      </c>
      <c r="AQ6" s="35">
        <f t="shared" si="5"/>
        <v>109.51</v>
      </c>
      <c r="AR6" s="35">
        <f t="shared" si="5"/>
        <v>112.88</v>
      </c>
      <c r="AS6" s="35">
        <f t="shared" si="5"/>
        <v>94.97</v>
      </c>
      <c r="AT6" s="34" t="str">
        <f>IF(AT7="","",IF(AT7="-","【-】","【"&amp;SUBSTITUTE(TEXT(AT7,"#,##0.00"),"-","△")&amp;"】"))</f>
        <v>【76.63】</v>
      </c>
      <c r="AU6" s="35" t="str">
        <f>IF(AU7="",NA(),AU7)</f>
        <v>-</v>
      </c>
      <c r="AV6" s="35">
        <f t="shared" ref="AV6:BD6" si="6">IF(AV7="",NA(),AV7)</f>
        <v>11.33</v>
      </c>
      <c r="AW6" s="35">
        <f t="shared" si="6"/>
        <v>53.26</v>
      </c>
      <c r="AX6" s="35">
        <f t="shared" si="6"/>
        <v>51.36</v>
      </c>
      <c r="AY6" s="35">
        <f t="shared" si="6"/>
        <v>26.6</v>
      </c>
      <c r="AZ6" s="35" t="str">
        <f t="shared" si="6"/>
        <v>-</v>
      </c>
      <c r="BA6" s="35">
        <f t="shared" si="6"/>
        <v>75.290000000000006</v>
      </c>
      <c r="BB6" s="35">
        <f t="shared" si="6"/>
        <v>47.44</v>
      </c>
      <c r="BC6" s="35">
        <f t="shared" si="6"/>
        <v>49.18</v>
      </c>
      <c r="BD6" s="35">
        <f t="shared" si="6"/>
        <v>47.72</v>
      </c>
      <c r="BE6" s="34" t="str">
        <f>IF(BE7="","",IF(BE7="-","【-】","【"&amp;SUBSTITUTE(TEXT(BE7,"#,##0.00"),"-","△")&amp;"】"))</f>
        <v>【49.61】</v>
      </c>
      <c r="BF6" s="35" t="str">
        <f>IF(BF7="",NA(),BF7)</f>
        <v>-</v>
      </c>
      <c r="BG6" s="35">
        <f t="shared" ref="BG6:BO6" si="7">IF(BG7="",NA(),BG7)</f>
        <v>18453.48</v>
      </c>
      <c r="BH6" s="35">
        <f t="shared" si="7"/>
        <v>17643.3</v>
      </c>
      <c r="BI6" s="35">
        <f t="shared" si="7"/>
        <v>17215.830000000002</v>
      </c>
      <c r="BJ6" s="35">
        <f t="shared" si="7"/>
        <v>14015.3</v>
      </c>
      <c r="BK6" s="35" t="str">
        <f t="shared" si="7"/>
        <v>-</v>
      </c>
      <c r="BL6" s="35">
        <f t="shared" si="7"/>
        <v>1592.72</v>
      </c>
      <c r="BM6" s="35">
        <f t="shared" si="7"/>
        <v>1243.71</v>
      </c>
      <c r="BN6" s="35">
        <f t="shared" si="7"/>
        <v>1194.1500000000001</v>
      </c>
      <c r="BO6" s="35">
        <f t="shared" si="7"/>
        <v>1206.79</v>
      </c>
      <c r="BP6" s="34" t="str">
        <f>IF(BP7="","",IF(BP7="-","【-】","【"&amp;SUBSTITUTE(TEXT(BP7,"#,##0.00"),"-","△")&amp;"】"))</f>
        <v>【1,218.70】</v>
      </c>
      <c r="BQ6" s="35" t="str">
        <f>IF(BQ7="",NA(),BQ7)</f>
        <v>-</v>
      </c>
      <c r="BR6" s="35">
        <f t="shared" ref="BR6:BZ6" si="8">IF(BR7="",NA(),BR7)</f>
        <v>9.17</v>
      </c>
      <c r="BS6" s="35">
        <f t="shared" si="8"/>
        <v>10.35</v>
      </c>
      <c r="BT6" s="35">
        <f t="shared" si="8"/>
        <v>10.47</v>
      </c>
      <c r="BU6" s="35">
        <f t="shared" si="8"/>
        <v>12.74</v>
      </c>
      <c r="BV6" s="35" t="str">
        <f t="shared" si="8"/>
        <v>-</v>
      </c>
      <c r="BW6" s="35">
        <f t="shared" si="8"/>
        <v>53.7</v>
      </c>
      <c r="BX6" s="35">
        <f t="shared" si="8"/>
        <v>74.3</v>
      </c>
      <c r="BY6" s="35">
        <f t="shared" si="8"/>
        <v>72.260000000000005</v>
      </c>
      <c r="BZ6" s="35">
        <f t="shared" si="8"/>
        <v>71.84</v>
      </c>
      <c r="CA6" s="34" t="str">
        <f>IF(CA7="","",IF(CA7="-","【-】","【"&amp;SUBSTITUTE(TEXT(CA7,"#,##0.00"),"-","△")&amp;"】"))</f>
        <v>【74.17】</v>
      </c>
      <c r="CB6" s="35" t="str">
        <f>IF(CB7="",NA(),CB7)</f>
        <v>-</v>
      </c>
      <c r="CC6" s="35">
        <f t="shared" ref="CC6:CK6" si="9">IF(CC7="",NA(),CC7)</f>
        <v>1327.46</v>
      </c>
      <c r="CD6" s="35">
        <f t="shared" si="9"/>
        <v>1177.03</v>
      </c>
      <c r="CE6" s="35">
        <f t="shared" si="9"/>
        <v>1158.49</v>
      </c>
      <c r="CF6" s="35">
        <f t="shared" si="9"/>
        <v>1125.52</v>
      </c>
      <c r="CG6" s="35" t="str">
        <f t="shared" si="9"/>
        <v>-</v>
      </c>
      <c r="CH6" s="35">
        <f t="shared" si="9"/>
        <v>300.35000000000002</v>
      </c>
      <c r="CI6" s="35">
        <f t="shared" si="9"/>
        <v>221.81</v>
      </c>
      <c r="CJ6" s="35">
        <f t="shared" si="9"/>
        <v>230.02</v>
      </c>
      <c r="CK6" s="35">
        <f t="shared" si="9"/>
        <v>228.47</v>
      </c>
      <c r="CL6" s="34" t="str">
        <f>IF(CL7="","",IF(CL7="-","【-】","【"&amp;SUBSTITUTE(TEXT(CL7,"#,##0.00"),"-","△")&amp;"】"))</f>
        <v>【218.56】</v>
      </c>
      <c r="CM6" s="35" t="str">
        <f>IF(CM7="",NA(),CM7)</f>
        <v>-</v>
      </c>
      <c r="CN6" s="35">
        <f t="shared" ref="CN6:CV6" si="10">IF(CN7="",NA(),CN7)</f>
        <v>16.940000000000001</v>
      </c>
      <c r="CO6" s="35">
        <f t="shared" si="10"/>
        <v>16.670000000000002</v>
      </c>
      <c r="CP6" s="35">
        <f t="shared" si="10"/>
        <v>16.670000000000002</v>
      </c>
      <c r="CQ6" s="35">
        <f t="shared" si="10"/>
        <v>15.28</v>
      </c>
      <c r="CR6" s="35" t="str">
        <f t="shared" si="10"/>
        <v>-</v>
      </c>
      <c r="CS6" s="35">
        <f t="shared" si="10"/>
        <v>37.72</v>
      </c>
      <c r="CT6" s="35">
        <f t="shared" si="10"/>
        <v>43.36</v>
      </c>
      <c r="CU6" s="35">
        <f t="shared" si="10"/>
        <v>42.56</v>
      </c>
      <c r="CV6" s="35">
        <f t="shared" si="10"/>
        <v>42.47</v>
      </c>
      <c r="CW6" s="34" t="str">
        <f>IF(CW7="","",IF(CW7="-","【-】","【"&amp;SUBSTITUTE(TEXT(CW7,"#,##0.00"),"-","△")&amp;"】"))</f>
        <v>【42.86】</v>
      </c>
      <c r="CX6" s="35" t="str">
        <f>IF(CX7="",NA(),CX7)</f>
        <v>-</v>
      </c>
      <c r="CY6" s="35">
        <f t="shared" ref="CY6:DG6" si="11">IF(CY7="",NA(),CY7)</f>
        <v>92.46</v>
      </c>
      <c r="CZ6" s="35">
        <f t="shared" si="11"/>
        <v>93.23</v>
      </c>
      <c r="DA6" s="35">
        <f t="shared" si="11"/>
        <v>93.2</v>
      </c>
      <c r="DB6" s="35">
        <f t="shared" si="11"/>
        <v>93.17</v>
      </c>
      <c r="DC6" s="35" t="str">
        <f t="shared" si="11"/>
        <v>-</v>
      </c>
      <c r="DD6" s="35">
        <f t="shared" si="11"/>
        <v>68.459999999999994</v>
      </c>
      <c r="DE6" s="35">
        <f t="shared" si="11"/>
        <v>83.06</v>
      </c>
      <c r="DF6" s="35">
        <f t="shared" si="11"/>
        <v>83.32</v>
      </c>
      <c r="DG6" s="35">
        <f t="shared" si="11"/>
        <v>83.75</v>
      </c>
      <c r="DH6" s="34" t="str">
        <f>IF(DH7="","",IF(DH7="-","【-】","【"&amp;SUBSTITUTE(TEXT(DH7,"#,##0.00"),"-","△")&amp;"】"))</f>
        <v>【84.20】</v>
      </c>
      <c r="DI6" s="35" t="str">
        <f>IF(DI7="",NA(),DI7)</f>
        <v>-</v>
      </c>
      <c r="DJ6" s="35">
        <f t="shared" ref="DJ6:DR6" si="12">IF(DJ7="",NA(),DJ7)</f>
        <v>4.58</v>
      </c>
      <c r="DK6" s="35">
        <f t="shared" si="12"/>
        <v>9.06</v>
      </c>
      <c r="DL6" s="35">
        <f t="shared" si="12"/>
        <v>13.16</v>
      </c>
      <c r="DM6" s="35">
        <f t="shared" si="12"/>
        <v>16.899999999999999</v>
      </c>
      <c r="DN6" s="35" t="str">
        <f t="shared" si="12"/>
        <v>-</v>
      </c>
      <c r="DO6" s="35">
        <f t="shared" si="12"/>
        <v>18.920000000000002</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272167</v>
      </c>
      <c r="D7" s="37">
        <v>46</v>
      </c>
      <c r="E7" s="37">
        <v>17</v>
      </c>
      <c r="F7" s="37">
        <v>4</v>
      </c>
      <c r="G7" s="37">
        <v>0</v>
      </c>
      <c r="H7" s="37" t="s">
        <v>96</v>
      </c>
      <c r="I7" s="37" t="s">
        <v>97</v>
      </c>
      <c r="J7" s="37" t="s">
        <v>98</v>
      </c>
      <c r="K7" s="37" t="s">
        <v>99</v>
      </c>
      <c r="L7" s="37" t="s">
        <v>100</v>
      </c>
      <c r="M7" s="37" t="s">
        <v>101</v>
      </c>
      <c r="N7" s="38" t="s">
        <v>102</v>
      </c>
      <c r="O7" s="38">
        <v>33.46</v>
      </c>
      <c r="P7" s="38">
        <v>0.62</v>
      </c>
      <c r="Q7" s="38">
        <v>99.58</v>
      </c>
      <c r="R7" s="38">
        <v>2796</v>
      </c>
      <c r="S7" s="38">
        <v>104562</v>
      </c>
      <c r="T7" s="38">
        <v>109.63</v>
      </c>
      <c r="U7" s="38">
        <v>953.77</v>
      </c>
      <c r="V7" s="38">
        <v>644</v>
      </c>
      <c r="W7" s="38">
        <v>0.42</v>
      </c>
      <c r="X7" s="38">
        <v>1533.33</v>
      </c>
      <c r="Y7" s="38" t="s">
        <v>102</v>
      </c>
      <c r="Z7" s="38">
        <v>72.400000000000006</v>
      </c>
      <c r="AA7" s="38">
        <v>69.45</v>
      </c>
      <c r="AB7" s="38">
        <v>69.959999999999994</v>
      </c>
      <c r="AC7" s="38">
        <v>74.52</v>
      </c>
      <c r="AD7" s="38" t="s">
        <v>102</v>
      </c>
      <c r="AE7" s="38">
        <v>98.04</v>
      </c>
      <c r="AF7" s="38">
        <v>102.13</v>
      </c>
      <c r="AG7" s="38">
        <v>101.72</v>
      </c>
      <c r="AH7" s="38">
        <v>102.73</v>
      </c>
      <c r="AI7" s="38">
        <v>102.87</v>
      </c>
      <c r="AJ7" s="38" t="s">
        <v>102</v>
      </c>
      <c r="AK7" s="38">
        <v>670.53</v>
      </c>
      <c r="AL7" s="38">
        <v>1362.61</v>
      </c>
      <c r="AM7" s="38">
        <v>2071.1999999999998</v>
      </c>
      <c r="AN7" s="38">
        <v>2261.46</v>
      </c>
      <c r="AO7" s="38" t="s">
        <v>102</v>
      </c>
      <c r="AP7" s="38">
        <v>208.1</v>
      </c>
      <c r="AQ7" s="38">
        <v>109.51</v>
      </c>
      <c r="AR7" s="38">
        <v>112.88</v>
      </c>
      <c r="AS7" s="38">
        <v>94.97</v>
      </c>
      <c r="AT7" s="38">
        <v>76.63</v>
      </c>
      <c r="AU7" s="38" t="s">
        <v>102</v>
      </c>
      <c r="AV7" s="38">
        <v>11.33</v>
      </c>
      <c r="AW7" s="38">
        <v>53.26</v>
      </c>
      <c r="AX7" s="38">
        <v>51.36</v>
      </c>
      <c r="AY7" s="38">
        <v>26.6</v>
      </c>
      <c r="AZ7" s="38" t="s">
        <v>102</v>
      </c>
      <c r="BA7" s="38">
        <v>75.290000000000006</v>
      </c>
      <c r="BB7" s="38">
        <v>47.44</v>
      </c>
      <c r="BC7" s="38">
        <v>49.18</v>
      </c>
      <c r="BD7" s="38">
        <v>47.72</v>
      </c>
      <c r="BE7" s="38">
        <v>49.61</v>
      </c>
      <c r="BF7" s="38" t="s">
        <v>102</v>
      </c>
      <c r="BG7" s="38">
        <v>18453.48</v>
      </c>
      <c r="BH7" s="38">
        <v>17643.3</v>
      </c>
      <c r="BI7" s="38">
        <v>17215.830000000002</v>
      </c>
      <c r="BJ7" s="38">
        <v>14015.3</v>
      </c>
      <c r="BK7" s="38" t="s">
        <v>102</v>
      </c>
      <c r="BL7" s="38">
        <v>1592.72</v>
      </c>
      <c r="BM7" s="38">
        <v>1243.71</v>
      </c>
      <c r="BN7" s="38">
        <v>1194.1500000000001</v>
      </c>
      <c r="BO7" s="38">
        <v>1206.79</v>
      </c>
      <c r="BP7" s="38">
        <v>1218.7</v>
      </c>
      <c r="BQ7" s="38" t="s">
        <v>102</v>
      </c>
      <c r="BR7" s="38">
        <v>9.17</v>
      </c>
      <c r="BS7" s="38">
        <v>10.35</v>
      </c>
      <c r="BT7" s="38">
        <v>10.47</v>
      </c>
      <c r="BU7" s="38">
        <v>12.74</v>
      </c>
      <c r="BV7" s="38" t="s">
        <v>102</v>
      </c>
      <c r="BW7" s="38">
        <v>53.7</v>
      </c>
      <c r="BX7" s="38">
        <v>74.3</v>
      </c>
      <c r="BY7" s="38">
        <v>72.260000000000005</v>
      </c>
      <c r="BZ7" s="38">
        <v>71.84</v>
      </c>
      <c r="CA7" s="38">
        <v>74.17</v>
      </c>
      <c r="CB7" s="38" t="s">
        <v>102</v>
      </c>
      <c r="CC7" s="38">
        <v>1327.46</v>
      </c>
      <c r="CD7" s="38">
        <v>1177.03</v>
      </c>
      <c r="CE7" s="38">
        <v>1158.49</v>
      </c>
      <c r="CF7" s="38">
        <v>1125.52</v>
      </c>
      <c r="CG7" s="38" t="s">
        <v>102</v>
      </c>
      <c r="CH7" s="38">
        <v>300.35000000000002</v>
      </c>
      <c r="CI7" s="38">
        <v>221.81</v>
      </c>
      <c r="CJ7" s="38">
        <v>230.02</v>
      </c>
      <c r="CK7" s="38">
        <v>228.47</v>
      </c>
      <c r="CL7" s="38">
        <v>218.56</v>
      </c>
      <c r="CM7" s="38" t="s">
        <v>102</v>
      </c>
      <c r="CN7" s="38">
        <v>16.940000000000001</v>
      </c>
      <c r="CO7" s="38">
        <v>16.670000000000002</v>
      </c>
      <c r="CP7" s="38">
        <v>16.670000000000002</v>
      </c>
      <c r="CQ7" s="38">
        <v>15.28</v>
      </c>
      <c r="CR7" s="38" t="s">
        <v>102</v>
      </c>
      <c r="CS7" s="38">
        <v>37.72</v>
      </c>
      <c r="CT7" s="38">
        <v>43.36</v>
      </c>
      <c r="CU7" s="38">
        <v>42.56</v>
      </c>
      <c r="CV7" s="38">
        <v>42.47</v>
      </c>
      <c r="CW7" s="38">
        <v>42.86</v>
      </c>
      <c r="CX7" s="38" t="s">
        <v>102</v>
      </c>
      <c r="CY7" s="38">
        <v>92.46</v>
      </c>
      <c r="CZ7" s="38">
        <v>93.23</v>
      </c>
      <c r="DA7" s="38">
        <v>93.2</v>
      </c>
      <c r="DB7" s="38">
        <v>93.17</v>
      </c>
      <c r="DC7" s="38" t="s">
        <v>102</v>
      </c>
      <c r="DD7" s="38">
        <v>68.459999999999994</v>
      </c>
      <c r="DE7" s="38">
        <v>83.06</v>
      </c>
      <c r="DF7" s="38">
        <v>83.32</v>
      </c>
      <c r="DG7" s="38">
        <v>83.75</v>
      </c>
      <c r="DH7" s="38">
        <v>84.2</v>
      </c>
      <c r="DI7" s="38" t="s">
        <v>102</v>
      </c>
      <c r="DJ7" s="38">
        <v>4.58</v>
      </c>
      <c r="DK7" s="38">
        <v>9.06</v>
      </c>
      <c r="DL7" s="38">
        <v>13.16</v>
      </c>
      <c r="DM7" s="38">
        <v>16.899999999999999</v>
      </c>
      <c r="DN7" s="38" t="s">
        <v>102</v>
      </c>
      <c r="DO7" s="38">
        <v>18.920000000000002</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v>
      </c>
      <c r="EG7" s="38">
        <v>0</v>
      </c>
      <c r="EH7" s="38">
        <v>0</v>
      </c>
      <c r="EI7" s="38">
        <v>0</v>
      </c>
      <c r="EJ7" s="38" t="s">
        <v>102</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2021-02-17T04:52:05Z</cp:lastPrinted>
  <dcterms:created xsi:type="dcterms:W3CDTF">2020-12-04T02:33:47Z</dcterms:created>
  <dcterms:modified xsi:type="dcterms:W3CDTF">2021-02-18T08:49:40Z</dcterms:modified>
  <cp:category/>
</cp:coreProperties>
</file>