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23w$\作業用\財政G\経営比較分析表\03 経営比較分析表（R1決算）\04 補佐・総括チェック用データ\13 八尾市〇（上水・病院は修正依頼中）\"/>
    </mc:Choice>
  </mc:AlternateContent>
  <workbookProtection workbookAlgorithmName="SHA-512" workbookHashValue="TE+1Oahg5FtAj+EW3Q//lsAt1D8/MRj+DpBiv3mLoE/9t5qUqod60YG3FKYjCnVNWpaF0tFdl6v0A09CA00j5w==" workbookSaltValue="R8tIJY7O/XDh0J/OOf4fA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<sst xmlns="http://schemas.openxmlformats.org/spreadsheetml/2006/main" count="236" uniqueCount="117">
  <si>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</si>
  <si>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</si>
  <si>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</si>
  <si>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</si>
  <si>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</si>
  <si>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</si>
  <si>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</si>
  <si>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</si>
  <si>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</si>
  <si>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</si>
  <si>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</si>
  <si>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</si>
  <si>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</si>
  <si>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</si>
  <si>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</si>
  <si>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</si>
  <si>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</si>
  <si>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</si>
  <si>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</si>
  <si>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</si>
  <si>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</si>
  <si>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</si>
  <si>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</si>
  <si>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</si>
  <si>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</si>
  <si>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</si>
  <si>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</si>
  <si>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</si>
  <si>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</si>
  <si>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</si>
  <si>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</si>
  <si>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</si>
  <si>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</si>
  <si>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</si>
  <si>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</si>
  <si>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</si>
  <si>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</si>
  <si>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</si>
  <si>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</si>
  <si>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</si>
  <si>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</si>
  <si>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</si>
  <si>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</si>
  <si>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</si>
  <si>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</si>
  <si>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</si>
  <si>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</si>
  <si>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</si>
  <si>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</si>
  <si>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</si>
  <si>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</si>
  <si>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</si>
  <si>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</si>
  <si>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</si>
  <si>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</si>
  <si>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</si>
  <si>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</si>
  <si>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</si>
  <si>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</si>
  <si>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</si>
  <si>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</si>
  <si>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</si>
  <si>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</si>
  <si>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</si>
  <si>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</si>
  <si>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</si>
  <si>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</si>
  <si>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</si>
  <si>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</si>
  <si>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</si>
  <si>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</si>
  <si>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</si>
  <si>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</si>
  <si>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</si>
  <si>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</si>
  <si>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</si>
  <si>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</si>
  <si>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</si>
  <si>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</si>
  <si>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</si>
  <si>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</si>
  <si>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</si>
  <si>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</si>
  <si>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</si>
  <si>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</si>
  <si>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</si>
  <si>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</si>
  <si>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</si>
  <si>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</si>
  <si>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</si>
  <si>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</si>
  <si>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</si>
  <si>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</si>
  <si>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</si>
  <si>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</si>
  <si>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</si>
  <si>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八尾市</t>
  </si>
  <si>
    <t>法適用</t>
  </si>
  <si>
    <t>下水道事業</t>
  </si>
  <si>
    <t>公共下水道</t>
  </si>
  <si>
    <t>Ab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</si>
  <si>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</si>
  <si>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</si>
  <si>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</si>
  <si>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</si>
  <si>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</si>
  <si>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</si>
  <si>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</si>
  <si>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</si>
  <si>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</si>
  <si>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</si>
  <si>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</si>
  <si>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</si>
  <si>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</si>
  <si>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29年度に「八尾市公共下水道事業経営戦略」を策定しており、平成30年度からそれに基づいた早期・低コスト型下水道整備手法の本格導入、計画的な維持管理によるLCC低減等の経営改善に取り組み、令和12年度末に内部留保資金40億円の確保を目指す経営を行うことを目標としている。
　また、平成30年度に「八尾市公共下水道ストックマネジメント計画（実施方針）」を策定し、改築更新事業の財源（国庫支出金）確保、計画的な点検調査による事業の平準化を図りながら、老朽化対策を行う。</t>
    <phoneticPr fontId="4"/>
  </si>
  <si>
    <t>　①有形固定資産減価償却率、②管渠老朽化率ともに、類似団体平均値を下回っているが、増加傾向にある。本市は昭和35年より事業着手しており、標準耐用年数を経過する管渠が増加しているが、平成30年度に策定した「八尾市公共下水道ストックマネジメント計画（実施方針）」に基づき、安定した経営を確保し、持続可能な下水道サービスを提供する。
　③管渠改善率は類似団体平均値を下回っている。これは長寿命化計画に基づいた改築事業が平成30年度で終了し、新たにストックマネジメント計画（実施方針）に基づき修繕・改築に向けて点検・調査を実施しているためである。</t>
    <rPh sb="217" eb="218">
      <t>アラ</t>
    </rPh>
    <rPh sb="242" eb="244">
      <t>シュウゼン</t>
    </rPh>
    <rPh sb="245" eb="247">
      <t>カイチク</t>
    </rPh>
    <rPh sb="248" eb="249">
      <t>ム</t>
    </rPh>
    <rPh sb="257" eb="259">
      <t>ジッシ</t>
    </rPh>
    <phoneticPr fontId="4"/>
  </si>
  <si>
    <t>　①経常収支比率は類似団体平均値を下回っているが、100％を超えており、健全な経営状況にある。　　　
　③流動比率は類似団体平均値を大きく下回っているが、本市は合流式での下水道整備を進めてきたため、分流での整備を進めてきた類似団体よりも事業規模が大きく、企業債発行が多くなり、現在も償還中であることが影響している。
　④企業債残高対事業規模比率は、前述の理由から類似団体平均値を上回っているが、投資額の低減により企業債の発行額も減少し、償還額を下回っているため、企業債残高は減少傾向にある。
　⑤経費回収率は100％を超え、類似団体平均値を上回っており、汚水処理に必要な費用は使用料でまかなわれた。
　⑥汚水処理原価は類似団体平均値を上回っているが、前述のとおり本市は合流式での下水道整備を進めてきたため、事業費が高くなっていると考えられる。
　⑧水洗化率は類似団体平均値を下回っているが、着実に増加している。経営を安定させるためには、水洗化を促進し使用料収入の確保が必要である。</t>
    <rPh sb="133" eb="134">
      <t>オオ</t>
    </rPh>
    <rPh sb="138" eb="140">
      <t>ゲンザイ</t>
    </rPh>
    <rPh sb="141" eb="143">
      <t>ショウカン</t>
    </rPh>
    <rPh sb="143" eb="144">
      <t>チュウ</t>
    </rPh>
    <rPh sb="150" eb="152">
      <t>エイキョウ</t>
    </rPh>
    <rPh sb="197" eb="199">
      <t>トウシ</t>
    </rPh>
    <rPh sb="199" eb="200">
      <t>ガク</t>
    </rPh>
    <rPh sb="201" eb="203">
      <t>テイゲン</t>
    </rPh>
    <rPh sb="214" eb="216">
      <t>ゲンショウ</t>
    </rPh>
    <rPh sb="218" eb="220">
      <t>ショウカン</t>
    </rPh>
    <rPh sb="220" eb="221">
      <t>ガク</t>
    </rPh>
    <rPh sb="222" eb="224">
      <t>シタマワ</t>
    </rPh>
    <rPh sb="231" eb="233">
      <t>キギョウ</t>
    </rPh>
    <rPh sb="233" eb="234">
      <t>サイ</t>
    </rPh>
    <rPh sb="234" eb="236">
      <t>ザンダカ</t>
    </rPh>
    <rPh sb="237" eb="239">
      <t>ゲンショウ</t>
    </rPh>
    <rPh sb="239" eb="241">
      <t>ケイコウ</t>
    </rPh>
    <rPh sb="395" eb="397">
      <t>チャクジツ</t>
    </rPh>
    <rPh sb="398" eb="400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</si>
</sst>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0.17</c:v>
                </c:pt>
                <c:pt idx="1">
                  <c:v>0.18</c:v>
                </c:pt>
                <c:pt idx="2">
                  <c:v>0.19</c:v>
                </c:pt>
                <c:pt idx="3">
                  <c:v>0.37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D-4752-864F-975A98889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0.13</c:v>
                </c:pt>
                <c:pt idx="2">
                  <c:v>0.1</c:v>
                </c:pt>
                <c:pt idx="3">
                  <c:v>0.12</c:v>
                </c:pt>
                <c:pt idx="4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D-4752-864F-975A98889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4-4AF2-93D6-BC0D0BAD5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72.239999999999995</c:v>
                </c:pt>
                <c:pt idx="1">
                  <c:v>69.23</c:v>
                </c:pt>
                <c:pt idx="2">
                  <c:v>70.37</c:v>
                </c:pt>
                <c:pt idx="3">
                  <c:v>68.3</c:v>
                </c:pt>
                <c:pt idx="4">
                  <c:v>67.37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64-4AF2-93D6-BC0D0BAD5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89.75</c:v>
                </c:pt>
                <c:pt idx="1">
                  <c:v>90.11</c:v>
                </c:pt>
                <c:pt idx="2">
                  <c:v>90.25</c:v>
                </c:pt>
                <c:pt idx="3">
                  <c:v>91.08</c:v>
                </c:pt>
                <c:pt idx="4">
                  <c:v>91.25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8-4996-B953-334CFEC8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96.84</c:v>
                </c:pt>
                <c:pt idx="1">
                  <c:v>96.84</c:v>
                </c:pt>
                <c:pt idx="2">
                  <c:v>96.75</c:v>
                </c:pt>
                <c:pt idx="3">
                  <c:v>96.78</c:v>
                </c:pt>
                <c:pt idx="4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B8-4996-B953-334CFEC8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105.73</c:v>
                </c:pt>
                <c:pt idx="1">
                  <c:v>102.51</c:v>
                </c:pt>
                <c:pt idx="2">
                  <c:v>105.79</c:v>
                </c:pt>
                <c:pt idx="3">
                  <c:v>105.65</c:v>
                </c:pt>
                <c:pt idx="4">
                  <c:v>105.55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7-4D9B-9E56-1C9B9C4E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105.91</c:v>
                </c:pt>
                <c:pt idx="1">
                  <c:v>106.96</c:v>
                </c:pt>
                <c:pt idx="2">
                  <c:v>106.55</c:v>
                </c:pt>
                <c:pt idx="3">
                  <c:v>106.78</c:v>
                </c:pt>
                <c:pt idx="4">
                  <c:v>106.31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7-4D9B-9E56-1C9B9C4E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2.78</c:v>
                </c:pt>
                <c:pt idx="1">
                  <c:v>5.32</c:v>
                </c:pt>
                <c:pt idx="2">
                  <c:v>7.88</c:v>
                </c:pt>
                <c:pt idx="3">
                  <c:v>10.38</c:v>
                </c:pt>
                <c:pt idx="4">
                  <c:v>12.89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03-41F5-8E47-A77136369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22.87</c:v>
                </c:pt>
                <c:pt idx="1">
                  <c:v>28.42</c:v>
                </c:pt>
                <c:pt idx="2">
                  <c:v>28.24</c:v>
                </c:pt>
                <c:pt idx="3">
                  <c:v>29.38</c:v>
                </c:pt>
                <c:pt idx="4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03-41F5-8E47-A77136369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0.75</c:v>
                </c:pt>
                <c:pt idx="2">
                  <c:v>1.37</c:v>
                </c:pt>
                <c:pt idx="3">
                  <c:v>2.23</c:v>
                </c:pt>
                <c:pt idx="4">
                  <c:v>3.26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8-41D7-A24F-F39C96A22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1.2</c:v>
                </c:pt>
                <c:pt idx="1">
                  <c:v>3.01</c:v>
                </c:pt>
                <c:pt idx="2">
                  <c:v>3.67</c:v>
                </c:pt>
                <c:pt idx="3">
                  <c:v>3.45</c:v>
                </c:pt>
                <c:pt idx="4">
                  <c:v>5.0199999999999996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78-41D7-A24F-F39C96A22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8-4092-B9E3-02EBEF1A3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0.41</c:v>
                </c:pt>
                <c:pt idx="3" formatCode="#,##0.00;&quot;△&quot;#,##0.00;&quot;-&quot;">
                  <c:v>0.19</c:v>
                </c:pt>
                <c:pt idx="4" formatCode="#,##0.00;&quot;△&quot;#,##0.00;&quot;-&quot;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58-4092-B9E3-02EBEF1A3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35.81</c:v>
                </c:pt>
                <c:pt idx="1">
                  <c:v>34.130000000000003</c:v>
                </c:pt>
                <c:pt idx="2">
                  <c:v>51.65</c:v>
                </c:pt>
                <c:pt idx="3">
                  <c:v>45.63</c:v>
                </c:pt>
                <c:pt idx="4">
                  <c:v>49.19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B-4B6A-9E05-182F5D0B7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66.900000000000006</c:v>
                </c:pt>
                <c:pt idx="1">
                  <c:v>72.739999999999995</c:v>
                </c:pt>
                <c:pt idx="2">
                  <c:v>83.46</c:v>
                </c:pt>
                <c:pt idx="3">
                  <c:v>80.64</c:v>
                </c:pt>
                <c:pt idx="4">
                  <c:v>88.1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CB-4B6A-9E05-182F5D0B7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866.1</c:v>
                </c:pt>
                <c:pt idx="1">
                  <c:v>761.45</c:v>
                </c:pt>
                <c:pt idx="2">
                  <c:v>690.67</c:v>
                </c:pt>
                <c:pt idx="3">
                  <c:v>669.17</c:v>
                </c:pt>
                <c:pt idx="4">
                  <c:v>653.08000000000004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A-46BB-9B06-4B99F2CD4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643.19000000000005</c:v>
                </c:pt>
                <c:pt idx="1">
                  <c:v>596.44000000000005</c:v>
                </c:pt>
                <c:pt idx="2">
                  <c:v>612.6</c:v>
                </c:pt>
                <c:pt idx="3">
                  <c:v>606.79999999999995</c:v>
                </c:pt>
                <c:pt idx="4">
                  <c:v>585.55999999999995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A-46BB-9B06-4B99F2CD4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119.02</c:v>
                </c:pt>
                <c:pt idx="1">
                  <c:v>105.39</c:v>
                </c:pt>
                <c:pt idx="2">
                  <c:v>113.2</c:v>
                </c:pt>
                <c:pt idx="3">
                  <c:v>113.29</c:v>
                </c:pt>
                <c:pt idx="4">
                  <c:v>112.44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E-4836-B647-C7901C653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101.54</c:v>
                </c:pt>
                <c:pt idx="1">
                  <c:v>102.42</c:v>
                </c:pt>
                <c:pt idx="2">
                  <c:v>100.97</c:v>
                </c:pt>
                <c:pt idx="3">
                  <c:v>101.84</c:v>
                </c:pt>
                <c:pt idx="4">
                  <c:v>101.62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E-4836-B647-C7901C653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105.81</c:v>
                </c:pt>
                <c:pt idx="1">
                  <c:v>131.86000000000001</c:v>
                </c:pt>
                <c:pt idx="2">
                  <c:v>132.82</c:v>
                </c:pt>
                <c:pt idx="3">
                  <c:v>132.62</c:v>
                </c:pt>
                <c:pt idx="4">
                  <c:v>132.68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7-4DE7-ABB3-418E370C2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116.15</c:v>
                </c:pt>
                <c:pt idx="1">
                  <c:v>116.2</c:v>
                </c:pt>
                <c:pt idx="2">
                  <c:v>118.78</c:v>
                </c:pt>
                <c:pt idx="3">
                  <c:v>119.39</c:v>
                </c:pt>
                <c:pt idx="4">
                  <c:v>117.41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A7-4DE7-ABB3-418E370C2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大阪府　八尾市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Ab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266349</v>
      </c>
      <c r="AM8" s="51"/>
      <c r="AN8" s="51"/>
      <c r="AO8" s="51"/>
      <c r="AP8" s="51"/>
      <c r="AQ8" s="51"/>
      <c r="AR8" s="51"/>
      <c r="AS8" s="51"/>
      <c r="AT8" s="46">
        <f>データ!T6</f>
        <v>41.72</v>
      </c>
      <c r="AU8" s="46"/>
      <c r="AV8" s="46"/>
      <c r="AW8" s="46"/>
      <c r="AX8" s="46"/>
      <c r="AY8" s="46"/>
      <c r="AZ8" s="46"/>
      <c r="BA8" s="46"/>
      <c r="BB8" s="46">
        <f>データ!U6</f>
        <v>6384.2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51.27</v>
      </c>
      <c r="J10" s="46"/>
      <c r="K10" s="46"/>
      <c r="L10" s="46"/>
      <c r="M10" s="46"/>
      <c r="N10" s="46"/>
      <c r="O10" s="46"/>
      <c r="P10" s="46">
        <f>データ!P6</f>
        <v>89.84</v>
      </c>
      <c r="Q10" s="46"/>
      <c r="R10" s="46"/>
      <c r="S10" s="46"/>
      <c r="T10" s="46"/>
      <c r="U10" s="46"/>
      <c r="V10" s="46"/>
      <c r="W10" s="46">
        <f>データ!Q6</f>
        <v>58.38</v>
      </c>
      <c r="X10" s="46"/>
      <c r="Y10" s="46"/>
      <c r="Z10" s="46"/>
      <c r="AA10" s="46"/>
      <c r="AB10" s="46"/>
      <c r="AC10" s="46"/>
      <c r="AD10" s="51">
        <f>データ!R6</f>
        <v>2563</v>
      </c>
      <c r="AE10" s="51"/>
      <c r="AF10" s="51"/>
      <c r="AG10" s="51"/>
      <c r="AH10" s="51"/>
      <c r="AI10" s="51"/>
      <c r="AJ10" s="51"/>
      <c r="AK10" s="2"/>
      <c r="AL10" s="51">
        <f>データ!V6</f>
        <v>238885</v>
      </c>
      <c r="AM10" s="51"/>
      <c r="AN10" s="51"/>
      <c r="AO10" s="51"/>
      <c r="AP10" s="51"/>
      <c r="AQ10" s="51"/>
      <c r="AR10" s="51"/>
      <c r="AS10" s="51"/>
      <c r="AT10" s="46">
        <f>データ!W6</f>
        <v>27.5</v>
      </c>
      <c r="AU10" s="46"/>
      <c r="AV10" s="46"/>
      <c r="AW10" s="46"/>
      <c r="AX10" s="46"/>
      <c r="AY10" s="46"/>
      <c r="AZ10" s="46"/>
      <c r="BA10" s="46"/>
      <c r="BB10" s="46">
        <f>データ!X6</f>
        <v>8686.73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114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【108.07】</v>
      </c>
      <c r="F85" s="26" t="str">
        <f>データ!AT6</f>
        <v>【3.09】</v>
      </c>
      <c r="G85" s="26" t="str">
        <f>データ!BE6</f>
        <v>【69.54】</v>
      </c>
      <c r="H85" s="26" t="str">
        <f>データ!BP6</f>
        <v>【682.51】</v>
      </c>
      <c r="I85" s="26" t="str">
        <f>データ!CA6</f>
        <v>【100.34】</v>
      </c>
      <c r="J85" s="26" t="str">
        <f>データ!CL6</f>
        <v>【136.15】</v>
      </c>
      <c r="K85" s="26" t="str">
        <f>データ!CW6</f>
        <v>【59.64】</v>
      </c>
      <c r="L85" s="26" t="str">
        <f>データ!DH6</f>
        <v>【95.35】</v>
      </c>
      <c r="M85" s="26" t="str">
        <f>データ!DS6</f>
        <v>【38.57】</v>
      </c>
      <c r="N85" s="26" t="str">
        <f>データ!ED6</f>
        <v>【5.90】</v>
      </c>
      <c r="O85" s="26" t="str">
        <f>データ!EO6</f>
        <v>【0.22】</v>
      </c>
    </row>
  </sheetData>
  <sheetProtection algorithmName="SHA-512" hashValue="uMWA4LmdFrHdUN+isX3sFMSh+6JyLu3j+YttkJaOUBWlxpqd8DLJeoJRQkuYsY+ZTfin66S88opsF9zYmnB9Qw==" saltValue="8uVsxY0eWyrINHo0HIuFr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272124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大阪府　八尾市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Ab</v>
      </c>
      <c r="M6" s="33" t="str">
        <f t="shared" si="3"/>
        <v>非設置</v>
      </c>
      <c r="N6" s="34" t="str">
        <f t="shared" si="3"/>
        <v>-</v>
      </c>
      <c r="O6" s="34">
        <f t="shared" si="3"/>
        <v>51.27</v>
      </c>
      <c r="P6" s="34">
        <f t="shared" si="3"/>
        <v>89.84</v>
      </c>
      <c r="Q6" s="34">
        <f t="shared" si="3"/>
        <v>58.38</v>
      </c>
      <c r="R6" s="34">
        <f t="shared" si="3"/>
        <v>2563</v>
      </c>
      <c r="S6" s="34">
        <f t="shared" si="3"/>
        <v>266349</v>
      </c>
      <c r="T6" s="34">
        <f t="shared" si="3"/>
        <v>41.72</v>
      </c>
      <c r="U6" s="34">
        <f t="shared" si="3"/>
        <v>6384.2</v>
      </c>
      <c r="V6" s="34">
        <f t="shared" si="3"/>
        <v>238885</v>
      </c>
      <c r="W6" s="34">
        <f t="shared" si="3"/>
        <v>27.5</v>
      </c>
      <c r="X6" s="34">
        <f t="shared" si="3"/>
        <v>8686.73</v>
      </c>
      <c r="Y6" s="35">
        <f>IF(Y7="",NA(),Y7)</f>
        <v>105.73</v>
      </c>
      <c r="Z6" s="35">
        <f t="shared" ref="Z6:AH6" si="4">IF(Z7="",NA(),Z7)</f>
        <v>102.51</v>
      </c>
      <c r="AA6" s="35">
        <f t="shared" si="4"/>
        <v>105.79</v>
      </c>
      <c r="AB6" s="35">
        <f t="shared" si="4"/>
        <v>105.65</v>
      </c>
      <c r="AC6" s="35">
        <f t="shared" si="4"/>
        <v>105.55</v>
      </c>
      <c r="AD6" s="35">
        <f t="shared" si="4"/>
        <v>105.91</v>
      </c>
      <c r="AE6" s="35">
        <f t="shared" si="4"/>
        <v>106.96</v>
      </c>
      <c r="AF6" s="35">
        <f t="shared" si="4"/>
        <v>106.55</v>
      </c>
      <c r="AG6" s="35">
        <f t="shared" si="4"/>
        <v>106.78</v>
      </c>
      <c r="AH6" s="35">
        <f t="shared" si="4"/>
        <v>106.31</v>
      </c>
      <c r="AI6" s="34" t="str">
        <f>IF(AI7="","",IF(AI7="-","【-】","【"&amp;SUBSTITUTE(TEXT(AI7,"#,##0.00"),"-","△")&amp;"】"))</f>
        <v>【108.07】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4">
        <f t="shared" si="5"/>
        <v>0</v>
      </c>
      <c r="AP6" s="34">
        <f t="shared" si="5"/>
        <v>0</v>
      </c>
      <c r="AQ6" s="35">
        <f t="shared" si="5"/>
        <v>0.41</v>
      </c>
      <c r="AR6" s="35">
        <f t="shared" si="5"/>
        <v>0.19</v>
      </c>
      <c r="AS6" s="35">
        <f t="shared" si="5"/>
        <v>0.05</v>
      </c>
      <c r="AT6" s="34" t="str">
        <f>IF(AT7="","",IF(AT7="-","【-】","【"&amp;SUBSTITUTE(TEXT(AT7,"#,##0.00"),"-","△")&amp;"】"))</f>
        <v>【3.09】</v>
      </c>
      <c r="AU6" s="35">
        <f>IF(AU7="",NA(),AU7)</f>
        <v>35.81</v>
      </c>
      <c r="AV6" s="35">
        <f t="shared" ref="AV6:BD6" si="6">IF(AV7="",NA(),AV7)</f>
        <v>34.130000000000003</v>
      </c>
      <c r="AW6" s="35">
        <f t="shared" si="6"/>
        <v>51.65</v>
      </c>
      <c r="AX6" s="35">
        <f t="shared" si="6"/>
        <v>45.63</v>
      </c>
      <c r="AY6" s="35">
        <f t="shared" si="6"/>
        <v>49.19</v>
      </c>
      <c r="AZ6" s="35">
        <f t="shared" si="6"/>
        <v>66.900000000000006</v>
      </c>
      <c r="BA6" s="35">
        <f t="shared" si="6"/>
        <v>72.739999999999995</v>
      </c>
      <c r="BB6" s="35">
        <f t="shared" si="6"/>
        <v>83.46</v>
      </c>
      <c r="BC6" s="35">
        <f t="shared" si="6"/>
        <v>80.64</v>
      </c>
      <c r="BD6" s="35">
        <f t="shared" si="6"/>
        <v>88.1</v>
      </c>
      <c r="BE6" s="34" t="str">
        <f>IF(BE7="","",IF(BE7="-","【-】","【"&amp;SUBSTITUTE(TEXT(BE7,"#,##0.00"),"-","△")&amp;"】"))</f>
        <v>【69.54】</v>
      </c>
      <c r="BF6" s="35">
        <f>IF(BF7="",NA(),BF7)</f>
        <v>866.1</v>
      </c>
      <c r="BG6" s="35">
        <f t="shared" ref="BG6:BO6" si="7">IF(BG7="",NA(),BG7)</f>
        <v>761.45</v>
      </c>
      <c r="BH6" s="35">
        <f t="shared" si="7"/>
        <v>690.67</v>
      </c>
      <c r="BI6" s="35">
        <f t="shared" si="7"/>
        <v>669.17</v>
      </c>
      <c r="BJ6" s="35">
        <f t="shared" si="7"/>
        <v>653.08000000000004</v>
      </c>
      <c r="BK6" s="35">
        <f t="shared" si="7"/>
        <v>643.19000000000005</v>
      </c>
      <c r="BL6" s="35">
        <f t="shared" si="7"/>
        <v>596.44000000000005</v>
      </c>
      <c r="BM6" s="35">
        <f t="shared" si="7"/>
        <v>612.6</v>
      </c>
      <c r="BN6" s="35">
        <f t="shared" si="7"/>
        <v>606.79999999999995</v>
      </c>
      <c r="BO6" s="35">
        <f t="shared" si="7"/>
        <v>585.55999999999995</v>
      </c>
      <c r="BP6" s="34" t="str">
        <f>IF(BP7="","",IF(BP7="-","【-】","【"&amp;SUBSTITUTE(TEXT(BP7,"#,##0.00"),"-","△")&amp;"】"))</f>
        <v>【682.51】</v>
      </c>
      <c r="BQ6" s="35">
        <f>IF(BQ7="",NA(),BQ7)</f>
        <v>119.02</v>
      </c>
      <c r="BR6" s="35">
        <f t="shared" ref="BR6:BZ6" si="8">IF(BR7="",NA(),BR7)</f>
        <v>105.39</v>
      </c>
      <c r="BS6" s="35">
        <f t="shared" si="8"/>
        <v>113.2</v>
      </c>
      <c r="BT6" s="35">
        <f t="shared" si="8"/>
        <v>113.29</v>
      </c>
      <c r="BU6" s="35">
        <f t="shared" si="8"/>
        <v>112.44</v>
      </c>
      <c r="BV6" s="35">
        <f t="shared" si="8"/>
        <v>101.54</v>
      </c>
      <c r="BW6" s="35">
        <f t="shared" si="8"/>
        <v>102.42</v>
      </c>
      <c r="BX6" s="35">
        <f t="shared" si="8"/>
        <v>100.97</v>
      </c>
      <c r="BY6" s="35">
        <f t="shared" si="8"/>
        <v>101.84</v>
      </c>
      <c r="BZ6" s="35">
        <f t="shared" si="8"/>
        <v>101.62</v>
      </c>
      <c r="CA6" s="34" t="str">
        <f>IF(CA7="","",IF(CA7="-","【-】","【"&amp;SUBSTITUTE(TEXT(CA7,"#,##0.00"),"-","△")&amp;"】"))</f>
        <v>【100.34】</v>
      </c>
      <c r="CB6" s="35">
        <f>IF(CB7="",NA(),CB7)</f>
        <v>105.81</v>
      </c>
      <c r="CC6" s="35">
        <f t="shared" ref="CC6:CK6" si="9">IF(CC7="",NA(),CC7)</f>
        <v>131.86000000000001</v>
      </c>
      <c r="CD6" s="35">
        <f t="shared" si="9"/>
        <v>132.82</v>
      </c>
      <c r="CE6" s="35">
        <f t="shared" si="9"/>
        <v>132.62</v>
      </c>
      <c r="CF6" s="35">
        <f t="shared" si="9"/>
        <v>132.68</v>
      </c>
      <c r="CG6" s="35">
        <f t="shared" si="9"/>
        <v>116.15</v>
      </c>
      <c r="CH6" s="35">
        <f t="shared" si="9"/>
        <v>116.2</v>
      </c>
      <c r="CI6" s="35">
        <f t="shared" si="9"/>
        <v>118.78</v>
      </c>
      <c r="CJ6" s="35">
        <f t="shared" si="9"/>
        <v>119.39</v>
      </c>
      <c r="CK6" s="35">
        <f t="shared" si="9"/>
        <v>117.41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72.239999999999995</v>
      </c>
      <c r="CS6" s="35">
        <f t="shared" si="10"/>
        <v>69.23</v>
      </c>
      <c r="CT6" s="35">
        <f t="shared" si="10"/>
        <v>70.37</v>
      </c>
      <c r="CU6" s="35">
        <f t="shared" si="10"/>
        <v>68.3</v>
      </c>
      <c r="CV6" s="35">
        <f t="shared" si="10"/>
        <v>67.37</v>
      </c>
      <c r="CW6" s="34" t="str">
        <f>IF(CW7="","",IF(CW7="-","【-】","【"&amp;SUBSTITUTE(TEXT(CW7,"#,##0.00"),"-","△")&amp;"】"))</f>
        <v>【59.64】</v>
      </c>
      <c r="CX6" s="35">
        <f>IF(CX7="",NA(),CX7)</f>
        <v>89.75</v>
      </c>
      <c r="CY6" s="35">
        <f t="shared" ref="CY6:DG6" si="11">IF(CY7="",NA(),CY7)</f>
        <v>90.11</v>
      </c>
      <c r="CZ6" s="35">
        <f t="shared" si="11"/>
        <v>90.25</v>
      </c>
      <c r="DA6" s="35">
        <f t="shared" si="11"/>
        <v>91.08</v>
      </c>
      <c r="DB6" s="35">
        <f t="shared" si="11"/>
        <v>91.25</v>
      </c>
      <c r="DC6" s="35">
        <f t="shared" si="11"/>
        <v>96.84</v>
      </c>
      <c r="DD6" s="35">
        <f t="shared" si="11"/>
        <v>96.84</v>
      </c>
      <c r="DE6" s="35">
        <f t="shared" si="11"/>
        <v>96.75</v>
      </c>
      <c r="DF6" s="35">
        <f t="shared" si="11"/>
        <v>96.78</v>
      </c>
      <c r="DG6" s="35">
        <f t="shared" si="11"/>
        <v>97</v>
      </c>
      <c r="DH6" s="34" t="str">
        <f>IF(DH7="","",IF(DH7="-","【-】","【"&amp;SUBSTITUTE(TEXT(DH7,"#,##0.00"),"-","△")&amp;"】"))</f>
        <v>【95.35】</v>
      </c>
      <c r="DI6" s="35">
        <f>IF(DI7="",NA(),DI7)</f>
        <v>2.78</v>
      </c>
      <c r="DJ6" s="35">
        <f t="shared" ref="DJ6:DR6" si="12">IF(DJ7="",NA(),DJ7)</f>
        <v>5.32</v>
      </c>
      <c r="DK6" s="35">
        <f t="shared" si="12"/>
        <v>7.88</v>
      </c>
      <c r="DL6" s="35">
        <f t="shared" si="12"/>
        <v>10.38</v>
      </c>
      <c r="DM6" s="35">
        <f t="shared" si="12"/>
        <v>12.89</v>
      </c>
      <c r="DN6" s="35">
        <f t="shared" si="12"/>
        <v>22.87</v>
      </c>
      <c r="DO6" s="35">
        <f t="shared" si="12"/>
        <v>28.42</v>
      </c>
      <c r="DP6" s="35">
        <f t="shared" si="12"/>
        <v>28.24</v>
      </c>
      <c r="DQ6" s="35">
        <f t="shared" si="12"/>
        <v>29.38</v>
      </c>
      <c r="DR6" s="35">
        <f t="shared" si="12"/>
        <v>30.6</v>
      </c>
      <c r="DS6" s="34" t="str">
        <f>IF(DS7="","",IF(DS7="-","【-】","【"&amp;SUBSTITUTE(TEXT(DS7,"#,##0.00"),"-","△")&amp;"】"))</f>
        <v>【38.57】</v>
      </c>
      <c r="DT6" s="35">
        <f>IF(DT7="",NA(),DT7)</f>
        <v>0.69</v>
      </c>
      <c r="DU6" s="35">
        <f t="shared" ref="DU6:EC6" si="13">IF(DU7="",NA(),DU7)</f>
        <v>0.75</v>
      </c>
      <c r="DV6" s="35">
        <f t="shared" si="13"/>
        <v>1.37</v>
      </c>
      <c r="DW6" s="35">
        <f t="shared" si="13"/>
        <v>2.23</v>
      </c>
      <c r="DX6" s="35">
        <f t="shared" si="13"/>
        <v>3.26</v>
      </c>
      <c r="DY6" s="35">
        <f t="shared" si="13"/>
        <v>1.2</v>
      </c>
      <c r="DZ6" s="35">
        <f t="shared" si="13"/>
        <v>3.01</v>
      </c>
      <c r="EA6" s="35">
        <f t="shared" si="13"/>
        <v>3.67</v>
      </c>
      <c r="EB6" s="35">
        <f t="shared" si="13"/>
        <v>3.45</v>
      </c>
      <c r="EC6" s="35">
        <f t="shared" si="13"/>
        <v>5.0199999999999996</v>
      </c>
      <c r="ED6" s="34" t="str">
        <f>IF(ED7="","",IF(ED7="-","【-】","【"&amp;SUBSTITUTE(TEXT(ED7,"#,##0.00"),"-","△")&amp;"】"))</f>
        <v>【5.90】</v>
      </c>
      <c r="EE6" s="35">
        <f>IF(EE7="",NA(),EE7)</f>
        <v>0.17</v>
      </c>
      <c r="EF6" s="35">
        <f t="shared" ref="EF6:EN6" si="14">IF(EF7="",NA(),EF7)</f>
        <v>0.18</v>
      </c>
      <c r="EG6" s="35">
        <f t="shared" si="14"/>
        <v>0.19</v>
      </c>
      <c r="EH6" s="35">
        <f t="shared" si="14"/>
        <v>0.37</v>
      </c>
      <c r="EI6" s="35">
        <f t="shared" si="14"/>
        <v>0.1</v>
      </c>
      <c r="EJ6" s="35">
        <f t="shared" si="14"/>
        <v>0.11</v>
      </c>
      <c r="EK6" s="35">
        <f t="shared" si="14"/>
        <v>0.13</v>
      </c>
      <c r="EL6" s="35">
        <f t="shared" si="14"/>
        <v>0.1</v>
      </c>
      <c r="EM6" s="35">
        <f t="shared" si="14"/>
        <v>0.12</v>
      </c>
      <c r="EN6" s="35">
        <f t="shared" si="14"/>
        <v>0.19</v>
      </c>
      <c r="EO6" s="34" t="str">
        <f>IF(EO7="","",IF(EO7="-","【-】","【"&amp;SUBSTITUTE(TEXT(EO7,"#,##0.00"),"-","△")&amp;"】"))</f>
        <v>【0.22】</v>
      </c>
    </row>
    <row r="7" spans="1:148" s="36" customFormat="1" x14ac:dyDescent="0.15">
      <c r="A7" s="28"/>
      <c r="B7" s="37">
        <v>2019</v>
      </c>
      <c r="C7" s="37">
        <v>272124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51.27</v>
      </c>
      <c r="P7" s="38">
        <v>89.84</v>
      </c>
      <c r="Q7" s="38">
        <v>58.38</v>
      </c>
      <c r="R7" s="38">
        <v>2563</v>
      </c>
      <c r="S7" s="38">
        <v>266349</v>
      </c>
      <c r="T7" s="38">
        <v>41.72</v>
      </c>
      <c r="U7" s="38">
        <v>6384.2</v>
      </c>
      <c r="V7" s="38">
        <v>238885</v>
      </c>
      <c r="W7" s="38">
        <v>27.5</v>
      </c>
      <c r="X7" s="38">
        <v>8686.73</v>
      </c>
      <c r="Y7" s="38">
        <v>105.73</v>
      </c>
      <c r="Z7" s="38">
        <v>102.51</v>
      </c>
      <c r="AA7" s="38">
        <v>105.79</v>
      </c>
      <c r="AB7" s="38">
        <v>105.65</v>
      </c>
      <c r="AC7" s="38">
        <v>105.55</v>
      </c>
      <c r="AD7" s="38">
        <v>105.91</v>
      </c>
      <c r="AE7" s="38">
        <v>106.96</v>
      </c>
      <c r="AF7" s="38">
        <v>106.55</v>
      </c>
      <c r="AG7" s="38">
        <v>106.78</v>
      </c>
      <c r="AH7" s="38">
        <v>106.31</v>
      </c>
      <c r="AI7" s="38">
        <v>108.07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0</v>
      </c>
      <c r="AQ7" s="38">
        <v>0.41</v>
      </c>
      <c r="AR7" s="38">
        <v>0.19</v>
      </c>
      <c r="AS7" s="38">
        <v>0.05</v>
      </c>
      <c r="AT7" s="38">
        <v>3.09</v>
      </c>
      <c r="AU7" s="38">
        <v>35.81</v>
      </c>
      <c r="AV7" s="38">
        <v>34.130000000000003</v>
      </c>
      <c r="AW7" s="38">
        <v>51.65</v>
      </c>
      <c r="AX7" s="38">
        <v>45.63</v>
      </c>
      <c r="AY7" s="38">
        <v>49.19</v>
      </c>
      <c r="AZ7" s="38">
        <v>66.900000000000006</v>
      </c>
      <c r="BA7" s="38">
        <v>72.739999999999995</v>
      </c>
      <c r="BB7" s="38">
        <v>83.46</v>
      </c>
      <c r="BC7" s="38">
        <v>80.64</v>
      </c>
      <c r="BD7" s="38">
        <v>88.1</v>
      </c>
      <c r="BE7" s="38">
        <v>69.540000000000006</v>
      </c>
      <c r="BF7" s="38">
        <v>866.1</v>
      </c>
      <c r="BG7" s="38">
        <v>761.45</v>
      </c>
      <c r="BH7" s="38">
        <v>690.67</v>
      </c>
      <c r="BI7" s="38">
        <v>669.17</v>
      </c>
      <c r="BJ7" s="38">
        <v>653.08000000000004</v>
      </c>
      <c r="BK7" s="38">
        <v>643.19000000000005</v>
      </c>
      <c r="BL7" s="38">
        <v>596.44000000000005</v>
      </c>
      <c r="BM7" s="38">
        <v>612.6</v>
      </c>
      <c r="BN7" s="38">
        <v>606.79999999999995</v>
      </c>
      <c r="BO7" s="38">
        <v>585.55999999999995</v>
      </c>
      <c r="BP7" s="38">
        <v>682.51</v>
      </c>
      <c r="BQ7" s="38">
        <v>119.02</v>
      </c>
      <c r="BR7" s="38">
        <v>105.39</v>
      </c>
      <c r="BS7" s="38">
        <v>113.2</v>
      </c>
      <c r="BT7" s="38">
        <v>113.29</v>
      </c>
      <c r="BU7" s="38">
        <v>112.44</v>
      </c>
      <c r="BV7" s="38">
        <v>101.54</v>
      </c>
      <c r="BW7" s="38">
        <v>102.42</v>
      </c>
      <c r="BX7" s="38">
        <v>100.97</v>
      </c>
      <c r="BY7" s="38">
        <v>101.84</v>
      </c>
      <c r="BZ7" s="38">
        <v>101.62</v>
      </c>
      <c r="CA7" s="38">
        <v>100.34</v>
      </c>
      <c r="CB7" s="38">
        <v>105.81</v>
      </c>
      <c r="CC7" s="38">
        <v>131.86000000000001</v>
      </c>
      <c r="CD7" s="38">
        <v>132.82</v>
      </c>
      <c r="CE7" s="38">
        <v>132.62</v>
      </c>
      <c r="CF7" s="38">
        <v>132.68</v>
      </c>
      <c r="CG7" s="38">
        <v>116.15</v>
      </c>
      <c r="CH7" s="38">
        <v>116.2</v>
      </c>
      <c r="CI7" s="38">
        <v>118.78</v>
      </c>
      <c r="CJ7" s="38">
        <v>119.39</v>
      </c>
      <c r="CK7" s="38">
        <v>117.41</v>
      </c>
      <c r="CL7" s="38">
        <v>136.15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72.239999999999995</v>
      </c>
      <c r="CS7" s="38">
        <v>69.23</v>
      </c>
      <c r="CT7" s="38">
        <v>70.37</v>
      </c>
      <c r="CU7" s="38">
        <v>68.3</v>
      </c>
      <c r="CV7" s="38">
        <v>67.37</v>
      </c>
      <c r="CW7" s="38">
        <v>59.64</v>
      </c>
      <c r="CX7" s="38">
        <v>89.75</v>
      </c>
      <c r="CY7" s="38">
        <v>90.11</v>
      </c>
      <c r="CZ7" s="38">
        <v>90.25</v>
      </c>
      <c r="DA7" s="38">
        <v>91.08</v>
      </c>
      <c r="DB7" s="38">
        <v>91.25</v>
      </c>
      <c r="DC7" s="38">
        <v>96.84</v>
      </c>
      <c r="DD7" s="38">
        <v>96.84</v>
      </c>
      <c r="DE7" s="38">
        <v>96.75</v>
      </c>
      <c r="DF7" s="38">
        <v>96.78</v>
      </c>
      <c r="DG7" s="38">
        <v>97</v>
      </c>
      <c r="DH7" s="38">
        <v>95.35</v>
      </c>
      <c r="DI7" s="38">
        <v>2.78</v>
      </c>
      <c r="DJ7" s="38">
        <v>5.32</v>
      </c>
      <c r="DK7" s="38">
        <v>7.88</v>
      </c>
      <c r="DL7" s="38">
        <v>10.38</v>
      </c>
      <c r="DM7" s="38">
        <v>12.89</v>
      </c>
      <c r="DN7" s="38">
        <v>22.87</v>
      </c>
      <c r="DO7" s="38">
        <v>28.42</v>
      </c>
      <c r="DP7" s="38">
        <v>28.24</v>
      </c>
      <c r="DQ7" s="38">
        <v>29.38</v>
      </c>
      <c r="DR7" s="38">
        <v>30.6</v>
      </c>
      <c r="DS7" s="38">
        <v>38.57</v>
      </c>
      <c r="DT7" s="38">
        <v>0.69</v>
      </c>
      <c r="DU7" s="38">
        <v>0.75</v>
      </c>
      <c r="DV7" s="38">
        <v>1.37</v>
      </c>
      <c r="DW7" s="38">
        <v>2.23</v>
      </c>
      <c r="DX7" s="38">
        <v>3.26</v>
      </c>
      <c r="DY7" s="38">
        <v>1.2</v>
      </c>
      <c r="DZ7" s="38">
        <v>3.01</v>
      </c>
      <c r="EA7" s="38">
        <v>3.67</v>
      </c>
      <c r="EB7" s="38">
        <v>3.45</v>
      </c>
      <c r="EC7" s="38">
        <v>5.0199999999999996</v>
      </c>
      <c r="ED7" s="38">
        <v>5.9</v>
      </c>
      <c r="EE7" s="38">
        <v>0.17</v>
      </c>
      <c r="EF7" s="38">
        <v>0.18</v>
      </c>
      <c r="EG7" s="38">
        <v>0.19</v>
      </c>
      <c r="EH7" s="38">
        <v>0.37</v>
      </c>
      <c r="EI7" s="38">
        <v>0.1</v>
      </c>
      <c r="EJ7" s="38">
        <v>0.11</v>
      </c>
      <c r="EK7" s="38">
        <v>0.13</v>
      </c>
      <c r="EL7" s="38">
        <v>0.1</v>
      </c>
      <c r="EM7" s="38">
        <v>0.12</v>
      </c>
      <c r="EN7" s="38">
        <v>0.19</v>
      </c>
      <c r="EO7" s="38">
        <v>0.22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110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大阪府</cp:lastModifiedBy>
  <cp:lastPrinted>2021-01-27T23:46:05Z</cp:lastPrinted>
  <dcterms:created xsi:type="dcterms:W3CDTF">2020-12-04T02:28:24Z</dcterms:created>
  <dcterms:modified xsi:type="dcterms:W3CDTF">2021-02-09T02:36:01Z</dcterms:modified>
  <cp:category/>
</cp:coreProperties>
</file>