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2 茨木市●\"/>
    </mc:Choice>
  </mc:AlternateContent>
  <workbookProtection workbookAlgorithmName="SHA-512" workbookHashValue="03v9Twa78LNEVMgw+W5SiL9StEMjjH2ug8jK9H1WA8nR6cgn61b9oZU714qU6UxLCUmo5LWgKSsEyK2aMtcyjw==" workbookSaltValue="M5aPGsyM9ck2APOAyOd1w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<sst xmlns="http://schemas.openxmlformats.org/spreadsheetml/2006/main" count="228" uniqueCount="113">
  <si>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</si>
  <si>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</si>
  <si>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</si>
  <si>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</si>
  <si>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</si>
  <si>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</si>
  <si>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</si>
  <si>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</si>
  <si>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</si>
  <si>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</si>
  <si>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</si>
  <si>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</si>
  <si>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</si>
  <si>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</si>
  <si>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</si>
  <si>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</si>
  <si>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</si>
  <si>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</si>
  <si>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</si>
  <si>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</si>
  <si>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</si>
  <si>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</si>
  <si>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</si>
  <si>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</si>
  <si>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</si>
  <si>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</si>
  <si>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</si>
  <si>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</si>
  <si>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</si>
  <si>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</si>
  <si>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</si>
  <si>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</si>
  <si>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</si>
  <si>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</si>
  <si>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</si>
  <si>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</si>
  <si>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</si>
  <si>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</si>
  <si>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</si>
  <si>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</si>
  <si>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</si>
  <si>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</si>
  <si>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</si>
  <si>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</si>
  <si>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</si>
  <si>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</si>
  <si>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</si>
  <si>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</si>
  <si>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</si>
  <si>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</si>
  <si>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</si>
  <si>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</si>
  <si>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</si>
  <si>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</si>
  <si>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</si>
  <si>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</si>
  <si>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</si>
  <si>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</si>
  <si>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</si>
  <si>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</si>
  <si>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</si>
  <si>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</si>
  <si>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</si>
  <si>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</si>
  <si>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</si>
  <si>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</si>
  <si>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</si>
  <si>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</si>
  <si>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</si>
  <si>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</si>
  <si>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</si>
  <si>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</si>
  <si>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</si>
  <si>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</si>
  <si>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</si>
  <si>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</si>
  <si>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</si>
  <si>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</si>
  <si>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</si>
  <si>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</si>
  <si>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</si>
  <si>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</si>
  <si>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</si>
  <si>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</si>
  <si>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</si>
  <si>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</si>
  <si>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</si>
  <si>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</si>
  <si>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</si>
  <si>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</si>
  <si>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</si>
  <si>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</si>
  <si>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</si>
  <si>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</si>
  <si>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</si>
  <si>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</si>
  <si>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</si>
  <si>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</si>
  <si>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</si>
  <si>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</si>
  <si>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</si>
  <si>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</si>
  <si>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</si>
  <si>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</si>
  <si>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</si>
  <si>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</si>
  <si>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</si>
  <si>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</si>
  <si>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</si>
  <si>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</si>
  <si>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＜本市記載＞
　①経常収支比率は、新会計基準の導入により、長期前受金戻入を計上したことで平成26年度以降は100%を超えており、単年度の収支は黒字を維持している。
　③流動比率は、100%を超えていることから短期的な支払能力に問題はないと考えている。平成30年度以降に当該値が減少している原因は、送水ポンプ場築造工事や、浄水場の中央監視設備改修、大規模な水道管布設工事等の継続事業を内部留保資金で実施してきたため、例年より多くの現金支出が発生したためである。なお、当該継続事業は令和元年度で完了している。
　⑤料金回収率は、平成28年度から平成30年度まで類似団体平均値を下回る水準となっていたが、これは、平成22年10月に料金改定（平均改定率△17.7%）を行ったことにより、水道料金を継続して比較的低く抑えている影響と考えられる。なお、令和元年度は3.4%程度増加し、類似団体平均値と同程度となったが、これは、⑥の給水原価が減少したことに起因している。
　⑥給水原価は、類似団体平均値を下回る水準となっており、効率的な運営が行われているといえる。平成27年度以降は数値が増加傾向にあったが、令和元年度は減少に転じた。これは経常費用の減少によるものであり、主として昨年度より資産減耗費が減少したこと等による。
　⑦施設利用率は過去5年継続して類似団体平均値を上回っており、施設を効率的に利用できているといえる。ただ、今後は少子高齢化による人口減少が想定されるため、その環境下においても適切な施設規模を維持できるよう下記、施設更新計画や水道事業ビジョンを立案している。
　⑧有収率は過去5年間継続して類似団体平均値を上回っており、94%超となっている。今後も高水準を継続できるよう施設管理を行なう。
</t>
    <phoneticPr fontId="4"/>
  </si>
  <si>
    <t xml:space="preserve">　①有形固定資産減価償却率は、類似団体平均値の推移と同様に微増の傾向であるが、類似団体平均値より低水準で推移しており、計画的に施設更新を行っている結果、類似団体より老朽化は進んでいないといえる。なお、平成30年度に減少した要因は、送水ポンプ場の築造や浄水場の中央監視設備の改修等、大規模な施設の更新を計画的に行ったことによるものである。
　②管路経年化率は、類似団体平均値より低水準であり、他市と比較すると管路の老朽化は進んでいないといえる。
　③管路更新率は、類似団体平均値と同程度に推移している。老朽管の更新については、水道施設更新計画に基づいて進めている。
</t>
    <phoneticPr fontId="4"/>
  </si>
  <si>
    <t xml:space="preserve">　平成22年度の料金改定以降、平成25年度まで純損失を計上していたが、平成26年度の新会計基準導入以降、継続して純利益を計上している。また、企業債の新規発行を行っておらず、企業債残高の償還を進めながら流動比率も200%超の高い水準を維持しているため、現時点において経営の健全性・効率性に大きな問題はないと考えている。
管路は、老朽管の更新と耐震化とを効率的、効果的に進めるため、平成30年3月に策定した水道施設更新計画に基づき、今後も計画的に老朽管の更新に取り組む。
　また、将来における人口減少に伴う料金収入の減少や、管路の更新時期を迎えることによる更新経費の増大などの経営課題に対応するため、平成30年4月に水道事業ビジョンの改定、平成31年3月に経営戦略の策定を行っており、これらに基づいて効率的な経営の継続を図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</si>
</sst>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0.46</c:v>
                </c:pt>
                <c:pt idx="2">
                  <c:v>0.51</c:v>
                </c:pt>
                <c:pt idx="3">
                  <c:v>0.71</c:v>
                </c:pt>
                <c:pt idx="4">
                  <c:v>0.75</c:v>
                </c:pt>
              </c:numCache>
            </c:numRef>
          </c:val>
          <c:extLst>
            <c:ext xmlns:c16="http://schemas.microsoft.com/office/drawing/2014/chart" uri="{C3380CC4-5D6E-409C-BE32-E72D297353CC}">
              <c16:uniqueId val="{00000000-91C6-4DF9-82C9-1D52B335F9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91C6-4DF9-82C9-1D52B335F9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74.400000000000006</c:v>
                </c:pt>
                <c:pt idx="1">
                  <c:v>75.02</c:v>
                </c:pt>
                <c:pt idx="2">
                  <c:v>75.17</c:v>
                </c:pt>
                <c:pt idx="3">
                  <c:v>74.73</c:v>
                </c:pt>
                <c:pt idx="4">
                  <c:v>74.430000000000007</c:v>
                </c:pt>
              </c:numCache>
            </c:numRef>
          </c:val>
          <c:extLst>
            <c:ext xmlns:c16="http://schemas.microsoft.com/office/drawing/2014/chart" uri="{C3380CC4-5D6E-409C-BE32-E72D297353CC}">
              <c16:uniqueId val="{00000000-E241-41FE-97F6-8C799DE3E6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E241-41FE-97F6-8C799DE3E6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95.25</c:v>
                </c:pt>
                <c:pt idx="1">
                  <c:v>95.38</c:v>
                </c:pt>
                <c:pt idx="2">
                  <c:v>95.09</c:v>
                </c:pt>
                <c:pt idx="3">
                  <c:v>95.26</c:v>
                </c:pt>
                <c:pt idx="4">
                  <c:v>94.7</c:v>
                </c:pt>
              </c:numCache>
            </c:numRef>
          </c:val>
          <c:extLst>
            <c:ext xmlns:c16="http://schemas.microsoft.com/office/drawing/2014/chart" uri="{C3380CC4-5D6E-409C-BE32-E72D297353CC}">
              <c16:uniqueId val="{00000000-6C8B-4F1D-A0ED-2AD57AE1AC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6C8B-4F1D-A0ED-2AD57AE1AC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116.89</c:v>
                </c:pt>
                <c:pt idx="1">
                  <c:v>114.12</c:v>
                </c:pt>
                <c:pt idx="2">
                  <c:v>114.91</c:v>
                </c:pt>
                <c:pt idx="3">
                  <c:v>114.91</c:v>
                </c:pt>
                <c:pt idx="4">
                  <c:v>117.71</c:v>
                </c:pt>
              </c:numCache>
            </c:numRef>
          </c:val>
          <c:extLst>
            <c:ext xmlns:c16="http://schemas.microsoft.com/office/drawing/2014/chart" uri="{C3380CC4-5D6E-409C-BE32-E72D297353CC}">
              <c16:uniqueId val="{00000000-EA5D-440C-91EF-B86DA897FF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EA5D-440C-91EF-B86DA897FF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45.04</c:v>
                </c:pt>
                <c:pt idx="1">
                  <c:v>46.52</c:v>
                </c:pt>
                <c:pt idx="2">
                  <c:v>47.79</c:v>
                </c:pt>
                <c:pt idx="3">
                  <c:v>45.92</c:v>
                </c:pt>
                <c:pt idx="4">
                  <c:v>46.94</c:v>
                </c:pt>
              </c:numCache>
            </c:numRef>
          </c:val>
          <c:extLst>
            <c:ext xmlns:c16="http://schemas.microsoft.com/office/drawing/2014/chart" uri="{C3380CC4-5D6E-409C-BE32-E72D297353CC}">
              <c16:uniqueId val="{00000000-0F93-4644-BE61-9EBC7C0CA2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0F93-4644-BE61-9EBC7C0CA2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11.74</c:v>
                </c:pt>
                <c:pt idx="1">
                  <c:v>12.48</c:v>
                </c:pt>
                <c:pt idx="2">
                  <c:v>12.78</c:v>
                </c:pt>
                <c:pt idx="3">
                  <c:v>14.51</c:v>
                </c:pt>
                <c:pt idx="4">
                  <c:v>15.63</c:v>
                </c:pt>
              </c:numCache>
            </c:numRef>
          </c:val>
          <c:extLst>
            <c:ext xmlns:c16="http://schemas.microsoft.com/office/drawing/2014/chart" uri="{C3380CC4-5D6E-409C-BE32-E72D297353CC}">
              <c16:uniqueId val="{00000000-8079-4DDA-BFE7-00DCD0D98E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8079-4DDA-BFE7-00DCD0D98E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66-4A13-9D70-FFC9C4D327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6066-4A13-9D70-FFC9C4D327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339.65</c:v>
                </c:pt>
                <c:pt idx="1">
                  <c:v>318.49</c:v>
                </c:pt>
                <c:pt idx="2">
                  <c:v>364.87</c:v>
                </c:pt>
                <c:pt idx="3">
                  <c:v>289.70999999999998</c:v>
                </c:pt>
                <c:pt idx="4">
                  <c:v>264.11</c:v>
                </c:pt>
              </c:numCache>
            </c:numRef>
          </c:val>
          <c:extLst>
            <c:ext xmlns:c16="http://schemas.microsoft.com/office/drawing/2014/chart" uri="{C3380CC4-5D6E-409C-BE32-E72D297353CC}">
              <c16:uniqueId val="{00000000-4D64-4837-B1AA-9B47EAD312A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4D64-4837-B1AA-9B47EAD312A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141.43</c:v>
                </c:pt>
                <c:pt idx="1">
                  <c:v>128.06</c:v>
                </c:pt>
                <c:pt idx="2">
                  <c:v>115.22</c:v>
                </c:pt>
                <c:pt idx="3">
                  <c:v>102.84</c:v>
                </c:pt>
                <c:pt idx="4">
                  <c:v>89.87</c:v>
                </c:pt>
              </c:numCache>
            </c:numRef>
          </c:val>
          <c:extLst>
            <c:ext xmlns:c16="http://schemas.microsoft.com/office/drawing/2014/chart" uri="{C3380CC4-5D6E-409C-BE32-E72D297353CC}">
              <c16:uniqueId val="{00000000-0B4A-4A50-9FBA-A027A21389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0B4A-4A50-9FBA-A027A21389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107.67</c:v>
                </c:pt>
                <c:pt idx="1">
                  <c:v>106.08</c:v>
                </c:pt>
                <c:pt idx="2">
                  <c:v>105.91</c:v>
                </c:pt>
                <c:pt idx="3">
                  <c:v>103.4</c:v>
                </c:pt>
                <c:pt idx="4">
                  <c:v>106.79</c:v>
                </c:pt>
              </c:numCache>
            </c:numRef>
          </c:val>
          <c:extLst>
            <c:ext xmlns:c16="http://schemas.microsoft.com/office/drawing/2014/chart" uri="{C3380CC4-5D6E-409C-BE32-E72D297353CC}">
              <c16:uniqueId val="{00000000-E8D3-4209-957E-12F699855C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E8D3-4209-957E-12F699855C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136.52000000000001</c:v>
                </c:pt>
                <c:pt idx="1">
                  <c:v>138.61000000000001</c:v>
                </c:pt>
                <c:pt idx="2">
                  <c:v>139.38</c:v>
                </c:pt>
                <c:pt idx="3">
                  <c:v>142.82</c:v>
                </c:pt>
                <c:pt idx="4">
                  <c:v>139.52000000000001</c:v>
                </c:pt>
              </c:numCache>
            </c:numRef>
          </c:val>
          <c:extLst>
            <c:ext xmlns:c16="http://schemas.microsoft.com/office/drawing/2014/chart" uri="{C3380CC4-5D6E-409C-BE32-E72D297353CC}">
              <c16:uniqueId val="{00000000-BF29-40DB-B503-057B028D70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BF29-40DB-B503-057B028D70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茨木市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自治体職員</v>
      </c>
      <c r="AE8" s="86"/>
      <c r="AF8" s="86"/>
      <c r="AG8" s="86"/>
      <c r="AH8" s="86"/>
      <c r="AI8" s="86"/>
      <c r="AJ8" s="86"/>
      <c r="AK8" s="4"/>
      <c r="AL8" s="60">
        <f>データ!$R$6</f>
        <v>282362</v>
      </c>
      <c r="AM8" s="60"/>
      <c r="AN8" s="60"/>
      <c r="AO8" s="60"/>
      <c r="AP8" s="60"/>
      <c r="AQ8" s="60"/>
      <c r="AR8" s="60"/>
      <c r="AS8" s="60"/>
      <c r="AT8" s="56">
        <f>データ!$S$6</f>
        <v>76.489999999999995</v>
      </c>
      <c r="AU8" s="57"/>
      <c r="AV8" s="57"/>
      <c r="AW8" s="57"/>
      <c r="AX8" s="57"/>
      <c r="AY8" s="57"/>
      <c r="AZ8" s="57"/>
      <c r="BA8" s="57"/>
      <c r="BB8" s="59">
        <f>データ!$T$6</f>
        <v>3691.49</v>
      </c>
      <c r="BC8" s="59"/>
      <c r="BD8" s="59"/>
      <c r="BE8" s="59"/>
      <c r="BF8" s="59"/>
      <c r="BG8" s="59"/>
      <c r="BH8" s="59"/>
      <c r="BI8" s="59"/>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54" t="s">
        <v>19</v>
      </c>
      <c r="BM9" s="55"/>
      <c r="BN9" s="11" t="s">
        <v>20</v>
      </c>
      <c r="BO9" s="12"/>
      <c r="BP9" s="12"/>
      <c r="BQ9" s="12"/>
      <c r="BR9" s="12"/>
      <c r="BS9" s="12"/>
      <c r="BT9" s="12"/>
      <c r="BU9" s="12"/>
      <c r="BV9" s="12"/>
      <c r="BW9" s="12"/>
      <c r="BX9" s="12"/>
      <c r="BY9" s="13"/>
    </row>
    <row r="10" spans="1:78" ht="18.75" customHeight="1" x14ac:dyDescent="0.15">
      <c r="A10" s="2"/>
      <c r="B10" s="56" t="str">
        <f>データ!$N$6</f>
        <v>-</v>
      </c>
      <c r="C10" s="57"/>
      <c r="D10" s="57"/>
      <c r="E10" s="57"/>
      <c r="F10" s="57"/>
      <c r="G10" s="57"/>
      <c r="H10" s="57"/>
      <c r="I10" s="56">
        <f>データ!$O$6</f>
        <v>88.06</v>
      </c>
      <c r="J10" s="57"/>
      <c r="K10" s="57"/>
      <c r="L10" s="57"/>
      <c r="M10" s="57"/>
      <c r="N10" s="57"/>
      <c r="O10" s="58"/>
      <c r="P10" s="59">
        <f>データ!$P$6</f>
        <v>99.88</v>
      </c>
      <c r="Q10" s="59"/>
      <c r="R10" s="59"/>
      <c r="S10" s="59"/>
      <c r="T10" s="59"/>
      <c r="U10" s="59"/>
      <c r="V10" s="59"/>
      <c r="W10" s="60">
        <f>データ!$Q$6</f>
        <v>2035</v>
      </c>
      <c r="X10" s="60"/>
      <c r="Y10" s="60"/>
      <c r="Z10" s="60"/>
      <c r="AA10" s="60"/>
      <c r="AB10" s="60"/>
      <c r="AC10" s="60"/>
      <c r="AD10" s="2"/>
      <c r="AE10" s="2"/>
      <c r="AF10" s="2"/>
      <c r="AG10" s="2"/>
      <c r="AH10" s="4"/>
      <c r="AI10" s="4"/>
      <c r="AJ10" s="4"/>
      <c r="AK10" s="4"/>
      <c r="AL10" s="60">
        <f>データ!$U$6</f>
        <v>282372</v>
      </c>
      <c r="AM10" s="60"/>
      <c r="AN10" s="60"/>
      <c r="AO10" s="60"/>
      <c r="AP10" s="60"/>
      <c r="AQ10" s="60"/>
      <c r="AR10" s="60"/>
      <c r="AS10" s="60"/>
      <c r="AT10" s="56">
        <f>データ!$V$6</f>
        <v>47.29</v>
      </c>
      <c r="AU10" s="57"/>
      <c r="AV10" s="57"/>
      <c r="AW10" s="57"/>
      <c r="AX10" s="57"/>
      <c r="AY10" s="57"/>
      <c r="AZ10" s="57"/>
      <c r="BA10" s="57"/>
      <c r="BB10" s="59">
        <f>データ!$W$6</f>
        <v>5971.07</v>
      </c>
      <c r="BC10" s="59"/>
      <c r="BD10" s="59"/>
      <c r="BE10" s="59"/>
      <c r="BF10" s="59"/>
      <c r="BG10" s="59"/>
      <c r="BH10" s="59"/>
      <c r="BI10" s="59"/>
      <c r="BJ10" s="2"/>
      <c r="BK10" s="2"/>
      <c r="BL10" s="61" t="s">
        <v>21</v>
      </c>
      <c r="BM10" s="6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23</v>
      </c>
      <c r="BM11" s="69"/>
      <c r="BN11" s="69"/>
      <c r="BO11" s="69"/>
      <c r="BP11" s="69"/>
      <c r="BQ11" s="69"/>
      <c r="BR11" s="69"/>
      <c r="BS11" s="69"/>
      <c r="BT11" s="69"/>
      <c r="BU11" s="69"/>
      <c r="BV11" s="69"/>
      <c r="BW11" s="69"/>
      <c r="BX11" s="69"/>
      <c r="BY11" s="69"/>
      <c r="BZ11" s="6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15">
      <c r="A14" s="2"/>
      <c r="B14" s="71" t="s">
        <v>24</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63" t="s">
        <v>25</v>
      </c>
      <c r="BM14" s="64"/>
      <c r="BN14" s="64"/>
      <c r="BO14" s="64"/>
      <c r="BP14" s="64"/>
      <c r="BQ14" s="64"/>
      <c r="BR14" s="64"/>
      <c r="BS14" s="64"/>
      <c r="BT14" s="64"/>
      <c r="BU14" s="64"/>
      <c r="BV14" s="64"/>
      <c r="BW14" s="64"/>
      <c r="BX14" s="64"/>
      <c r="BY14" s="64"/>
      <c r="BZ14" s="65"/>
    </row>
    <row r="15" spans="1:78" ht="13.5" customHeight="1" x14ac:dyDescent="0.15">
      <c r="A15" s="2"/>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6"/>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5" t="s">
        <v>110</v>
      </c>
      <c r="BM16" s="46"/>
      <c r="BN16" s="46"/>
      <c r="BO16" s="46"/>
      <c r="BP16" s="46"/>
      <c r="BQ16" s="46"/>
      <c r="BR16" s="46"/>
      <c r="BS16" s="46"/>
      <c r="BT16" s="46"/>
      <c r="BU16" s="46"/>
      <c r="BV16" s="46"/>
      <c r="BW16" s="46"/>
      <c r="BX16" s="46"/>
      <c r="BY16" s="46"/>
      <c r="BZ16" s="4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5"/>
      <c r="BM17" s="46"/>
      <c r="BN17" s="46"/>
      <c r="BO17" s="46"/>
      <c r="BP17" s="46"/>
      <c r="BQ17" s="46"/>
      <c r="BR17" s="46"/>
      <c r="BS17" s="46"/>
      <c r="BT17" s="46"/>
      <c r="BU17" s="46"/>
      <c r="BV17" s="46"/>
      <c r="BW17" s="46"/>
      <c r="BX17" s="46"/>
      <c r="BY17" s="46"/>
      <c r="BZ17" s="4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5"/>
      <c r="BM18" s="46"/>
      <c r="BN18" s="46"/>
      <c r="BO18" s="46"/>
      <c r="BP18" s="46"/>
      <c r="BQ18" s="46"/>
      <c r="BR18" s="46"/>
      <c r="BS18" s="46"/>
      <c r="BT18" s="46"/>
      <c r="BU18" s="46"/>
      <c r="BV18" s="46"/>
      <c r="BW18" s="46"/>
      <c r="BX18" s="46"/>
      <c r="BY18" s="46"/>
      <c r="BZ18" s="4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5"/>
      <c r="BM19" s="46"/>
      <c r="BN19" s="46"/>
      <c r="BO19" s="46"/>
      <c r="BP19" s="46"/>
      <c r="BQ19" s="46"/>
      <c r="BR19" s="46"/>
      <c r="BS19" s="46"/>
      <c r="BT19" s="46"/>
      <c r="BU19" s="46"/>
      <c r="BV19" s="46"/>
      <c r="BW19" s="46"/>
      <c r="BX19" s="46"/>
      <c r="BY19" s="46"/>
      <c r="BZ19" s="4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5"/>
      <c r="BM20" s="46"/>
      <c r="BN20" s="46"/>
      <c r="BO20" s="46"/>
      <c r="BP20" s="46"/>
      <c r="BQ20" s="46"/>
      <c r="BR20" s="46"/>
      <c r="BS20" s="46"/>
      <c r="BT20" s="46"/>
      <c r="BU20" s="46"/>
      <c r="BV20" s="46"/>
      <c r="BW20" s="46"/>
      <c r="BX20" s="46"/>
      <c r="BY20" s="46"/>
      <c r="BZ20" s="4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5"/>
      <c r="BM21" s="46"/>
      <c r="BN21" s="46"/>
      <c r="BO21" s="46"/>
      <c r="BP21" s="46"/>
      <c r="BQ21" s="46"/>
      <c r="BR21" s="46"/>
      <c r="BS21" s="46"/>
      <c r="BT21" s="46"/>
      <c r="BU21" s="46"/>
      <c r="BV21" s="46"/>
      <c r="BW21" s="46"/>
      <c r="BX21" s="46"/>
      <c r="BY21" s="46"/>
      <c r="BZ21" s="4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5"/>
      <c r="BM22" s="46"/>
      <c r="BN22" s="46"/>
      <c r="BO22" s="46"/>
      <c r="BP22" s="46"/>
      <c r="BQ22" s="46"/>
      <c r="BR22" s="46"/>
      <c r="BS22" s="46"/>
      <c r="BT22" s="46"/>
      <c r="BU22" s="46"/>
      <c r="BV22" s="46"/>
      <c r="BW22" s="46"/>
      <c r="BX22" s="46"/>
      <c r="BY22" s="46"/>
      <c r="BZ22" s="4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5"/>
      <c r="BM23" s="46"/>
      <c r="BN23" s="46"/>
      <c r="BO23" s="46"/>
      <c r="BP23" s="46"/>
      <c r="BQ23" s="46"/>
      <c r="BR23" s="46"/>
      <c r="BS23" s="46"/>
      <c r="BT23" s="46"/>
      <c r="BU23" s="46"/>
      <c r="BV23" s="46"/>
      <c r="BW23" s="46"/>
      <c r="BX23" s="46"/>
      <c r="BY23" s="46"/>
      <c r="BZ23" s="4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5"/>
      <c r="BM24" s="46"/>
      <c r="BN24" s="46"/>
      <c r="BO24" s="46"/>
      <c r="BP24" s="46"/>
      <c r="BQ24" s="46"/>
      <c r="BR24" s="46"/>
      <c r="BS24" s="46"/>
      <c r="BT24" s="46"/>
      <c r="BU24" s="46"/>
      <c r="BV24" s="46"/>
      <c r="BW24" s="46"/>
      <c r="BX24" s="46"/>
      <c r="BY24" s="46"/>
      <c r="BZ24" s="4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5"/>
      <c r="BM25" s="46"/>
      <c r="BN25" s="46"/>
      <c r="BO25" s="46"/>
      <c r="BP25" s="46"/>
      <c r="BQ25" s="46"/>
      <c r="BR25" s="46"/>
      <c r="BS25" s="46"/>
      <c r="BT25" s="46"/>
      <c r="BU25" s="46"/>
      <c r="BV25" s="46"/>
      <c r="BW25" s="46"/>
      <c r="BX25" s="46"/>
      <c r="BY25" s="46"/>
      <c r="BZ25" s="4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5"/>
      <c r="BM26" s="46"/>
      <c r="BN26" s="46"/>
      <c r="BO26" s="46"/>
      <c r="BP26" s="46"/>
      <c r="BQ26" s="46"/>
      <c r="BR26" s="46"/>
      <c r="BS26" s="46"/>
      <c r="BT26" s="46"/>
      <c r="BU26" s="46"/>
      <c r="BV26" s="46"/>
      <c r="BW26" s="46"/>
      <c r="BX26" s="46"/>
      <c r="BY26" s="46"/>
      <c r="BZ26" s="4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5"/>
      <c r="BM27" s="46"/>
      <c r="BN27" s="46"/>
      <c r="BO27" s="46"/>
      <c r="BP27" s="46"/>
      <c r="BQ27" s="46"/>
      <c r="BR27" s="46"/>
      <c r="BS27" s="46"/>
      <c r="BT27" s="46"/>
      <c r="BU27" s="46"/>
      <c r="BV27" s="46"/>
      <c r="BW27" s="46"/>
      <c r="BX27" s="46"/>
      <c r="BY27" s="46"/>
      <c r="BZ27" s="4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5"/>
      <c r="BM28" s="46"/>
      <c r="BN28" s="46"/>
      <c r="BO28" s="46"/>
      <c r="BP28" s="46"/>
      <c r="BQ28" s="46"/>
      <c r="BR28" s="46"/>
      <c r="BS28" s="46"/>
      <c r="BT28" s="46"/>
      <c r="BU28" s="46"/>
      <c r="BV28" s="46"/>
      <c r="BW28" s="46"/>
      <c r="BX28" s="46"/>
      <c r="BY28" s="46"/>
      <c r="BZ28" s="4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5"/>
      <c r="BM29" s="46"/>
      <c r="BN29" s="46"/>
      <c r="BO29" s="46"/>
      <c r="BP29" s="46"/>
      <c r="BQ29" s="46"/>
      <c r="BR29" s="46"/>
      <c r="BS29" s="46"/>
      <c r="BT29" s="46"/>
      <c r="BU29" s="46"/>
      <c r="BV29" s="46"/>
      <c r="BW29" s="46"/>
      <c r="BX29" s="46"/>
      <c r="BY29" s="46"/>
      <c r="BZ29" s="4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5"/>
      <c r="BM30" s="46"/>
      <c r="BN30" s="46"/>
      <c r="BO30" s="46"/>
      <c r="BP30" s="46"/>
      <c r="BQ30" s="46"/>
      <c r="BR30" s="46"/>
      <c r="BS30" s="46"/>
      <c r="BT30" s="46"/>
      <c r="BU30" s="46"/>
      <c r="BV30" s="46"/>
      <c r="BW30" s="46"/>
      <c r="BX30" s="46"/>
      <c r="BY30" s="46"/>
      <c r="BZ30" s="4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5"/>
      <c r="BM31" s="46"/>
      <c r="BN31" s="46"/>
      <c r="BO31" s="46"/>
      <c r="BP31" s="46"/>
      <c r="BQ31" s="46"/>
      <c r="BR31" s="46"/>
      <c r="BS31" s="46"/>
      <c r="BT31" s="46"/>
      <c r="BU31" s="46"/>
      <c r="BV31" s="46"/>
      <c r="BW31" s="46"/>
      <c r="BX31" s="46"/>
      <c r="BY31" s="46"/>
      <c r="BZ31" s="4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5"/>
      <c r="BM32" s="46"/>
      <c r="BN32" s="46"/>
      <c r="BO32" s="46"/>
      <c r="BP32" s="46"/>
      <c r="BQ32" s="46"/>
      <c r="BR32" s="46"/>
      <c r="BS32" s="46"/>
      <c r="BT32" s="46"/>
      <c r="BU32" s="46"/>
      <c r="BV32" s="46"/>
      <c r="BW32" s="46"/>
      <c r="BX32" s="46"/>
      <c r="BY32" s="46"/>
      <c r="BZ32" s="4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5"/>
      <c r="BM33" s="46"/>
      <c r="BN33" s="46"/>
      <c r="BO33" s="46"/>
      <c r="BP33" s="46"/>
      <c r="BQ33" s="46"/>
      <c r="BR33" s="46"/>
      <c r="BS33" s="46"/>
      <c r="BT33" s="46"/>
      <c r="BU33" s="46"/>
      <c r="BV33" s="46"/>
      <c r="BW33" s="46"/>
      <c r="BX33" s="46"/>
      <c r="BY33" s="46"/>
      <c r="BZ33" s="4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5"/>
      <c r="BM34" s="46"/>
      <c r="BN34" s="46"/>
      <c r="BO34" s="46"/>
      <c r="BP34" s="46"/>
      <c r="BQ34" s="46"/>
      <c r="BR34" s="46"/>
      <c r="BS34" s="46"/>
      <c r="BT34" s="46"/>
      <c r="BU34" s="46"/>
      <c r="BV34" s="46"/>
      <c r="BW34" s="46"/>
      <c r="BX34" s="46"/>
      <c r="BY34" s="46"/>
      <c r="BZ34" s="4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5"/>
      <c r="BM35" s="46"/>
      <c r="BN35" s="46"/>
      <c r="BO35" s="46"/>
      <c r="BP35" s="46"/>
      <c r="BQ35" s="46"/>
      <c r="BR35" s="46"/>
      <c r="BS35" s="46"/>
      <c r="BT35" s="46"/>
      <c r="BU35" s="46"/>
      <c r="BV35" s="46"/>
      <c r="BW35" s="46"/>
      <c r="BX35" s="46"/>
      <c r="BY35" s="46"/>
      <c r="BZ35" s="4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5"/>
      <c r="BM36" s="46"/>
      <c r="BN36" s="46"/>
      <c r="BO36" s="46"/>
      <c r="BP36" s="46"/>
      <c r="BQ36" s="46"/>
      <c r="BR36" s="46"/>
      <c r="BS36" s="46"/>
      <c r="BT36" s="46"/>
      <c r="BU36" s="46"/>
      <c r="BV36" s="46"/>
      <c r="BW36" s="46"/>
      <c r="BX36" s="46"/>
      <c r="BY36" s="46"/>
      <c r="BZ36" s="4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5"/>
      <c r="BM37" s="46"/>
      <c r="BN37" s="46"/>
      <c r="BO37" s="46"/>
      <c r="BP37" s="46"/>
      <c r="BQ37" s="46"/>
      <c r="BR37" s="46"/>
      <c r="BS37" s="46"/>
      <c r="BT37" s="46"/>
      <c r="BU37" s="46"/>
      <c r="BV37" s="46"/>
      <c r="BW37" s="46"/>
      <c r="BX37" s="46"/>
      <c r="BY37" s="46"/>
      <c r="BZ37" s="4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5"/>
      <c r="BM38" s="46"/>
      <c r="BN38" s="46"/>
      <c r="BO38" s="46"/>
      <c r="BP38" s="46"/>
      <c r="BQ38" s="46"/>
      <c r="BR38" s="46"/>
      <c r="BS38" s="46"/>
      <c r="BT38" s="46"/>
      <c r="BU38" s="46"/>
      <c r="BV38" s="46"/>
      <c r="BW38" s="46"/>
      <c r="BX38" s="46"/>
      <c r="BY38" s="46"/>
      <c r="BZ38" s="4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5"/>
      <c r="BM39" s="46"/>
      <c r="BN39" s="46"/>
      <c r="BO39" s="46"/>
      <c r="BP39" s="46"/>
      <c r="BQ39" s="46"/>
      <c r="BR39" s="46"/>
      <c r="BS39" s="46"/>
      <c r="BT39" s="46"/>
      <c r="BU39" s="46"/>
      <c r="BV39" s="46"/>
      <c r="BW39" s="46"/>
      <c r="BX39" s="46"/>
      <c r="BY39" s="46"/>
      <c r="BZ39" s="4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5"/>
      <c r="BM40" s="46"/>
      <c r="BN40" s="46"/>
      <c r="BO40" s="46"/>
      <c r="BP40" s="46"/>
      <c r="BQ40" s="46"/>
      <c r="BR40" s="46"/>
      <c r="BS40" s="46"/>
      <c r="BT40" s="46"/>
      <c r="BU40" s="46"/>
      <c r="BV40" s="46"/>
      <c r="BW40" s="46"/>
      <c r="BX40" s="46"/>
      <c r="BY40" s="46"/>
      <c r="BZ40" s="4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5"/>
      <c r="BM41" s="46"/>
      <c r="BN41" s="46"/>
      <c r="BO41" s="46"/>
      <c r="BP41" s="46"/>
      <c r="BQ41" s="46"/>
      <c r="BR41" s="46"/>
      <c r="BS41" s="46"/>
      <c r="BT41" s="46"/>
      <c r="BU41" s="46"/>
      <c r="BV41" s="46"/>
      <c r="BW41" s="46"/>
      <c r="BX41" s="46"/>
      <c r="BY41" s="46"/>
      <c r="BZ41" s="4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5"/>
      <c r="BM42" s="46"/>
      <c r="BN42" s="46"/>
      <c r="BO42" s="46"/>
      <c r="BP42" s="46"/>
      <c r="BQ42" s="46"/>
      <c r="BR42" s="46"/>
      <c r="BS42" s="46"/>
      <c r="BT42" s="46"/>
      <c r="BU42" s="46"/>
      <c r="BV42" s="46"/>
      <c r="BW42" s="46"/>
      <c r="BX42" s="46"/>
      <c r="BY42" s="46"/>
      <c r="BZ42" s="4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5"/>
      <c r="BM43" s="46"/>
      <c r="BN43" s="46"/>
      <c r="BO43" s="46"/>
      <c r="BP43" s="46"/>
      <c r="BQ43" s="46"/>
      <c r="BR43" s="46"/>
      <c r="BS43" s="46"/>
      <c r="BT43" s="46"/>
      <c r="BU43" s="46"/>
      <c r="BV43" s="46"/>
      <c r="BW43" s="46"/>
      <c r="BX43" s="46"/>
      <c r="BY43" s="46"/>
      <c r="BZ43" s="4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3" t="s">
        <v>26</v>
      </c>
      <c r="BM45" s="64"/>
      <c r="BN45" s="64"/>
      <c r="BO45" s="64"/>
      <c r="BP45" s="64"/>
      <c r="BQ45" s="64"/>
      <c r="BR45" s="64"/>
      <c r="BS45" s="64"/>
      <c r="BT45" s="64"/>
      <c r="BU45" s="64"/>
      <c r="BV45" s="64"/>
      <c r="BW45" s="64"/>
      <c r="BX45" s="64"/>
      <c r="BY45" s="64"/>
      <c r="BZ45" s="6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8" t="s">
        <v>111</v>
      </c>
      <c r="BM47" s="49"/>
      <c r="BN47" s="49"/>
      <c r="BO47" s="49"/>
      <c r="BP47" s="49"/>
      <c r="BQ47" s="49"/>
      <c r="BR47" s="49"/>
      <c r="BS47" s="49"/>
      <c r="BT47" s="49"/>
      <c r="BU47" s="49"/>
      <c r="BV47" s="49"/>
      <c r="BW47" s="49"/>
      <c r="BX47" s="49"/>
      <c r="BY47" s="49"/>
      <c r="BZ47" s="5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74" t="s">
        <v>27</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6"/>
      <c r="BK60" s="2"/>
      <c r="BL60" s="48"/>
      <c r="BM60" s="49"/>
      <c r="BN60" s="49"/>
      <c r="BO60" s="49"/>
      <c r="BP60" s="49"/>
      <c r="BQ60" s="49"/>
      <c r="BR60" s="49"/>
      <c r="BS60" s="49"/>
      <c r="BT60" s="49"/>
      <c r="BU60" s="49"/>
      <c r="BV60" s="49"/>
      <c r="BW60" s="49"/>
      <c r="BX60" s="49"/>
      <c r="BY60" s="49"/>
      <c r="BZ60" s="50"/>
    </row>
    <row r="61" spans="1:78" ht="13.5" customHeight="1" x14ac:dyDescent="0.15">
      <c r="A61" s="2"/>
      <c r="B61" s="74"/>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6"/>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8"/>
      <c r="BM63" s="49"/>
      <c r="BN63" s="49"/>
      <c r="BO63" s="49"/>
      <c r="BP63" s="49"/>
      <c r="BQ63" s="49"/>
      <c r="BR63" s="49"/>
      <c r="BS63" s="49"/>
      <c r="BT63" s="49"/>
      <c r="BU63" s="49"/>
      <c r="BV63" s="49"/>
      <c r="BW63" s="49"/>
      <c r="BX63" s="49"/>
      <c r="BY63" s="49"/>
      <c r="BZ63" s="5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3" t="s">
        <v>28</v>
      </c>
      <c r="BM64" s="64"/>
      <c r="BN64" s="64"/>
      <c r="BO64" s="64"/>
      <c r="BP64" s="64"/>
      <c r="BQ64" s="64"/>
      <c r="BR64" s="64"/>
      <c r="BS64" s="64"/>
      <c r="BT64" s="64"/>
      <c r="BU64" s="64"/>
      <c r="BV64" s="64"/>
      <c r="BW64" s="64"/>
      <c r="BX64" s="64"/>
      <c r="BY64" s="64"/>
      <c r="BZ64" s="6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8" t="s">
        <v>112</v>
      </c>
      <c r="BM66" s="49"/>
      <c r="BN66" s="49"/>
      <c r="BO66" s="49"/>
      <c r="BP66" s="49"/>
      <c r="BQ66" s="49"/>
      <c r="BR66" s="49"/>
      <c r="BS66" s="49"/>
      <c r="BT66" s="49"/>
      <c r="BU66" s="49"/>
      <c r="BV66" s="49"/>
      <c r="BW66" s="49"/>
      <c r="BX66" s="49"/>
      <c r="BY66" s="49"/>
      <c r="BZ66" s="5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9B41i/dwgf75ImtJSFDI/a1z+8LfXU7HYRFW30+/yXkxcf5AZCLOhR7Th/8IOoN+jqKnxm8OHOLF1Mb9jhJIw==" saltValue="UCN3eeu0lWppq4z1WKQA+A==" spinCount="100000" sheet="1" objects="1" scenarios="1" formatCells="0" formatColumns="0" formatRows="0"/>
  <mergeCells count="44">
    <mergeCell ref="AD8:AJ8"/>
    <mergeCell ref="AL8:AS8"/>
    <mergeCell ref="B2:BZ4"/>
    <mergeCell ref="B6:AG6"/>
    <mergeCell ref="B7:H7"/>
    <mergeCell ref="I7:O7"/>
    <mergeCell ref="P7:V7"/>
    <mergeCell ref="W7:AC7"/>
    <mergeCell ref="AD7:AJ7"/>
    <mergeCell ref="AL7:AS7"/>
    <mergeCell ref="AT7:BA7"/>
    <mergeCell ref="BB7:BI7"/>
    <mergeCell ref="BL45:BZ46"/>
    <mergeCell ref="B60:BJ61"/>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BL16:BZ44"/>
    <mergeCell ref="BL47:BZ63"/>
    <mergeCell ref="BL66:BZ82"/>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272116</v>
      </c>
      <c r="D6" s="34">
        <f t="shared" si="3"/>
        <v>46</v>
      </c>
      <c r="E6" s="34">
        <f t="shared" si="3"/>
        <v>1</v>
      </c>
      <c r="F6" s="34">
        <f t="shared" si="3"/>
        <v>0</v>
      </c>
      <c r="G6" s="34">
        <f t="shared" si="3"/>
        <v>1</v>
      </c>
      <c r="H6" s="34" t="str">
        <f t="shared" si="3"/>
        <v>大阪府　茨木市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88.06</v>
      </c>
      <c r="P6" s="35">
        <f t="shared" si="3"/>
        <v>99.88</v>
      </c>
      <c r="Q6" s="35">
        <f t="shared" si="3"/>
        <v>2035</v>
      </c>
      <c r="R6" s="35">
        <f t="shared" si="3"/>
        <v>282362</v>
      </c>
      <c r="S6" s="35">
        <f t="shared" si="3"/>
        <v>76.489999999999995</v>
      </c>
      <c r="T6" s="35">
        <f t="shared" si="3"/>
        <v>3691.49</v>
      </c>
      <c r="U6" s="35">
        <f t="shared" si="3"/>
        <v>282372</v>
      </c>
      <c r="V6" s="35">
        <f t="shared" si="3"/>
        <v>47.29</v>
      </c>
      <c r="W6" s="35">
        <f t="shared" si="3"/>
        <v>5971.07</v>
      </c>
      <c r="X6" s="36">
        <f>IF(X7="",NA(),X7)</f>
        <v>116.89</v>
      </c>
      <c r="Y6" s="36">
        <f t="shared" ref="Y6:AG6" si="4">IF(Y7="",NA(),Y7)</f>
        <v>114.12</v>
      </c>
      <c r="Z6" s="36">
        <f t="shared" si="4"/>
        <v>114.91</v>
      </c>
      <c r="AA6" s="36">
        <f t="shared" si="4"/>
        <v>114.91</v>
      </c>
      <c r="AB6" s="36">
        <f t="shared" si="4"/>
        <v>117.71</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339.65</v>
      </c>
      <c r="AU6" s="36">
        <f t="shared" ref="AU6:BC6" si="6">IF(AU7="",NA(),AU7)</f>
        <v>318.49</v>
      </c>
      <c r="AV6" s="36">
        <f t="shared" si="6"/>
        <v>364.87</v>
      </c>
      <c r="AW6" s="36">
        <f t="shared" si="6"/>
        <v>289.70999999999998</v>
      </c>
      <c r="AX6" s="36">
        <f t="shared" si="6"/>
        <v>264.11</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141.43</v>
      </c>
      <c r="BF6" s="36">
        <f t="shared" ref="BF6:BN6" si="7">IF(BF7="",NA(),BF7)</f>
        <v>128.06</v>
      </c>
      <c r="BG6" s="36">
        <f t="shared" si="7"/>
        <v>115.22</v>
      </c>
      <c r="BH6" s="36">
        <f t="shared" si="7"/>
        <v>102.84</v>
      </c>
      <c r="BI6" s="36">
        <f t="shared" si="7"/>
        <v>89.87</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107.67</v>
      </c>
      <c r="BQ6" s="36">
        <f t="shared" ref="BQ6:BY6" si="8">IF(BQ7="",NA(),BQ7)</f>
        <v>106.08</v>
      </c>
      <c r="BR6" s="36">
        <f t="shared" si="8"/>
        <v>105.91</v>
      </c>
      <c r="BS6" s="36">
        <f t="shared" si="8"/>
        <v>103.4</v>
      </c>
      <c r="BT6" s="36">
        <f t="shared" si="8"/>
        <v>106.79</v>
      </c>
      <c r="BU6" s="36">
        <f t="shared" si="8"/>
        <v>106.4</v>
      </c>
      <c r="BV6" s="36">
        <f t="shared" si="8"/>
        <v>107.61</v>
      </c>
      <c r="BW6" s="36">
        <f t="shared" si="8"/>
        <v>106.02</v>
      </c>
      <c r="BX6" s="36">
        <f t="shared" si="8"/>
        <v>104.84</v>
      </c>
      <c r="BY6" s="36">
        <f t="shared" si="8"/>
        <v>106.11</v>
      </c>
      <c r="BZ6" s="35" t="str">
        <f>IF(BZ7="","",IF(BZ7="-","【-】","【"&amp;SUBSTITUTE(TEXT(BZ7,"#,##0.00"),"-","△")&amp;"】"))</f>
        <v>【103.24】</v>
      </c>
      <c r="CA6" s="36">
        <f>IF(CA7="",NA(),CA7)</f>
        <v>136.52000000000001</v>
      </c>
      <c r="CB6" s="36">
        <f t="shared" ref="CB6:CJ6" si="9">IF(CB7="",NA(),CB7)</f>
        <v>138.61000000000001</v>
      </c>
      <c r="CC6" s="36">
        <f t="shared" si="9"/>
        <v>139.38</v>
      </c>
      <c r="CD6" s="36">
        <f t="shared" si="9"/>
        <v>142.82</v>
      </c>
      <c r="CE6" s="36">
        <f t="shared" si="9"/>
        <v>139.52000000000001</v>
      </c>
      <c r="CF6" s="36">
        <f t="shared" si="9"/>
        <v>156.29</v>
      </c>
      <c r="CG6" s="36">
        <f t="shared" si="9"/>
        <v>155.69</v>
      </c>
      <c r="CH6" s="36">
        <f t="shared" si="9"/>
        <v>158.6</v>
      </c>
      <c r="CI6" s="36">
        <f t="shared" si="9"/>
        <v>161.82</v>
      </c>
      <c r="CJ6" s="36">
        <f t="shared" si="9"/>
        <v>161.03</v>
      </c>
      <c r="CK6" s="35" t="str">
        <f>IF(CK7="","",IF(CK7="-","【-】","【"&amp;SUBSTITUTE(TEXT(CK7,"#,##0.00"),"-","△")&amp;"】"))</f>
        <v>【168.38】</v>
      </c>
      <c r="CL6" s="36">
        <f>IF(CL7="",NA(),CL7)</f>
        <v>74.400000000000006</v>
      </c>
      <c r="CM6" s="36">
        <f t="shared" ref="CM6:CU6" si="10">IF(CM7="",NA(),CM7)</f>
        <v>75.02</v>
      </c>
      <c r="CN6" s="36">
        <f t="shared" si="10"/>
        <v>75.17</v>
      </c>
      <c r="CO6" s="36">
        <f t="shared" si="10"/>
        <v>74.73</v>
      </c>
      <c r="CP6" s="36">
        <f t="shared" si="10"/>
        <v>74.430000000000007</v>
      </c>
      <c r="CQ6" s="36">
        <f t="shared" si="10"/>
        <v>62.34</v>
      </c>
      <c r="CR6" s="36">
        <f t="shared" si="10"/>
        <v>62.46</v>
      </c>
      <c r="CS6" s="36">
        <f t="shared" si="10"/>
        <v>62.88</v>
      </c>
      <c r="CT6" s="36">
        <f t="shared" si="10"/>
        <v>62.32</v>
      </c>
      <c r="CU6" s="36">
        <f t="shared" si="10"/>
        <v>61.71</v>
      </c>
      <c r="CV6" s="35" t="str">
        <f>IF(CV7="","",IF(CV7="-","【-】","【"&amp;SUBSTITUTE(TEXT(CV7,"#,##0.00"),"-","△")&amp;"】"))</f>
        <v>【60.00】</v>
      </c>
      <c r="CW6" s="36">
        <f>IF(CW7="",NA(),CW7)</f>
        <v>95.25</v>
      </c>
      <c r="CX6" s="36">
        <f t="shared" ref="CX6:DF6" si="11">IF(CX7="",NA(),CX7)</f>
        <v>95.38</v>
      </c>
      <c r="CY6" s="36">
        <f t="shared" si="11"/>
        <v>95.09</v>
      </c>
      <c r="CZ6" s="36">
        <f t="shared" si="11"/>
        <v>95.26</v>
      </c>
      <c r="DA6" s="36">
        <f t="shared" si="11"/>
        <v>94.7</v>
      </c>
      <c r="DB6" s="36">
        <f t="shared" si="11"/>
        <v>90.15</v>
      </c>
      <c r="DC6" s="36">
        <f t="shared" si="11"/>
        <v>90.62</v>
      </c>
      <c r="DD6" s="36">
        <f t="shared" si="11"/>
        <v>90.13</v>
      </c>
      <c r="DE6" s="36">
        <f t="shared" si="11"/>
        <v>90.19</v>
      </c>
      <c r="DF6" s="36">
        <f t="shared" si="11"/>
        <v>90.03</v>
      </c>
      <c r="DG6" s="35" t="str">
        <f>IF(DG7="","",IF(DG7="-","【-】","【"&amp;SUBSTITUTE(TEXT(DG7,"#,##0.00"),"-","△")&amp;"】"))</f>
        <v>【89.80】</v>
      </c>
      <c r="DH6" s="36">
        <f>IF(DH7="",NA(),DH7)</f>
        <v>45.04</v>
      </c>
      <c r="DI6" s="36">
        <f t="shared" ref="DI6:DQ6" si="12">IF(DI7="",NA(),DI7)</f>
        <v>46.52</v>
      </c>
      <c r="DJ6" s="36">
        <f t="shared" si="12"/>
        <v>47.79</v>
      </c>
      <c r="DK6" s="36">
        <f t="shared" si="12"/>
        <v>45.92</v>
      </c>
      <c r="DL6" s="36">
        <f t="shared" si="12"/>
        <v>46.94</v>
      </c>
      <c r="DM6" s="36">
        <f t="shared" si="12"/>
        <v>47.37</v>
      </c>
      <c r="DN6" s="36">
        <f t="shared" si="12"/>
        <v>48.01</v>
      </c>
      <c r="DO6" s="36">
        <f t="shared" si="12"/>
        <v>48.01</v>
      </c>
      <c r="DP6" s="36">
        <f t="shared" si="12"/>
        <v>48.86</v>
      </c>
      <c r="DQ6" s="36">
        <f t="shared" si="12"/>
        <v>49.6</v>
      </c>
      <c r="DR6" s="35" t="str">
        <f>IF(DR7="","",IF(DR7="-","【-】","【"&amp;SUBSTITUTE(TEXT(DR7,"#,##0.00"),"-","△")&amp;"】"))</f>
        <v>【49.59】</v>
      </c>
      <c r="DS6" s="36">
        <f>IF(DS7="",NA(),DS7)</f>
        <v>11.74</v>
      </c>
      <c r="DT6" s="36">
        <f t="shared" ref="DT6:EB6" si="13">IF(DT7="",NA(),DT7)</f>
        <v>12.48</v>
      </c>
      <c r="DU6" s="36">
        <f t="shared" si="13"/>
        <v>12.78</v>
      </c>
      <c r="DV6" s="36">
        <f t="shared" si="13"/>
        <v>14.51</v>
      </c>
      <c r="DW6" s="36">
        <f t="shared" si="13"/>
        <v>15.63</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0.63</v>
      </c>
      <c r="EE6" s="36">
        <f t="shared" ref="EE6:EM6" si="14">IF(EE7="",NA(),EE7)</f>
        <v>0.46</v>
      </c>
      <c r="EF6" s="36">
        <f t="shared" si="14"/>
        <v>0.51</v>
      </c>
      <c r="EG6" s="36">
        <f t="shared" si="14"/>
        <v>0.71</v>
      </c>
      <c r="EH6" s="36">
        <f t="shared" si="14"/>
        <v>0.75</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272116</v>
      </c>
      <c r="D7" s="38">
        <v>46</v>
      </c>
      <c r="E7" s="38">
        <v>1</v>
      </c>
      <c r="F7" s="38">
        <v>0</v>
      </c>
      <c r="G7" s="38">
        <v>1</v>
      </c>
      <c r="H7" s="38" t="s">
        <v>92</v>
      </c>
      <c r="I7" s="38" t="s">
        <v>93</v>
      </c>
      <c r="J7" s="38" t="s">
        <v>94</v>
      </c>
      <c r="K7" s="38" t="s">
        <v>95</v>
      </c>
      <c r="L7" s="38" t="s">
        <v>96</v>
      </c>
      <c r="M7" s="38" t="s">
        <v>97</v>
      </c>
      <c r="N7" s="39" t="s">
        <v>98</v>
      </c>
      <c r="O7" s="39">
        <v>88.06</v>
      </c>
      <c r="P7" s="39">
        <v>99.88</v>
      </c>
      <c r="Q7" s="39">
        <v>2035</v>
      </c>
      <c r="R7" s="39">
        <v>282362</v>
      </c>
      <c r="S7" s="39">
        <v>76.489999999999995</v>
      </c>
      <c r="T7" s="39">
        <v>3691.49</v>
      </c>
      <c r="U7" s="39">
        <v>282372</v>
      </c>
      <c r="V7" s="39">
        <v>47.29</v>
      </c>
      <c r="W7" s="39">
        <v>5971.07</v>
      </c>
      <c r="X7" s="39">
        <v>116.89</v>
      </c>
      <c r="Y7" s="39">
        <v>114.12</v>
      </c>
      <c r="Z7" s="39">
        <v>114.91</v>
      </c>
      <c r="AA7" s="39">
        <v>114.91</v>
      </c>
      <c r="AB7" s="39">
        <v>117.71</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339.65</v>
      </c>
      <c r="AU7" s="39">
        <v>318.49</v>
      </c>
      <c r="AV7" s="39">
        <v>364.87</v>
      </c>
      <c r="AW7" s="39">
        <v>289.70999999999998</v>
      </c>
      <c r="AX7" s="39">
        <v>264.11</v>
      </c>
      <c r="AY7" s="39">
        <v>299.44</v>
      </c>
      <c r="AZ7" s="39">
        <v>311.99</v>
      </c>
      <c r="BA7" s="39">
        <v>307.83</v>
      </c>
      <c r="BB7" s="39">
        <v>318.89</v>
      </c>
      <c r="BC7" s="39">
        <v>309.10000000000002</v>
      </c>
      <c r="BD7" s="39">
        <v>264.97000000000003</v>
      </c>
      <c r="BE7" s="39">
        <v>141.43</v>
      </c>
      <c r="BF7" s="39">
        <v>128.06</v>
      </c>
      <c r="BG7" s="39">
        <v>115.22</v>
      </c>
      <c r="BH7" s="39">
        <v>102.84</v>
      </c>
      <c r="BI7" s="39">
        <v>89.87</v>
      </c>
      <c r="BJ7" s="39">
        <v>298.08999999999997</v>
      </c>
      <c r="BK7" s="39">
        <v>291.77999999999997</v>
      </c>
      <c r="BL7" s="39">
        <v>295.44</v>
      </c>
      <c r="BM7" s="39">
        <v>290.07</v>
      </c>
      <c r="BN7" s="39">
        <v>290.42</v>
      </c>
      <c r="BO7" s="39">
        <v>266.61</v>
      </c>
      <c r="BP7" s="39">
        <v>107.67</v>
      </c>
      <c r="BQ7" s="39">
        <v>106.08</v>
      </c>
      <c r="BR7" s="39">
        <v>105.91</v>
      </c>
      <c r="BS7" s="39">
        <v>103.4</v>
      </c>
      <c r="BT7" s="39">
        <v>106.79</v>
      </c>
      <c r="BU7" s="39">
        <v>106.4</v>
      </c>
      <c r="BV7" s="39">
        <v>107.61</v>
      </c>
      <c r="BW7" s="39">
        <v>106.02</v>
      </c>
      <c r="BX7" s="39">
        <v>104.84</v>
      </c>
      <c r="BY7" s="39">
        <v>106.11</v>
      </c>
      <c r="BZ7" s="39">
        <v>103.24</v>
      </c>
      <c r="CA7" s="39">
        <v>136.52000000000001</v>
      </c>
      <c r="CB7" s="39">
        <v>138.61000000000001</v>
      </c>
      <c r="CC7" s="39">
        <v>139.38</v>
      </c>
      <c r="CD7" s="39">
        <v>142.82</v>
      </c>
      <c r="CE7" s="39">
        <v>139.52000000000001</v>
      </c>
      <c r="CF7" s="39">
        <v>156.29</v>
      </c>
      <c r="CG7" s="39">
        <v>155.69</v>
      </c>
      <c r="CH7" s="39">
        <v>158.6</v>
      </c>
      <c r="CI7" s="39">
        <v>161.82</v>
      </c>
      <c r="CJ7" s="39">
        <v>161.03</v>
      </c>
      <c r="CK7" s="39">
        <v>168.38</v>
      </c>
      <c r="CL7" s="39">
        <v>74.400000000000006</v>
      </c>
      <c r="CM7" s="39">
        <v>75.02</v>
      </c>
      <c r="CN7" s="39">
        <v>75.17</v>
      </c>
      <c r="CO7" s="39">
        <v>74.73</v>
      </c>
      <c r="CP7" s="39">
        <v>74.430000000000007</v>
      </c>
      <c r="CQ7" s="39">
        <v>62.34</v>
      </c>
      <c r="CR7" s="39">
        <v>62.46</v>
      </c>
      <c r="CS7" s="39">
        <v>62.88</v>
      </c>
      <c r="CT7" s="39">
        <v>62.32</v>
      </c>
      <c r="CU7" s="39">
        <v>61.71</v>
      </c>
      <c r="CV7" s="39">
        <v>60</v>
      </c>
      <c r="CW7" s="39">
        <v>95.25</v>
      </c>
      <c r="CX7" s="39">
        <v>95.38</v>
      </c>
      <c r="CY7" s="39">
        <v>95.09</v>
      </c>
      <c r="CZ7" s="39">
        <v>95.26</v>
      </c>
      <c r="DA7" s="39">
        <v>94.7</v>
      </c>
      <c r="DB7" s="39">
        <v>90.15</v>
      </c>
      <c r="DC7" s="39">
        <v>90.62</v>
      </c>
      <c r="DD7" s="39">
        <v>90.13</v>
      </c>
      <c r="DE7" s="39">
        <v>90.19</v>
      </c>
      <c r="DF7" s="39">
        <v>90.03</v>
      </c>
      <c r="DG7" s="39">
        <v>89.8</v>
      </c>
      <c r="DH7" s="39">
        <v>45.04</v>
      </c>
      <c r="DI7" s="39">
        <v>46.52</v>
      </c>
      <c r="DJ7" s="39">
        <v>47.79</v>
      </c>
      <c r="DK7" s="39">
        <v>45.92</v>
      </c>
      <c r="DL7" s="39">
        <v>46.94</v>
      </c>
      <c r="DM7" s="39">
        <v>47.37</v>
      </c>
      <c r="DN7" s="39">
        <v>48.01</v>
      </c>
      <c r="DO7" s="39">
        <v>48.01</v>
      </c>
      <c r="DP7" s="39">
        <v>48.86</v>
      </c>
      <c r="DQ7" s="39">
        <v>49.6</v>
      </c>
      <c r="DR7" s="39">
        <v>49.59</v>
      </c>
      <c r="DS7" s="39">
        <v>11.74</v>
      </c>
      <c r="DT7" s="39">
        <v>12.48</v>
      </c>
      <c r="DU7" s="39">
        <v>12.78</v>
      </c>
      <c r="DV7" s="39">
        <v>14.51</v>
      </c>
      <c r="DW7" s="39">
        <v>15.63</v>
      </c>
      <c r="DX7" s="39">
        <v>14.27</v>
      </c>
      <c r="DY7" s="39">
        <v>16.170000000000002</v>
      </c>
      <c r="DZ7" s="39">
        <v>16.600000000000001</v>
      </c>
      <c r="EA7" s="39">
        <v>18.510000000000002</v>
      </c>
      <c r="EB7" s="39">
        <v>20.49</v>
      </c>
      <c r="EC7" s="39">
        <v>19.440000000000001</v>
      </c>
      <c r="ED7" s="39">
        <v>0.63</v>
      </c>
      <c r="EE7" s="39">
        <v>0.46</v>
      </c>
      <c r="EF7" s="39">
        <v>0.51</v>
      </c>
      <c r="EG7" s="39">
        <v>0.71</v>
      </c>
      <c r="EH7" s="39">
        <v>0.75</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2021-02-25T11:51:17Z</cp:lastPrinted>
  <dcterms:created xsi:type="dcterms:W3CDTF">2020-12-04T02:11:22Z</dcterms:created>
  <dcterms:modified xsi:type="dcterms:W3CDTF">2021-02-25T11:51:21Z</dcterms:modified>
  <cp:category/>
</cp:coreProperties>
</file>