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11 枚方市〇（駐車場まだ）\"/>
    </mc:Choice>
  </mc:AlternateContent>
  <workbookProtection workbookAlgorithmName="SHA-512" workbookHashValue="DFsu+fS7T7IrgTMHdCgR7aFtVRTYNRnpoSny5q+QL6dQ9DhuRD7BXWENHSqowvCJq6HuIzw5qzEjlLqCcC0fbw==" workbookSaltValue="lfVjGTIhwdw++An6X75Kp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<sst xmlns="http://schemas.openxmlformats.org/spreadsheetml/2006/main" count="228" uniqueCount="113">
  <si>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</si>
  <si>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</si>
  <si>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</si>
  <si>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</si>
  <si>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</si>
  <si>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</si>
  <si>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</si>
  <si>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</si>
  <si>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</si>
  <si>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</si>
  <si>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</si>
  <si>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</si>
  <si>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</si>
  <si>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</si>
  <si>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</si>
  <si>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</si>
  <si>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</si>
  <si>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</si>
  <si>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</si>
  <si>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</si>
  <si>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</si>
  <si>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</si>
  <si>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</si>
  <si>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</si>
  <si>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</si>
  <si>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</si>
  <si>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</si>
  <si>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</si>
  <si>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</si>
  <si>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</si>
  <si>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</si>
  <si>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</si>
  <si>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</si>
  <si>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</si>
  <si>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</si>
  <si>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</si>
  <si>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</si>
  <si>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</si>
  <si>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</si>
  <si>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</si>
  <si>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</si>
  <si>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</si>
  <si>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</si>
  <si>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</si>
  <si>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</si>
  <si>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</si>
  <si>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</si>
  <si>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</si>
  <si>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</si>
  <si>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</si>
  <si>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</si>
  <si>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</si>
  <si>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</si>
  <si>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</si>
  <si>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</si>
  <si>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</si>
  <si>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</si>
  <si>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</si>
  <si>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</si>
  <si>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</si>
  <si>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</si>
  <si>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</si>
  <si>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</si>
  <si>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</si>
  <si>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</si>
  <si>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</si>
  <si>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</si>
  <si>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</si>
  <si>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</si>
  <si>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</si>
  <si>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</si>
  <si>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</si>
  <si>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</si>
  <si>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</si>
  <si>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</si>
  <si>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</si>
  <si>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</si>
  <si>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</si>
  <si>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</si>
  <si>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</si>
  <si>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</si>
  <si>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</si>
  <si>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</si>
  <si>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</si>
  <si>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</si>
  <si>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</si>
  <si>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</si>
  <si>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</si>
  <si>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</si>
  <si>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</si>
  <si>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</si>
  <si>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</si>
  <si>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</si>
  <si>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枚方市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</si>
  <si>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</si>
  <si>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</si>
  <si>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</si>
  <si>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</si>
  <si>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</si>
  <si>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</si>
  <si>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</si>
  <si>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</si>
  <si>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</si>
  <si>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</si>
  <si>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</si>
  <si>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</si>
  <si>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</si>
  <si>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</si>
  <si>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</si>
  <si>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</si>
  <si>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枚方市では、給水人口が年々減少しています。また、節水型機器の普及に加え、平成26年4月の地下水採取規制の見直しにより、大口利用者を中心に地下水利用専用水道設置が進み、有収水量の減少以上に給水収益が減少しており、その落ち込みは、平成25年10月の料金改定時の予測を上回るものとなっていますが、令和元年度においては、概ね健全経営を維持しています。
　一方で、今後は、中宮浄水場や老朽化した管路の更新に取り組むと同時に、これに対応するための経営基盤の強化に向けた取り組みも合わせて進めていく必要があります。
　このことから、平成30年度に策定した「水道施設整備基本計画」と「経営戦略」に基づき、世代間負担の公平性の確保や持続を基本とした継続的な経営改善に向けた取り組みを進めていきます。</t>
    <rPh sb="146" eb="148">
      <t>レイワ</t>
    </rPh>
    <rPh sb="148" eb="149">
      <t>ガン</t>
    </rPh>
    <phoneticPr fontId="4"/>
  </si>
  <si>
    <r>
      <t>　中宮浄水場をはじめ、浄水施設・配水施設については、半数以上が開設後30年以上経過していますが、施設能力の低下を招くことのないよう、適切な維持管理を行っています。特に、昭和40年竣工から50年以上経過した第一浄水施設については、安定した水の供給を継続するために更新事業に着手しています。平成27年度に完了した春日受水場更新、高度浄水施設コントローラ更新、管理棟水質試験棟更新事業などの影響により、有形固定資産減価償却率が類似団体平均値よりも低くなっていますが、平成28年度以降は施設の老朽化が更新を上回っているため</t>
    </r>
    <r>
      <rPr>
        <sz val="10"/>
        <rFont val="ＭＳ ゴシック"/>
        <family val="3"/>
        <charset val="128"/>
      </rPr>
      <t>、比率は上昇傾向にあります。
　管路更新については、鉛管解消と合わせて順次更新しているものの、管路経年化</t>
    </r>
    <r>
      <rPr>
        <sz val="10"/>
        <color theme="1"/>
        <rFont val="ＭＳ ゴシック"/>
        <family val="3"/>
        <charset val="128"/>
      </rPr>
      <t>率が、類似団体平均値に比べて高い状況です。
　また、平成30年6月に発生した大阪北部地震の影響により、平成30年度の管路更新率は低くなっています。</t>
    </r>
    <rPh sb="210" eb="212">
      <t>ルイジ</t>
    </rPh>
    <rPh sb="212" eb="214">
      <t>ダンタイ</t>
    </rPh>
    <rPh sb="214" eb="217">
      <t>ヘイキンチ</t>
    </rPh>
    <rPh sb="220" eb="221">
      <t>ヒク</t>
    </rPh>
    <rPh sb="258" eb="260">
      <t>ヒリツ</t>
    </rPh>
    <rPh sb="261" eb="263">
      <t>ジョウショウ</t>
    </rPh>
    <rPh sb="275" eb="277">
      <t>コウシン</t>
    </rPh>
    <phoneticPr fontId="4"/>
  </si>
  <si>
    <r>
      <t>　累積欠損金は過年度から発生することなく、健全経営を継続しています。
　経営状況については、給水人口の減少や節水機器の普及、これまでの大口利用者の地下水転換により、有収水量は減少しているものの、減価償却の終了した資産が多く減価償却費が少ないことから、経常収支比率は、</t>
    </r>
    <r>
      <rPr>
        <sz val="11"/>
        <rFont val="ＭＳ ゴシック"/>
        <family val="3"/>
        <charset val="128"/>
      </rPr>
      <t>100％を超えて良好に推移しています。</t>
    </r>
    <r>
      <rPr>
        <sz val="11"/>
        <color theme="1"/>
        <rFont val="ＭＳ ゴシック"/>
        <family val="3"/>
        <charset val="128"/>
      </rPr>
      <t xml:space="preserve">
　流動比率は、平成28年度に浄水場更新用地の取得などによる資金の減少がありましたが、令和元年度では200％を維持しており、短期的な債務に対する支払能力を確保しています。
　また、料金回収率については、減価償却費が少ないことから、給水原価が低くなっており、100％を超えています。
　企業債残高対給水収益比率については、類似団体平均値より高くなっていますが、これは企業債残高は低いものの、水道料金が類似団体と比べると低くなっていることによるものです。</t>
    </r>
    <rPh sb="195" eb="197">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</si>
</sst>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c:v>
                </c:pt>
                <c:pt idx="1">
                  <c:v>1.02</c:v>
                </c:pt>
                <c:pt idx="2">
                  <c:v>1.35</c:v>
                </c:pt>
                <c:pt idx="3">
                  <c:v>0.65</c:v>
                </c:pt>
                <c:pt idx="4">
                  <c:v>0.95</c:v>
                </c:pt>
              </c:numCache>
            </c:numRef>
          </c:val>
          <c:extLst>
            <c:ext xmlns:c16="http://schemas.microsoft.com/office/drawing/2014/chart" uri="{C3380CC4-5D6E-409C-BE32-E72D297353CC}">
              <c16:uniqueId val="{00000000-604B-46ED-9685-E7B8DD0001C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604B-46ED-9685-E7B8DD0001C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61.07</c:v>
                </c:pt>
                <c:pt idx="1">
                  <c:v>60.95</c:v>
                </c:pt>
                <c:pt idx="2">
                  <c:v>60.7</c:v>
                </c:pt>
                <c:pt idx="3">
                  <c:v>60.23</c:v>
                </c:pt>
                <c:pt idx="4">
                  <c:v>59.71</c:v>
                </c:pt>
              </c:numCache>
            </c:numRef>
          </c:val>
          <c:extLst>
            <c:ext xmlns:c16="http://schemas.microsoft.com/office/drawing/2014/chart" uri="{C3380CC4-5D6E-409C-BE32-E72D297353CC}">
              <c16:uniqueId val="{00000000-05BA-4689-A6BE-95B827F2B76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05BA-4689-A6BE-95B827F2B76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93.02</c:v>
                </c:pt>
                <c:pt idx="1">
                  <c:v>92.6</c:v>
                </c:pt>
                <c:pt idx="2">
                  <c:v>92.59</c:v>
                </c:pt>
                <c:pt idx="3">
                  <c:v>92.67</c:v>
                </c:pt>
                <c:pt idx="4">
                  <c:v>92.37</c:v>
                </c:pt>
              </c:numCache>
            </c:numRef>
          </c:val>
          <c:extLst>
            <c:ext xmlns:c16="http://schemas.microsoft.com/office/drawing/2014/chart" uri="{C3380CC4-5D6E-409C-BE32-E72D297353CC}">
              <c16:uniqueId val="{00000000-4930-4F63-84BA-DD917A224D7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4930-4F63-84BA-DD917A224D7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120.4</c:v>
                </c:pt>
                <c:pt idx="1">
                  <c:v>123.68</c:v>
                </c:pt>
                <c:pt idx="2">
                  <c:v>128</c:v>
                </c:pt>
                <c:pt idx="3">
                  <c:v>125.37</c:v>
                </c:pt>
                <c:pt idx="4">
                  <c:v>126.97</c:v>
                </c:pt>
              </c:numCache>
            </c:numRef>
          </c:val>
          <c:extLst>
            <c:ext xmlns:c16="http://schemas.microsoft.com/office/drawing/2014/chart" uri="{C3380CC4-5D6E-409C-BE32-E72D297353CC}">
              <c16:uniqueId val="{00000000-4960-4E01-B660-88561058213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4960-4E01-B660-88561058213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46.05</c:v>
                </c:pt>
                <c:pt idx="1">
                  <c:v>46.5</c:v>
                </c:pt>
                <c:pt idx="2">
                  <c:v>46.91</c:v>
                </c:pt>
                <c:pt idx="3">
                  <c:v>47.88</c:v>
                </c:pt>
                <c:pt idx="4">
                  <c:v>48.34</c:v>
                </c:pt>
              </c:numCache>
            </c:numRef>
          </c:val>
          <c:extLst>
            <c:ext xmlns:c16="http://schemas.microsoft.com/office/drawing/2014/chart" uri="{C3380CC4-5D6E-409C-BE32-E72D297353CC}">
              <c16:uniqueId val="{00000000-1506-4BEE-94B4-0FFF247DB8C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1506-4BEE-94B4-0FFF247DB8C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22.85</c:v>
                </c:pt>
                <c:pt idx="1">
                  <c:v>24.05</c:v>
                </c:pt>
                <c:pt idx="2">
                  <c:v>24.39</c:v>
                </c:pt>
                <c:pt idx="3">
                  <c:v>24.99</c:v>
                </c:pt>
                <c:pt idx="4">
                  <c:v>25.98</c:v>
                </c:pt>
              </c:numCache>
            </c:numRef>
          </c:val>
          <c:extLst>
            <c:ext xmlns:c16="http://schemas.microsoft.com/office/drawing/2014/chart" uri="{C3380CC4-5D6E-409C-BE32-E72D297353CC}">
              <c16:uniqueId val="{00000000-15B1-447A-A38C-09689981B48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15B1-447A-A38C-09689981B48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16-4BF0-A3F9-F169959FD9D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2A16-4BF0-A3F9-F169959FD9D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260.79000000000002</c:v>
                </c:pt>
                <c:pt idx="1">
                  <c:v>199.08</c:v>
                </c:pt>
                <c:pt idx="2">
                  <c:v>208.86</c:v>
                </c:pt>
                <c:pt idx="3">
                  <c:v>247.47</c:v>
                </c:pt>
                <c:pt idx="4">
                  <c:v>252.17</c:v>
                </c:pt>
              </c:numCache>
            </c:numRef>
          </c:val>
          <c:extLst>
            <c:ext xmlns:c16="http://schemas.microsoft.com/office/drawing/2014/chart" uri="{C3380CC4-5D6E-409C-BE32-E72D297353CC}">
              <c16:uniqueId val="{00000000-4FA6-4120-8A63-5A98D080A21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4FA6-4120-8A63-5A98D080A21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355.36</c:v>
                </c:pt>
                <c:pt idx="1">
                  <c:v>353.14</c:v>
                </c:pt>
                <c:pt idx="2">
                  <c:v>354.1</c:v>
                </c:pt>
                <c:pt idx="3">
                  <c:v>347.2</c:v>
                </c:pt>
                <c:pt idx="4">
                  <c:v>348.31</c:v>
                </c:pt>
              </c:numCache>
            </c:numRef>
          </c:val>
          <c:extLst>
            <c:ext xmlns:c16="http://schemas.microsoft.com/office/drawing/2014/chart" uri="{C3380CC4-5D6E-409C-BE32-E72D297353CC}">
              <c16:uniqueId val="{00000000-DD83-4D99-AA8E-F0C1137D309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DD83-4D99-AA8E-F0C1137D309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113.42</c:v>
                </c:pt>
                <c:pt idx="1">
                  <c:v>119.27</c:v>
                </c:pt>
                <c:pt idx="2">
                  <c:v>122.12</c:v>
                </c:pt>
                <c:pt idx="3">
                  <c:v>119.23</c:v>
                </c:pt>
                <c:pt idx="4">
                  <c:v>121.94</c:v>
                </c:pt>
              </c:numCache>
            </c:numRef>
          </c:val>
          <c:extLst>
            <c:ext xmlns:c16="http://schemas.microsoft.com/office/drawing/2014/chart" uri="{C3380CC4-5D6E-409C-BE32-E72D297353CC}">
              <c16:uniqueId val="{00000000-4F13-42DD-AF8A-0D60E4084A7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4F13-42DD-AF8A-0D60E4084A7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121.92</c:v>
                </c:pt>
                <c:pt idx="1">
                  <c:v>114.96</c:v>
                </c:pt>
                <c:pt idx="2">
                  <c:v>112.12</c:v>
                </c:pt>
                <c:pt idx="3">
                  <c:v>114.79</c:v>
                </c:pt>
                <c:pt idx="4">
                  <c:v>111.64</c:v>
                </c:pt>
              </c:numCache>
            </c:numRef>
          </c:val>
          <c:extLst>
            <c:ext xmlns:c16="http://schemas.microsoft.com/office/drawing/2014/chart" uri="{C3380CC4-5D6E-409C-BE32-E72D297353CC}">
              <c16:uniqueId val="{00000000-5B4E-4C53-9F4D-06A16EFF4ED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5B4E-4C53-9F4D-06A16EFF4ED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枚方市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f>データ!$R$6</f>
        <v>401074</v>
      </c>
      <c r="AM8" s="61"/>
      <c r="AN8" s="61"/>
      <c r="AO8" s="61"/>
      <c r="AP8" s="61"/>
      <c r="AQ8" s="61"/>
      <c r="AR8" s="61"/>
      <c r="AS8" s="61"/>
      <c r="AT8" s="52">
        <f>データ!$S$6</f>
        <v>65.12</v>
      </c>
      <c r="AU8" s="53"/>
      <c r="AV8" s="53"/>
      <c r="AW8" s="53"/>
      <c r="AX8" s="53"/>
      <c r="AY8" s="53"/>
      <c r="AZ8" s="53"/>
      <c r="BA8" s="53"/>
      <c r="BB8" s="54">
        <f>データ!$T$6</f>
        <v>6159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70.7</v>
      </c>
      <c r="J10" s="53"/>
      <c r="K10" s="53"/>
      <c r="L10" s="53"/>
      <c r="M10" s="53"/>
      <c r="N10" s="53"/>
      <c r="O10" s="64"/>
      <c r="P10" s="54">
        <f>データ!$P$6</f>
        <v>99.99</v>
      </c>
      <c r="Q10" s="54"/>
      <c r="R10" s="54"/>
      <c r="S10" s="54"/>
      <c r="T10" s="54"/>
      <c r="U10" s="54"/>
      <c r="V10" s="54"/>
      <c r="W10" s="61">
        <f>データ!$Q$6</f>
        <v>2277</v>
      </c>
      <c r="X10" s="61"/>
      <c r="Y10" s="61"/>
      <c r="Z10" s="61"/>
      <c r="AA10" s="61"/>
      <c r="AB10" s="61"/>
      <c r="AC10" s="61"/>
      <c r="AD10" s="2"/>
      <c r="AE10" s="2"/>
      <c r="AF10" s="2"/>
      <c r="AG10" s="2"/>
      <c r="AH10" s="4"/>
      <c r="AI10" s="4"/>
      <c r="AJ10" s="4"/>
      <c r="AK10" s="4"/>
      <c r="AL10" s="61">
        <f>データ!$U$6</f>
        <v>399933</v>
      </c>
      <c r="AM10" s="61"/>
      <c r="AN10" s="61"/>
      <c r="AO10" s="61"/>
      <c r="AP10" s="61"/>
      <c r="AQ10" s="61"/>
      <c r="AR10" s="61"/>
      <c r="AS10" s="61"/>
      <c r="AT10" s="52">
        <f>データ!$V$6</f>
        <v>65.12</v>
      </c>
      <c r="AU10" s="53"/>
      <c r="AV10" s="53"/>
      <c r="AW10" s="53"/>
      <c r="AX10" s="53"/>
      <c r="AY10" s="53"/>
      <c r="AZ10" s="53"/>
      <c r="BA10" s="53"/>
      <c r="BB10" s="54">
        <f>データ!$W$6</f>
        <v>6141.48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111</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WawbbHxizC5/LASdOEfNSpjm2RCtQCycNXBcFxLR3dm4K4onuXQsv+5GzF2N5LljQXg2QYQgZTxgBrzy/XM4A==" saltValue="1l+MIUgY21j0bh7r+LlQ0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272108</v>
      </c>
      <c r="D6" s="34">
        <f t="shared" si="3"/>
        <v>46</v>
      </c>
      <c r="E6" s="34">
        <f t="shared" si="3"/>
        <v>1</v>
      </c>
      <c r="F6" s="34">
        <f t="shared" si="3"/>
        <v>0</v>
      </c>
      <c r="G6" s="34">
        <f t="shared" si="3"/>
        <v>1</v>
      </c>
      <c r="H6" s="34" t="str">
        <f t="shared" si="3"/>
        <v>大阪府　枚方市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70.7</v>
      </c>
      <c r="P6" s="35">
        <f t="shared" si="3"/>
        <v>99.99</v>
      </c>
      <c r="Q6" s="35">
        <f t="shared" si="3"/>
        <v>2277</v>
      </c>
      <c r="R6" s="35">
        <f t="shared" si="3"/>
        <v>401074</v>
      </c>
      <c r="S6" s="35">
        <f t="shared" si="3"/>
        <v>65.12</v>
      </c>
      <c r="T6" s="35">
        <f t="shared" si="3"/>
        <v>6159</v>
      </c>
      <c r="U6" s="35">
        <f t="shared" si="3"/>
        <v>399933</v>
      </c>
      <c r="V6" s="35">
        <f t="shared" si="3"/>
        <v>65.12</v>
      </c>
      <c r="W6" s="35">
        <f t="shared" si="3"/>
        <v>6141.48</v>
      </c>
      <c r="X6" s="36">
        <f>IF(X7="",NA(),X7)</f>
        <v>120.4</v>
      </c>
      <c r="Y6" s="36">
        <f t="shared" ref="Y6:AG6" si="4">IF(Y7="",NA(),Y7)</f>
        <v>123.68</v>
      </c>
      <c r="Z6" s="36">
        <f t="shared" si="4"/>
        <v>128</v>
      </c>
      <c r="AA6" s="36">
        <f t="shared" si="4"/>
        <v>125.37</v>
      </c>
      <c r="AB6" s="36">
        <f t="shared" si="4"/>
        <v>126.97</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260.79000000000002</v>
      </c>
      <c r="AU6" s="36">
        <f t="shared" ref="AU6:BC6" si="6">IF(AU7="",NA(),AU7)</f>
        <v>199.08</v>
      </c>
      <c r="AV6" s="36">
        <f t="shared" si="6"/>
        <v>208.86</v>
      </c>
      <c r="AW6" s="36">
        <f t="shared" si="6"/>
        <v>247.47</v>
      </c>
      <c r="AX6" s="36">
        <f t="shared" si="6"/>
        <v>252.17</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355.36</v>
      </c>
      <c r="BF6" s="36">
        <f t="shared" ref="BF6:BN6" si="7">IF(BF7="",NA(),BF7)</f>
        <v>353.14</v>
      </c>
      <c r="BG6" s="36">
        <f t="shared" si="7"/>
        <v>354.1</v>
      </c>
      <c r="BH6" s="36">
        <f t="shared" si="7"/>
        <v>347.2</v>
      </c>
      <c r="BI6" s="36">
        <f t="shared" si="7"/>
        <v>348.31</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113.42</v>
      </c>
      <c r="BQ6" s="36">
        <f t="shared" ref="BQ6:BY6" si="8">IF(BQ7="",NA(),BQ7)</f>
        <v>119.27</v>
      </c>
      <c r="BR6" s="36">
        <f t="shared" si="8"/>
        <v>122.12</v>
      </c>
      <c r="BS6" s="36">
        <f t="shared" si="8"/>
        <v>119.23</v>
      </c>
      <c r="BT6" s="36">
        <f t="shared" si="8"/>
        <v>121.94</v>
      </c>
      <c r="BU6" s="36">
        <f t="shared" si="8"/>
        <v>108.81</v>
      </c>
      <c r="BV6" s="36">
        <f t="shared" si="8"/>
        <v>110.87</v>
      </c>
      <c r="BW6" s="36">
        <f t="shared" si="8"/>
        <v>110.3</v>
      </c>
      <c r="BX6" s="36">
        <f t="shared" si="8"/>
        <v>109.12</v>
      </c>
      <c r="BY6" s="36">
        <f t="shared" si="8"/>
        <v>107.42</v>
      </c>
      <c r="BZ6" s="35" t="str">
        <f>IF(BZ7="","",IF(BZ7="-","【-】","【"&amp;SUBSTITUTE(TEXT(BZ7,"#,##0.00"),"-","△")&amp;"】"))</f>
        <v>【103.24】</v>
      </c>
      <c r="CA6" s="36">
        <f>IF(CA7="",NA(),CA7)</f>
        <v>121.92</v>
      </c>
      <c r="CB6" s="36">
        <f t="shared" ref="CB6:CJ6" si="9">IF(CB7="",NA(),CB7)</f>
        <v>114.96</v>
      </c>
      <c r="CC6" s="36">
        <f t="shared" si="9"/>
        <v>112.12</v>
      </c>
      <c r="CD6" s="36">
        <f t="shared" si="9"/>
        <v>114.79</v>
      </c>
      <c r="CE6" s="36">
        <f t="shared" si="9"/>
        <v>111.64</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61.07</v>
      </c>
      <c r="CM6" s="36">
        <f t="shared" ref="CM6:CU6" si="10">IF(CM7="",NA(),CM7)</f>
        <v>60.95</v>
      </c>
      <c r="CN6" s="36">
        <f t="shared" si="10"/>
        <v>60.7</v>
      </c>
      <c r="CO6" s="36">
        <f t="shared" si="10"/>
        <v>60.23</v>
      </c>
      <c r="CP6" s="36">
        <f t="shared" si="10"/>
        <v>59.71</v>
      </c>
      <c r="CQ6" s="36">
        <f t="shared" si="10"/>
        <v>63.03</v>
      </c>
      <c r="CR6" s="36">
        <f t="shared" si="10"/>
        <v>63.18</v>
      </c>
      <c r="CS6" s="36">
        <f t="shared" si="10"/>
        <v>63.54</v>
      </c>
      <c r="CT6" s="36">
        <f t="shared" si="10"/>
        <v>63.53</v>
      </c>
      <c r="CU6" s="36">
        <f t="shared" si="10"/>
        <v>63.16</v>
      </c>
      <c r="CV6" s="35" t="str">
        <f>IF(CV7="","",IF(CV7="-","【-】","【"&amp;SUBSTITUTE(TEXT(CV7,"#,##0.00"),"-","△")&amp;"】"))</f>
        <v>【60.00】</v>
      </c>
      <c r="CW6" s="36">
        <f>IF(CW7="",NA(),CW7)</f>
        <v>93.02</v>
      </c>
      <c r="CX6" s="36">
        <f t="shared" ref="CX6:DF6" si="11">IF(CX7="",NA(),CX7)</f>
        <v>92.6</v>
      </c>
      <c r="CY6" s="36">
        <f t="shared" si="11"/>
        <v>92.59</v>
      </c>
      <c r="CZ6" s="36">
        <f t="shared" si="11"/>
        <v>92.67</v>
      </c>
      <c r="DA6" s="36">
        <f t="shared" si="11"/>
        <v>92.37</v>
      </c>
      <c r="DB6" s="36">
        <f t="shared" si="11"/>
        <v>91.21</v>
      </c>
      <c r="DC6" s="36">
        <f t="shared" si="11"/>
        <v>91.6</v>
      </c>
      <c r="DD6" s="36">
        <f t="shared" si="11"/>
        <v>91.48</v>
      </c>
      <c r="DE6" s="36">
        <f t="shared" si="11"/>
        <v>91.58</v>
      </c>
      <c r="DF6" s="36">
        <f t="shared" si="11"/>
        <v>91.48</v>
      </c>
      <c r="DG6" s="35" t="str">
        <f>IF(DG7="","",IF(DG7="-","【-】","【"&amp;SUBSTITUTE(TEXT(DG7,"#,##0.00"),"-","△")&amp;"】"))</f>
        <v>【89.80】</v>
      </c>
      <c r="DH6" s="36">
        <f>IF(DH7="",NA(),DH7)</f>
        <v>46.05</v>
      </c>
      <c r="DI6" s="36">
        <f t="shared" ref="DI6:DQ6" si="12">IF(DI7="",NA(),DI7)</f>
        <v>46.5</v>
      </c>
      <c r="DJ6" s="36">
        <f t="shared" si="12"/>
        <v>46.91</v>
      </c>
      <c r="DK6" s="36">
        <f t="shared" si="12"/>
        <v>47.88</v>
      </c>
      <c r="DL6" s="36">
        <f t="shared" si="12"/>
        <v>48.34</v>
      </c>
      <c r="DM6" s="36">
        <f t="shared" si="12"/>
        <v>48.41</v>
      </c>
      <c r="DN6" s="36">
        <f t="shared" si="12"/>
        <v>49.1</v>
      </c>
      <c r="DO6" s="36">
        <f t="shared" si="12"/>
        <v>49.66</v>
      </c>
      <c r="DP6" s="36">
        <f t="shared" si="12"/>
        <v>50.41</v>
      </c>
      <c r="DQ6" s="36">
        <f t="shared" si="12"/>
        <v>51.13</v>
      </c>
      <c r="DR6" s="35" t="str">
        <f>IF(DR7="","",IF(DR7="-","【-】","【"&amp;SUBSTITUTE(TEXT(DR7,"#,##0.00"),"-","△")&amp;"】"))</f>
        <v>【49.59】</v>
      </c>
      <c r="DS6" s="36">
        <f>IF(DS7="",NA(),DS7)</f>
        <v>22.85</v>
      </c>
      <c r="DT6" s="36">
        <f t="shared" ref="DT6:EB6" si="13">IF(DT7="",NA(),DT7)</f>
        <v>24.05</v>
      </c>
      <c r="DU6" s="36">
        <f t="shared" si="13"/>
        <v>24.39</v>
      </c>
      <c r="DV6" s="36">
        <f t="shared" si="13"/>
        <v>24.99</v>
      </c>
      <c r="DW6" s="36">
        <f t="shared" si="13"/>
        <v>25.98</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0.8</v>
      </c>
      <c r="EE6" s="36">
        <f t="shared" ref="EE6:EM6" si="14">IF(EE7="",NA(),EE7)</f>
        <v>1.02</v>
      </c>
      <c r="EF6" s="36">
        <f t="shared" si="14"/>
        <v>1.35</v>
      </c>
      <c r="EG6" s="36">
        <f t="shared" si="14"/>
        <v>0.65</v>
      </c>
      <c r="EH6" s="36">
        <f t="shared" si="14"/>
        <v>0.95</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272108</v>
      </c>
      <c r="D7" s="38">
        <v>46</v>
      </c>
      <c r="E7" s="38">
        <v>1</v>
      </c>
      <c r="F7" s="38">
        <v>0</v>
      </c>
      <c r="G7" s="38">
        <v>1</v>
      </c>
      <c r="H7" s="38" t="s">
        <v>93</v>
      </c>
      <c r="I7" s="38" t="s">
        <v>94</v>
      </c>
      <c r="J7" s="38" t="s">
        <v>95</v>
      </c>
      <c r="K7" s="38" t="s">
        <v>96</v>
      </c>
      <c r="L7" s="38" t="s">
        <v>97</v>
      </c>
      <c r="M7" s="38" t="s">
        <v>98</v>
      </c>
      <c r="N7" s="39" t="s">
        <v>99</v>
      </c>
      <c r="O7" s="39">
        <v>70.7</v>
      </c>
      <c r="P7" s="39">
        <v>99.99</v>
      </c>
      <c r="Q7" s="39">
        <v>2277</v>
      </c>
      <c r="R7" s="39">
        <v>401074</v>
      </c>
      <c r="S7" s="39">
        <v>65.12</v>
      </c>
      <c r="T7" s="39">
        <v>6159</v>
      </c>
      <c r="U7" s="39">
        <v>399933</v>
      </c>
      <c r="V7" s="39">
        <v>65.12</v>
      </c>
      <c r="W7" s="39">
        <v>6141.48</v>
      </c>
      <c r="X7" s="39">
        <v>120.4</v>
      </c>
      <c r="Y7" s="39">
        <v>123.68</v>
      </c>
      <c r="Z7" s="39">
        <v>128</v>
      </c>
      <c r="AA7" s="39">
        <v>125.37</v>
      </c>
      <c r="AB7" s="39">
        <v>126.97</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260.79000000000002</v>
      </c>
      <c r="AU7" s="39">
        <v>199.08</v>
      </c>
      <c r="AV7" s="39">
        <v>208.86</v>
      </c>
      <c r="AW7" s="39">
        <v>247.47</v>
      </c>
      <c r="AX7" s="39">
        <v>252.17</v>
      </c>
      <c r="AY7" s="39">
        <v>241.71</v>
      </c>
      <c r="AZ7" s="39">
        <v>249.08</v>
      </c>
      <c r="BA7" s="39">
        <v>254.05</v>
      </c>
      <c r="BB7" s="39">
        <v>258.22000000000003</v>
      </c>
      <c r="BC7" s="39">
        <v>250.03</v>
      </c>
      <c r="BD7" s="39">
        <v>264.97000000000003</v>
      </c>
      <c r="BE7" s="39">
        <v>355.36</v>
      </c>
      <c r="BF7" s="39">
        <v>353.14</v>
      </c>
      <c r="BG7" s="39">
        <v>354.1</v>
      </c>
      <c r="BH7" s="39">
        <v>347.2</v>
      </c>
      <c r="BI7" s="39">
        <v>348.31</v>
      </c>
      <c r="BJ7" s="39">
        <v>274.14</v>
      </c>
      <c r="BK7" s="39">
        <v>266.66000000000003</v>
      </c>
      <c r="BL7" s="39">
        <v>258.63</v>
      </c>
      <c r="BM7" s="39">
        <v>255.12</v>
      </c>
      <c r="BN7" s="39">
        <v>254.19</v>
      </c>
      <c r="BO7" s="39">
        <v>266.61</v>
      </c>
      <c r="BP7" s="39">
        <v>113.42</v>
      </c>
      <c r="BQ7" s="39">
        <v>119.27</v>
      </c>
      <c r="BR7" s="39">
        <v>122.12</v>
      </c>
      <c r="BS7" s="39">
        <v>119.23</v>
      </c>
      <c r="BT7" s="39">
        <v>121.94</v>
      </c>
      <c r="BU7" s="39">
        <v>108.81</v>
      </c>
      <c r="BV7" s="39">
        <v>110.87</v>
      </c>
      <c r="BW7" s="39">
        <v>110.3</v>
      </c>
      <c r="BX7" s="39">
        <v>109.12</v>
      </c>
      <c r="BY7" s="39">
        <v>107.42</v>
      </c>
      <c r="BZ7" s="39">
        <v>103.24</v>
      </c>
      <c r="CA7" s="39">
        <v>121.92</v>
      </c>
      <c r="CB7" s="39">
        <v>114.96</v>
      </c>
      <c r="CC7" s="39">
        <v>112.12</v>
      </c>
      <c r="CD7" s="39">
        <v>114.79</v>
      </c>
      <c r="CE7" s="39">
        <v>111.64</v>
      </c>
      <c r="CF7" s="39">
        <v>152.94999999999999</v>
      </c>
      <c r="CG7" s="39">
        <v>150.54</v>
      </c>
      <c r="CH7" s="39">
        <v>151.85</v>
      </c>
      <c r="CI7" s="39">
        <v>153.88</v>
      </c>
      <c r="CJ7" s="39">
        <v>157.19</v>
      </c>
      <c r="CK7" s="39">
        <v>168.38</v>
      </c>
      <c r="CL7" s="39">
        <v>61.07</v>
      </c>
      <c r="CM7" s="39">
        <v>60.95</v>
      </c>
      <c r="CN7" s="39">
        <v>60.7</v>
      </c>
      <c r="CO7" s="39">
        <v>60.23</v>
      </c>
      <c r="CP7" s="39">
        <v>59.71</v>
      </c>
      <c r="CQ7" s="39">
        <v>63.03</v>
      </c>
      <c r="CR7" s="39">
        <v>63.18</v>
      </c>
      <c r="CS7" s="39">
        <v>63.54</v>
      </c>
      <c r="CT7" s="39">
        <v>63.53</v>
      </c>
      <c r="CU7" s="39">
        <v>63.16</v>
      </c>
      <c r="CV7" s="39">
        <v>60</v>
      </c>
      <c r="CW7" s="39">
        <v>93.02</v>
      </c>
      <c r="CX7" s="39">
        <v>92.6</v>
      </c>
      <c r="CY7" s="39">
        <v>92.59</v>
      </c>
      <c r="CZ7" s="39">
        <v>92.67</v>
      </c>
      <c r="DA7" s="39">
        <v>92.37</v>
      </c>
      <c r="DB7" s="39">
        <v>91.21</v>
      </c>
      <c r="DC7" s="39">
        <v>91.6</v>
      </c>
      <c r="DD7" s="39">
        <v>91.48</v>
      </c>
      <c r="DE7" s="39">
        <v>91.58</v>
      </c>
      <c r="DF7" s="39">
        <v>91.48</v>
      </c>
      <c r="DG7" s="39">
        <v>89.8</v>
      </c>
      <c r="DH7" s="39">
        <v>46.05</v>
      </c>
      <c r="DI7" s="39">
        <v>46.5</v>
      </c>
      <c r="DJ7" s="39">
        <v>46.91</v>
      </c>
      <c r="DK7" s="39">
        <v>47.88</v>
      </c>
      <c r="DL7" s="39">
        <v>48.34</v>
      </c>
      <c r="DM7" s="39">
        <v>48.41</v>
      </c>
      <c r="DN7" s="39">
        <v>49.1</v>
      </c>
      <c r="DO7" s="39">
        <v>49.66</v>
      </c>
      <c r="DP7" s="39">
        <v>50.41</v>
      </c>
      <c r="DQ7" s="39">
        <v>51.13</v>
      </c>
      <c r="DR7" s="39">
        <v>49.59</v>
      </c>
      <c r="DS7" s="39">
        <v>22.85</v>
      </c>
      <c r="DT7" s="39">
        <v>24.05</v>
      </c>
      <c r="DU7" s="39">
        <v>24.39</v>
      </c>
      <c r="DV7" s="39">
        <v>24.99</v>
      </c>
      <c r="DW7" s="39">
        <v>25.98</v>
      </c>
      <c r="DX7" s="39">
        <v>16.16</v>
      </c>
      <c r="DY7" s="39">
        <v>17.420000000000002</v>
      </c>
      <c r="DZ7" s="39">
        <v>18.940000000000001</v>
      </c>
      <c r="EA7" s="39">
        <v>20.36</v>
      </c>
      <c r="EB7" s="39">
        <v>22.41</v>
      </c>
      <c r="EC7" s="39">
        <v>19.440000000000001</v>
      </c>
      <c r="ED7" s="39">
        <v>0.8</v>
      </c>
      <c r="EE7" s="39">
        <v>1.02</v>
      </c>
      <c r="EF7" s="39">
        <v>1.35</v>
      </c>
      <c r="EG7" s="39">
        <v>0.65</v>
      </c>
      <c r="EH7" s="39">
        <v>0.95</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2021-02-21T23:44:06Z</cp:lastPrinted>
  <dcterms:created xsi:type="dcterms:W3CDTF">2020-12-04T02:11:21Z</dcterms:created>
  <dcterms:modified xsi:type="dcterms:W3CDTF">2021-02-21T23:44:07Z</dcterms:modified>
  <cp:category/>
</cp:coreProperties>
</file>