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23w$\作業用\財政G\経営比較分析表\03 経営比較分析表（R1決算）\04 補佐・総括チェック用データ\11 枚方市〇\"/>
    </mc:Choice>
  </mc:AlternateContent>
  <workbookProtection workbookAlgorithmName="SHA-512" workbookHashValue="Ki/q6xw6kTm7VfgAAJ8kpVvo7UbcCem9G1J31uAKTPiRK744/4w1Ok7bNACS9lYnXt12WDWKOp1hmsVEGak4aw==" workbookSaltValue="1pzaUpc2j2irQJZvkmdTEg==" workbookSpinCount="100000" lockStructure="1"/>
  <bookViews>
    <workbookView xWindow="0" yWindow="0" windowWidth="15360" windowHeight="753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BG51" i="4"/>
  <c r="BG30" i="4"/>
  <c r="AV76" i="4"/>
  <c r="KO51" i="4"/>
  <c r="KO30" i="4"/>
  <c r="HP76" i="4"/>
  <c r="LE76" i="4"/>
  <c r="FX51" i="4"/>
  <c r="FX30" i="4"/>
  <c r="JV30" i="4"/>
  <c r="HA76" i="4"/>
  <c r="AN51" i="4"/>
  <c r="FE30" i="4"/>
  <c r="AN30" i="4"/>
  <c r="FE51" i="4"/>
  <c r="AG76" i="4"/>
  <c r="JV51" i="4"/>
  <c r="KP76" i="4"/>
  <c r="R76" i="4"/>
  <c r="KA76" i="4"/>
  <c r="EL51" i="4"/>
  <c r="JC30" i="4"/>
  <c r="U51" i="4"/>
  <c r="EL30" i="4"/>
  <c r="U30" i="4"/>
  <c r="GL76" i="4"/>
  <c r="JC51" i="4"/>
</calcChain>
</file>

<file path=xl/sharedStrings.xml><?xml version="1.0" encoding="utf-8"?>
<sst xmlns="http://schemas.openxmlformats.org/spreadsheetml/2006/main" count="278" uniqueCount="130">
  <si>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</si>
  <si>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</si>
  <si>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</si>
  <si>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</si>
  <si>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</si>
  <si>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</si>
  <si>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</si>
  <si>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</si>
  <si>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</si>
  <si>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</si>
  <si>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</si>
  <si>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</si>
  <si>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</si>
  <si>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</si>
  <si>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</si>
  <si>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</si>
  <si>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</si>
  <si>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</si>
  <si>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</si>
  <si>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</si>
  <si>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</si>
  <si>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</si>
  <si>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</si>
  <si>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</si>
  <si>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</si>
  <si>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</si>
  <si>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</si>
  <si>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</si>
  <si>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</si>
  <si>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</si>
  <si>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</si>
  <si>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</si>
  <si>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</si>
  <si>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</si>
  <si>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</si>
  <si>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</si>
  <si>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</si>
  <si>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</si>
  <si>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</si>
  <si>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</si>
  <si>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</si>
  <si>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</si>
  <si>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</si>
  <si>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</si>
  <si>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</si>
  <si>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</si>
  <si>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</si>
  <si>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</si>
  <si>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</si>
  <si>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</si>
  <si>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</si>
  <si>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</si>
  <si>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</si>
  <si>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</si>
  <si>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</si>
  <si>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</si>
  <si>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</si>
  <si>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</si>
  <si>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</si>
  <si>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</si>
  <si>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</si>
  <si>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</si>
  <si>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</si>
  <si>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</si>
  <si>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</si>
  <si>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</si>
  <si>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</si>
  <si>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</si>
  <si>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</si>
  <si>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</si>
  <si>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</si>
  <si>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</si>
  <si>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</si>
  <si>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</si>
  <si>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</si>
  <si>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</si>
  <si>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</si>
  <si>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</si>
  <si>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</si>
  <si>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</si>
  <si>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</si>
  <si>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</si>
  <si>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</si>
  <si>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</si>
  <si>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</si>
  <si>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</si>
  <si>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</si>
  <si>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</si>
  <si>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</si>
  <si>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</si>
  <si>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</si>
  <si>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</si>
  <si>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</si>
  <si>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</si>
  <si>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</si>
  <si>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</si>
  <si>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</si>
  <si>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</si>
  <si>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</si>
  <si>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</si>
  <si>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</si>
  <si>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</si>
  <si>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</si>
  <si>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</si>
  <si>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</si>
  <si>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</si>
  <si>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</si>
  <si>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</si>
  <si>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大阪府　枚方市</t>
  </si>
  <si>
    <t>岡東町自動車駐車場</t>
  </si>
  <si>
    <t>法非適用</t>
  </si>
  <si>
    <t>駐車場整備事業</t>
  </si>
  <si>
    <t>-</t>
  </si>
  <si>
    <t>Ａ１Ｂ１</t>
  </si>
  <si>
    <t>非設置</t>
  </si>
  <si>
    <t>該当数値なし</t>
  </si>
  <si>
    <t>届出駐車場</t>
  </si>
  <si>
    <t>立体式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</si>
  <si>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</si>
  <si>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</si>
  <si>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</si>
  <si>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</si>
  <si>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</si>
  <si>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</si>
  <si>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</si>
  <si>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</si>
  <si>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当該駐車場の最寄駅である京阪電鉄枚方市駅前に、平成28年度に大型商業施設が開業したことから、令和元年度も引き続き高い稼働率を示している。</t>
    <phoneticPr fontId="5"/>
  </si>
  <si>
    <t>　当該駐車場が立地する場所は、本市の主要駅前であるため、周辺に民間のコインパーキングも多いが、当該駐車場は市営・有人管理・減免制度の導入等の点からリピーターが多く、稼働率、使用料収入は一定水準を維持している。
　保全工事については、「枚方市市有建築物保全計画」に基づき計画的に実施しており、これに係る設備投資見込額は、令和2～11年度の10年間で182,214（千円）を見込んでいる。今後も、本計画に基づき、工事費の平準化を図りながら計画的に施設・設備の保全を行っていく。
　また、令和2年度に、経営戦略を策定する予定である。</t>
    <phoneticPr fontId="5"/>
  </si>
  <si>
    <t>　当該駐車場は、本市の主要駅である京阪電鉄枚方市駅近くに立地しているため、敷地の地価は一定水準を保持していると考えるが、駐車場自体は築26年を経過しており、施設・設備の機能を維持するための保全工事が必要である。</t>
    <phoneticPr fontId="5"/>
  </si>
  <si>
    <r>
      <t>　駐車場建設に係る起債の償還が平成25年度をもって完了したため、平成26年度以降は単年度収支が黒字に転換した。起債償還が完了するまで施設・設備の保全工事を保留していたが、平成26年度からこれらの保全工事を開始したため、平成</t>
    </r>
    <r>
      <rPr>
        <sz val="11"/>
        <rFont val="ＭＳ ゴシック"/>
        <family val="3"/>
        <charset val="128"/>
      </rPr>
      <t>28年度までの</t>
    </r>
    <r>
      <rPr>
        <sz val="11"/>
        <color theme="1"/>
        <rFont val="ＭＳ ゴシック"/>
        <family val="3"/>
        <charset val="128"/>
      </rPr>
      <t>黒字額は減少傾向にあった。しかし、保全工事の中で最も工事費用を要する外壁及び昇降機の更新・改修工事を平成28年度に終えたため、平成29年度以降の売上高GOP比率及びEBITDAは回復傾向にある。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</si>
</sst>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202.5</c:v>
                </c:pt>
                <c:pt idx="1">
                  <c:v>120.9</c:v>
                </c:pt>
                <c:pt idx="2">
                  <c:v>162.1</c:v>
                </c:pt>
                <c:pt idx="3">
                  <c:v>271.3</c:v>
                </c:pt>
                <c:pt idx="4">
                  <c:v>256.3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D-496F-8067-82E1F1B3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218.5</c:v>
                </c:pt>
                <c:pt idx="1">
                  <c:v>151.19999999999999</c:v>
                </c:pt>
                <c:pt idx="2">
                  <c:v>212.4</c:v>
                </c:pt>
                <c:pt idx="3">
                  <c:v>243</c:v>
                </c:pt>
                <c:pt idx="4">
                  <c:v>218.2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8D-496F-8067-82E1F1B3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7-4D09-BAC3-EC4966AAA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280</c:v>
                </c:pt>
                <c:pt idx="1">
                  <c:v>239.6</c:v>
                </c:pt>
                <c:pt idx="2">
                  <c:v>224.1</c:v>
                </c:pt>
                <c:pt idx="3">
                  <c:v>152.5</c:v>
                </c:pt>
                <c:pt idx="4">
                  <c:v>1239.2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77-4D09-BAC3-EC4966AAA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4E5-49BF-9C6F-4244F9316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E5-49BF-9C6F-4244F9316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6D2-438F-9D1F-1E9F7268F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2-438F-9D1F-1E9F7268F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A-453F-80DE-D0D59882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4.7</c:v>
                </c:pt>
                <c:pt idx="1">
                  <c:v>4</c:v>
                </c:pt>
                <c:pt idx="2">
                  <c:v>2.4</c:v>
                </c:pt>
                <c:pt idx="3">
                  <c:v>2.2999999999999998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A-453F-80DE-D0D59882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F-4A39-B3AA-2857DD334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46</c:v>
                </c:pt>
                <c:pt idx="1">
                  <c:v>39</c:v>
                </c:pt>
                <c:pt idx="2">
                  <c:v>25</c:v>
                </c:pt>
                <c:pt idx="3">
                  <c:v>23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3F-4A39-B3AA-2857DD334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278.39999999999998</c:v>
                </c:pt>
                <c:pt idx="1">
                  <c:v>338.2</c:v>
                </c:pt>
                <c:pt idx="2">
                  <c:v>280.89999999999998</c:v>
                </c:pt>
                <c:pt idx="3">
                  <c:v>290.89999999999998</c:v>
                </c:pt>
                <c:pt idx="4">
                  <c:v>278.39999999999998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2-4C8C-9CEF-02EEB06F6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138.9</c:v>
                </c:pt>
                <c:pt idx="1">
                  <c:v>139.69999999999999</c:v>
                </c:pt>
                <c:pt idx="2">
                  <c:v>139.30000000000001</c:v>
                </c:pt>
                <c:pt idx="3">
                  <c:v>135.30000000000001</c:v>
                </c:pt>
                <c:pt idx="4">
                  <c:v>127.7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22-4C8C-9CEF-02EEB06F6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50.5</c:v>
                </c:pt>
                <c:pt idx="1">
                  <c:v>17</c:v>
                </c:pt>
                <c:pt idx="2">
                  <c:v>37.799999999999997</c:v>
                </c:pt>
                <c:pt idx="3">
                  <c:v>63</c:v>
                </c:pt>
                <c:pt idx="4">
                  <c:v>60.8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B-433C-94FD-63D9C70D9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33.200000000000003</c:v>
                </c:pt>
                <c:pt idx="1">
                  <c:v>29.6</c:v>
                </c:pt>
                <c:pt idx="2">
                  <c:v>29.2</c:v>
                </c:pt>
                <c:pt idx="3">
                  <c:v>30.4</c:v>
                </c:pt>
                <c:pt idx="4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B-433C-94FD-63D9C70D9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49031</c:v>
                </c:pt>
                <c:pt idx="1">
                  <c:v>17455</c:v>
                </c:pt>
                <c:pt idx="2">
                  <c:v>38671</c:v>
                </c:pt>
                <c:pt idx="3">
                  <c:v>65966</c:v>
                </c:pt>
                <c:pt idx="4">
                  <c:v>60886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7-4B66-A6C0-7DE5240B3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37496</c:v>
                </c:pt>
                <c:pt idx="1">
                  <c:v>31888</c:v>
                </c:pt>
                <c:pt idx="2">
                  <c:v>13314</c:v>
                </c:pt>
                <c:pt idx="3">
                  <c:v>28825</c:v>
                </c:pt>
                <c:pt idx="4">
                  <c:v>26838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F7-4B66-A6C0-7DE5240B3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大阪府枚方市　岡東町自動車駐車場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7388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241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202.5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120.9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162.1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271.3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256.3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278.39999999999998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338.2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280.89999999999998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290.89999999999998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278.39999999999998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218.5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151.19999999999999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212.4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243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218.2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4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2.4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1.5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138.9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139.69999999999999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139.30000000000001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135.30000000000001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127.7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128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126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50.5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17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37.799999999999997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60.8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49031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17455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38671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65966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60886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46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39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25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11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33.200000000000003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29.6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29.2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30.4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5.8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31888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13314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28825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26838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127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270832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182214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280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239.6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224.1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152.5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1239.2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DH7GnC4xLhxHlFqYoEX7krJFmcaTZehd/w4ehg9KXo6peZskmVdGj0jmNY+CB2xB5TsiPwbrjduWmnAzNkFGqA==" saltValue="BjQwkuyuhSOrkMGIFc5GK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90</v>
      </c>
      <c r="AW5" s="59" t="s">
        <v>91</v>
      </c>
      <c r="AX5" s="59" t="s">
        <v>101</v>
      </c>
      <c r="AY5" s="59" t="s">
        <v>102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90</v>
      </c>
      <c r="BH5" s="59" t="s">
        <v>91</v>
      </c>
      <c r="BI5" s="59" t="s">
        <v>101</v>
      </c>
      <c r="BJ5" s="59" t="s">
        <v>102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90</v>
      </c>
      <c r="BS5" s="59" t="s">
        <v>91</v>
      </c>
      <c r="BT5" s="59" t="s">
        <v>101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90</v>
      </c>
      <c r="CD5" s="59" t="s">
        <v>91</v>
      </c>
      <c r="CE5" s="59" t="s">
        <v>101</v>
      </c>
      <c r="CF5" s="59" t="s">
        <v>102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101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90</v>
      </c>
      <c r="DB5" s="59" t="s">
        <v>91</v>
      </c>
      <c r="DC5" s="59" t="s">
        <v>101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90</v>
      </c>
      <c r="DM5" s="59" t="s">
        <v>91</v>
      </c>
      <c r="DN5" s="59" t="s">
        <v>101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103</v>
      </c>
      <c r="B6" s="60">
        <f>B8</f>
        <v>2019</v>
      </c>
      <c r="C6" s="60">
        <f t="shared" ref="C6:X6" si="1">C8</f>
        <v>272108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大阪府枚方市</v>
      </c>
      <c r="I6" s="60" t="str">
        <f t="shared" si="1"/>
        <v>岡東町自動車駐車場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26</v>
      </c>
      <c r="S6" s="62" t="str">
        <f t="shared" si="1"/>
        <v>駅</v>
      </c>
      <c r="T6" s="62" t="str">
        <f t="shared" si="1"/>
        <v>無</v>
      </c>
      <c r="U6" s="63">
        <f t="shared" si="1"/>
        <v>7388</v>
      </c>
      <c r="V6" s="63">
        <f t="shared" si="1"/>
        <v>241</v>
      </c>
      <c r="W6" s="63">
        <f t="shared" si="1"/>
        <v>200</v>
      </c>
      <c r="X6" s="62" t="str">
        <f t="shared" si="1"/>
        <v>代行制</v>
      </c>
      <c r="Y6" s="64">
        <f>IF(Y8="-",NA(),Y8)</f>
        <v>202.5</v>
      </c>
      <c r="Z6" s="64">
        <f t="shared" ref="Z6:AH6" si="2">IF(Z8="-",NA(),Z8)</f>
        <v>120.9</v>
      </c>
      <c r="AA6" s="64">
        <f t="shared" si="2"/>
        <v>162.1</v>
      </c>
      <c r="AB6" s="64">
        <f t="shared" si="2"/>
        <v>271.3</v>
      </c>
      <c r="AC6" s="64">
        <f t="shared" si="2"/>
        <v>256.3</v>
      </c>
      <c r="AD6" s="64">
        <f t="shared" si="2"/>
        <v>218.5</v>
      </c>
      <c r="AE6" s="64">
        <f t="shared" si="2"/>
        <v>151.19999999999999</v>
      </c>
      <c r="AF6" s="64">
        <f t="shared" si="2"/>
        <v>212.4</v>
      </c>
      <c r="AG6" s="64">
        <f t="shared" si="2"/>
        <v>243</v>
      </c>
      <c r="AH6" s="64">
        <f t="shared" si="2"/>
        <v>218.2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4.7</v>
      </c>
      <c r="AP6" s="64">
        <f t="shared" si="3"/>
        <v>4</v>
      </c>
      <c r="AQ6" s="64">
        <f t="shared" si="3"/>
        <v>2.4</v>
      </c>
      <c r="AR6" s="64">
        <f t="shared" si="3"/>
        <v>2.2999999999999998</v>
      </c>
      <c r="AS6" s="64">
        <f t="shared" si="3"/>
        <v>1.5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46</v>
      </c>
      <c r="BA6" s="65">
        <f t="shared" si="4"/>
        <v>39</v>
      </c>
      <c r="BB6" s="65">
        <f t="shared" si="4"/>
        <v>25</v>
      </c>
      <c r="BC6" s="65">
        <f t="shared" si="4"/>
        <v>23</v>
      </c>
      <c r="BD6" s="65">
        <f t="shared" si="4"/>
        <v>11</v>
      </c>
      <c r="BE6" s="63" t="str">
        <f>IF(BE8="-","",IF(BE8="-","【-】","【"&amp;SUBSTITUTE(TEXT(BE8,"#,##0"),"-","△")&amp;"】"))</f>
        <v>【17】</v>
      </c>
      <c r="BF6" s="64">
        <f>IF(BF8="-",NA(),BF8)</f>
        <v>50.5</v>
      </c>
      <c r="BG6" s="64">
        <f t="shared" ref="BG6:BO6" si="5">IF(BG8="-",NA(),BG8)</f>
        <v>17</v>
      </c>
      <c r="BH6" s="64">
        <f t="shared" si="5"/>
        <v>37.799999999999997</v>
      </c>
      <c r="BI6" s="64">
        <f t="shared" si="5"/>
        <v>63</v>
      </c>
      <c r="BJ6" s="64">
        <f t="shared" si="5"/>
        <v>60.8</v>
      </c>
      <c r="BK6" s="64">
        <f t="shared" si="5"/>
        <v>33.200000000000003</v>
      </c>
      <c r="BL6" s="64">
        <f t="shared" si="5"/>
        <v>29.6</v>
      </c>
      <c r="BM6" s="64">
        <f t="shared" si="5"/>
        <v>29.2</v>
      </c>
      <c r="BN6" s="64">
        <f t="shared" si="5"/>
        <v>30.4</v>
      </c>
      <c r="BO6" s="64">
        <f t="shared" si="5"/>
        <v>5.8</v>
      </c>
      <c r="BP6" s="61" t="str">
        <f>IF(BP8="-","",IF(BP8="-","【-】","【"&amp;SUBSTITUTE(TEXT(BP8,"#,##0.0"),"-","△")&amp;"】"))</f>
        <v>【20.8】</v>
      </c>
      <c r="BQ6" s="65">
        <f>IF(BQ8="-",NA(),BQ8)</f>
        <v>49031</v>
      </c>
      <c r="BR6" s="65">
        <f t="shared" ref="BR6:BZ6" si="6">IF(BR8="-",NA(),BR8)</f>
        <v>17455</v>
      </c>
      <c r="BS6" s="65">
        <f t="shared" si="6"/>
        <v>38671</v>
      </c>
      <c r="BT6" s="65">
        <f t="shared" si="6"/>
        <v>65966</v>
      </c>
      <c r="BU6" s="65">
        <f t="shared" si="6"/>
        <v>60886</v>
      </c>
      <c r="BV6" s="65">
        <f t="shared" si="6"/>
        <v>37496</v>
      </c>
      <c r="BW6" s="65">
        <f t="shared" si="6"/>
        <v>31888</v>
      </c>
      <c r="BX6" s="65">
        <f t="shared" si="6"/>
        <v>13314</v>
      </c>
      <c r="BY6" s="65">
        <f t="shared" si="6"/>
        <v>28825</v>
      </c>
      <c r="BZ6" s="65">
        <f t="shared" si="6"/>
        <v>26838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104</v>
      </c>
      <c r="CM6" s="63">
        <f t="shared" ref="CM6:CN6" si="7">CM8</f>
        <v>270832</v>
      </c>
      <c r="CN6" s="63">
        <f t="shared" si="7"/>
        <v>182214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280</v>
      </c>
      <c r="DF6" s="64">
        <f t="shared" si="8"/>
        <v>239.6</v>
      </c>
      <c r="DG6" s="64">
        <f t="shared" si="8"/>
        <v>224.1</v>
      </c>
      <c r="DH6" s="64">
        <f t="shared" si="8"/>
        <v>152.5</v>
      </c>
      <c r="DI6" s="64">
        <f t="shared" si="8"/>
        <v>1239.2</v>
      </c>
      <c r="DJ6" s="61" t="str">
        <f>IF(DJ8="-","",IF(DJ8="-","【-】","【"&amp;SUBSTITUTE(TEXT(DJ8,"#,##0.0"),"-","△")&amp;"】"))</f>
        <v>【425.4】</v>
      </c>
      <c r="DK6" s="64">
        <f>IF(DK8="-",NA(),DK8)</f>
        <v>278.39999999999998</v>
      </c>
      <c r="DL6" s="64">
        <f t="shared" ref="DL6:DT6" si="9">IF(DL8="-",NA(),DL8)</f>
        <v>338.2</v>
      </c>
      <c r="DM6" s="64">
        <f t="shared" si="9"/>
        <v>280.89999999999998</v>
      </c>
      <c r="DN6" s="64">
        <f t="shared" si="9"/>
        <v>290.89999999999998</v>
      </c>
      <c r="DO6" s="64">
        <f t="shared" si="9"/>
        <v>278.39999999999998</v>
      </c>
      <c r="DP6" s="64">
        <f t="shared" si="9"/>
        <v>138.9</v>
      </c>
      <c r="DQ6" s="64">
        <f t="shared" si="9"/>
        <v>139.69999999999999</v>
      </c>
      <c r="DR6" s="64">
        <f t="shared" si="9"/>
        <v>139.30000000000001</v>
      </c>
      <c r="DS6" s="64">
        <f t="shared" si="9"/>
        <v>135.30000000000001</v>
      </c>
      <c r="DT6" s="64">
        <f t="shared" si="9"/>
        <v>127.7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105</v>
      </c>
      <c r="B7" s="60">
        <f t="shared" ref="B7:X7" si="10">B8</f>
        <v>2019</v>
      </c>
      <c r="C7" s="60">
        <f t="shared" si="10"/>
        <v>272108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大阪府　枚方市</v>
      </c>
      <c r="I7" s="60" t="str">
        <f t="shared" si="10"/>
        <v>岡東町自動車駐車場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26</v>
      </c>
      <c r="S7" s="62" t="str">
        <f t="shared" si="10"/>
        <v>駅</v>
      </c>
      <c r="T7" s="62" t="str">
        <f t="shared" si="10"/>
        <v>無</v>
      </c>
      <c r="U7" s="63">
        <f t="shared" si="10"/>
        <v>7388</v>
      </c>
      <c r="V7" s="63">
        <f t="shared" si="10"/>
        <v>241</v>
      </c>
      <c r="W7" s="63">
        <f t="shared" si="10"/>
        <v>200</v>
      </c>
      <c r="X7" s="62" t="str">
        <f t="shared" si="10"/>
        <v>代行制</v>
      </c>
      <c r="Y7" s="64">
        <f>Y8</f>
        <v>202.5</v>
      </c>
      <c r="Z7" s="64">
        <f t="shared" ref="Z7:AH7" si="11">Z8</f>
        <v>120.9</v>
      </c>
      <c r="AA7" s="64">
        <f t="shared" si="11"/>
        <v>162.1</v>
      </c>
      <c r="AB7" s="64">
        <f t="shared" si="11"/>
        <v>271.3</v>
      </c>
      <c r="AC7" s="64">
        <f t="shared" si="11"/>
        <v>256.3</v>
      </c>
      <c r="AD7" s="64">
        <f t="shared" si="11"/>
        <v>218.5</v>
      </c>
      <c r="AE7" s="64">
        <f t="shared" si="11"/>
        <v>151.19999999999999</v>
      </c>
      <c r="AF7" s="64">
        <f t="shared" si="11"/>
        <v>212.4</v>
      </c>
      <c r="AG7" s="64">
        <f t="shared" si="11"/>
        <v>243</v>
      </c>
      <c r="AH7" s="64">
        <f t="shared" si="11"/>
        <v>218.2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4.7</v>
      </c>
      <c r="AP7" s="64">
        <f t="shared" si="12"/>
        <v>4</v>
      </c>
      <c r="AQ7" s="64">
        <f t="shared" si="12"/>
        <v>2.4</v>
      </c>
      <c r="AR7" s="64">
        <f t="shared" si="12"/>
        <v>2.2999999999999998</v>
      </c>
      <c r="AS7" s="64">
        <f t="shared" si="12"/>
        <v>1.5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46</v>
      </c>
      <c r="BA7" s="65">
        <f t="shared" si="13"/>
        <v>39</v>
      </c>
      <c r="BB7" s="65">
        <f t="shared" si="13"/>
        <v>25</v>
      </c>
      <c r="BC7" s="65">
        <f t="shared" si="13"/>
        <v>23</v>
      </c>
      <c r="BD7" s="65">
        <f t="shared" si="13"/>
        <v>11</v>
      </c>
      <c r="BE7" s="63"/>
      <c r="BF7" s="64">
        <f>BF8</f>
        <v>50.5</v>
      </c>
      <c r="BG7" s="64">
        <f t="shared" ref="BG7:BO7" si="14">BG8</f>
        <v>17</v>
      </c>
      <c r="BH7" s="64">
        <f t="shared" si="14"/>
        <v>37.799999999999997</v>
      </c>
      <c r="BI7" s="64">
        <f t="shared" si="14"/>
        <v>63</v>
      </c>
      <c r="BJ7" s="64">
        <f t="shared" si="14"/>
        <v>60.8</v>
      </c>
      <c r="BK7" s="64">
        <f t="shared" si="14"/>
        <v>33.200000000000003</v>
      </c>
      <c r="BL7" s="64">
        <f t="shared" si="14"/>
        <v>29.6</v>
      </c>
      <c r="BM7" s="64">
        <f t="shared" si="14"/>
        <v>29.2</v>
      </c>
      <c r="BN7" s="64">
        <f t="shared" si="14"/>
        <v>30.4</v>
      </c>
      <c r="BO7" s="64">
        <f t="shared" si="14"/>
        <v>5.8</v>
      </c>
      <c r="BP7" s="61"/>
      <c r="BQ7" s="65">
        <f>BQ8</f>
        <v>49031</v>
      </c>
      <c r="BR7" s="65">
        <f t="shared" ref="BR7:BZ7" si="15">BR8</f>
        <v>17455</v>
      </c>
      <c r="BS7" s="65">
        <f t="shared" si="15"/>
        <v>38671</v>
      </c>
      <c r="BT7" s="65">
        <f t="shared" si="15"/>
        <v>65966</v>
      </c>
      <c r="BU7" s="65">
        <f t="shared" si="15"/>
        <v>60886</v>
      </c>
      <c r="BV7" s="65">
        <f t="shared" si="15"/>
        <v>37496</v>
      </c>
      <c r="BW7" s="65">
        <f t="shared" si="15"/>
        <v>31888</v>
      </c>
      <c r="BX7" s="65">
        <f t="shared" si="15"/>
        <v>13314</v>
      </c>
      <c r="BY7" s="65">
        <f t="shared" si="15"/>
        <v>28825</v>
      </c>
      <c r="BZ7" s="65">
        <f t="shared" si="15"/>
        <v>26838</v>
      </c>
      <c r="CA7" s="63"/>
      <c r="CB7" s="64" t="s">
        <v>106</v>
      </c>
      <c r="CC7" s="64" t="s">
        <v>106</v>
      </c>
      <c r="CD7" s="64" t="s">
        <v>106</v>
      </c>
      <c r="CE7" s="64" t="s">
        <v>106</v>
      </c>
      <c r="CF7" s="64" t="s">
        <v>106</v>
      </c>
      <c r="CG7" s="64" t="s">
        <v>106</v>
      </c>
      <c r="CH7" s="64" t="s">
        <v>106</v>
      </c>
      <c r="CI7" s="64" t="s">
        <v>106</v>
      </c>
      <c r="CJ7" s="64" t="s">
        <v>106</v>
      </c>
      <c r="CK7" s="64" t="s">
        <v>104</v>
      </c>
      <c r="CL7" s="61"/>
      <c r="CM7" s="63">
        <f>CM8</f>
        <v>270832</v>
      </c>
      <c r="CN7" s="63">
        <f>CN8</f>
        <v>182214</v>
      </c>
      <c r="CO7" s="64" t="s">
        <v>106</v>
      </c>
      <c r="CP7" s="64" t="s">
        <v>106</v>
      </c>
      <c r="CQ7" s="64" t="s">
        <v>106</v>
      </c>
      <c r="CR7" s="64" t="s">
        <v>106</v>
      </c>
      <c r="CS7" s="64" t="s">
        <v>106</v>
      </c>
      <c r="CT7" s="64" t="s">
        <v>106</v>
      </c>
      <c r="CU7" s="64" t="s">
        <v>106</v>
      </c>
      <c r="CV7" s="64" t="s">
        <v>106</v>
      </c>
      <c r="CW7" s="64" t="s">
        <v>106</v>
      </c>
      <c r="CX7" s="64" t="s">
        <v>107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280</v>
      </c>
      <c r="DF7" s="64">
        <f t="shared" si="16"/>
        <v>239.6</v>
      </c>
      <c r="DG7" s="64">
        <f t="shared" si="16"/>
        <v>224.1</v>
      </c>
      <c r="DH7" s="64">
        <f t="shared" si="16"/>
        <v>152.5</v>
      </c>
      <c r="DI7" s="64">
        <f t="shared" si="16"/>
        <v>1239.2</v>
      </c>
      <c r="DJ7" s="61"/>
      <c r="DK7" s="64">
        <f>DK8</f>
        <v>278.39999999999998</v>
      </c>
      <c r="DL7" s="64">
        <f t="shared" ref="DL7:DT7" si="17">DL8</f>
        <v>338.2</v>
      </c>
      <c r="DM7" s="64">
        <f t="shared" si="17"/>
        <v>280.89999999999998</v>
      </c>
      <c r="DN7" s="64">
        <f t="shared" si="17"/>
        <v>290.89999999999998</v>
      </c>
      <c r="DO7" s="64">
        <f t="shared" si="17"/>
        <v>278.39999999999998</v>
      </c>
      <c r="DP7" s="64">
        <f t="shared" si="17"/>
        <v>138.9</v>
      </c>
      <c r="DQ7" s="64">
        <f t="shared" si="17"/>
        <v>139.69999999999999</v>
      </c>
      <c r="DR7" s="64">
        <f t="shared" si="17"/>
        <v>139.30000000000001</v>
      </c>
      <c r="DS7" s="64">
        <f t="shared" si="17"/>
        <v>135.30000000000001</v>
      </c>
      <c r="DT7" s="64">
        <f t="shared" si="17"/>
        <v>127.7</v>
      </c>
      <c r="DU7" s="61"/>
    </row>
    <row r="8" spans="1:125" s="66" customFormat="1" x14ac:dyDescent="0.15">
      <c r="A8" s="49"/>
      <c r="B8" s="67">
        <v>2019</v>
      </c>
      <c r="C8" s="67">
        <v>272108</v>
      </c>
      <c r="D8" s="67">
        <v>47</v>
      </c>
      <c r="E8" s="67">
        <v>14</v>
      </c>
      <c r="F8" s="67">
        <v>0</v>
      </c>
      <c r="G8" s="67">
        <v>1</v>
      </c>
      <c r="H8" s="67" t="s">
        <v>108</v>
      </c>
      <c r="I8" s="67" t="s">
        <v>109</v>
      </c>
      <c r="J8" s="67" t="s">
        <v>110</v>
      </c>
      <c r="K8" s="67" t="s">
        <v>111</v>
      </c>
      <c r="L8" s="67" t="s">
        <v>112</v>
      </c>
      <c r="M8" s="67" t="s">
        <v>113</v>
      </c>
      <c r="N8" s="67" t="s">
        <v>114</v>
      </c>
      <c r="O8" s="68" t="s">
        <v>115</v>
      </c>
      <c r="P8" s="69" t="s">
        <v>116</v>
      </c>
      <c r="Q8" s="69" t="s">
        <v>117</v>
      </c>
      <c r="R8" s="70">
        <v>26</v>
      </c>
      <c r="S8" s="69" t="s">
        <v>118</v>
      </c>
      <c r="T8" s="69" t="s">
        <v>119</v>
      </c>
      <c r="U8" s="70">
        <v>7388</v>
      </c>
      <c r="V8" s="70">
        <v>241</v>
      </c>
      <c r="W8" s="70">
        <v>200</v>
      </c>
      <c r="X8" s="69" t="s">
        <v>120</v>
      </c>
      <c r="Y8" s="71">
        <v>202.5</v>
      </c>
      <c r="Z8" s="71">
        <v>120.9</v>
      </c>
      <c r="AA8" s="71">
        <v>162.1</v>
      </c>
      <c r="AB8" s="71">
        <v>271.3</v>
      </c>
      <c r="AC8" s="71">
        <v>256.3</v>
      </c>
      <c r="AD8" s="71">
        <v>218.5</v>
      </c>
      <c r="AE8" s="71">
        <v>151.19999999999999</v>
      </c>
      <c r="AF8" s="71">
        <v>212.4</v>
      </c>
      <c r="AG8" s="71">
        <v>243</v>
      </c>
      <c r="AH8" s="71">
        <v>218.2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4.7</v>
      </c>
      <c r="AP8" s="71">
        <v>4</v>
      </c>
      <c r="AQ8" s="71">
        <v>2.4</v>
      </c>
      <c r="AR8" s="71">
        <v>2.2999999999999998</v>
      </c>
      <c r="AS8" s="71">
        <v>1.5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46</v>
      </c>
      <c r="BA8" s="72">
        <v>39</v>
      </c>
      <c r="BB8" s="72">
        <v>25</v>
      </c>
      <c r="BC8" s="72">
        <v>23</v>
      </c>
      <c r="BD8" s="72">
        <v>11</v>
      </c>
      <c r="BE8" s="72">
        <v>17</v>
      </c>
      <c r="BF8" s="71">
        <v>50.5</v>
      </c>
      <c r="BG8" s="71">
        <v>17</v>
      </c>
      <c r="BH8" s="71">
        <v>37.799999999999997</v>
      </c>
      <c r="BI8" s="71">
        <v>63</v>
      </c>
      <c r="BJ8" s="71">
        <v>60.8</v>
      </c>
      <c r="BK8" s="71">
        <v>33.200000000000003</v>
      </c>
      <c r="BL8" s="71">
        <v>29.6</v>
      </c>
      <c r="BM8" s="71">
        <v>29.2</v>
      </c>
      <c r="BN8" s="71">
        <v>30.4</v>
      </c>
      <c r="BO8" s="71">
        <v>5.8</v>
      </c>
      <c r="BP8" s="68">
        <v>20.8</v>
      </c>
      <c r="BQ8" s="72">
        <v>49031</v>
      </c>
      <c r="BR8" s="72">
        <v>17455</v>
      </c>
      <c r="BS8" s="72">
        <v>38671</v>
      </c>
      <c r="BT8" s="73">
        <v>65966</v>
      </c>
      <c r="BU8" s="73">
        <v>60886</v>
      </c>
      <c r="BV8" s="72">
        <v>37496</v>
      </c>
      <c r="BW8" s="72">
        <v>31888</v>
      </c>
      <c r="BX8" s="72">
        <v>13314</v>
      </c>
      <c r="BY8" s="72">
        <v>28825</v>
      </c>
      <c r="BZ8" s="72">
        <v>26838</v>
      </c>
      <c r="CA8" s="70">
        <v>14290</v>
      </c>
      <c r="CB8" s="71" t="s">
        <v>112</v>
      </c>
      <c r="CC8" s="71" t="s">
        <v>112</v>
      </c>
      <c r="CD8" s="71" t="s">
        <v>112</v>
      </c>
      <c r="CE8" s="71" t="s">
        <v>112</v>
      </c>
      <c r="CF8" s="71" t="s">
        <v>112</v>
      </c>
      <c r="CG8" s="71" t="s">
        <v>112</v>
      </c>
      <c r="CH8" s="71" t="s">
        <v>112</v>
      </c>
      <c r="CI8" s="71" t="s">
        <v>112</v>
      </c>
      <c r="CJ8" s="71" t="s">
        <v>112</v>
      </c>
      <c r="CK8" s="71" t="s">
        <v>112</v>
      </c>
      <c r="CL8" s="68" t="s">
        <v>112</v>
      </c>
      <c r="CM8" s="70">
        <v>270832</v>
      </c>
      <c r="CN8" s="70">
        <v>182214</v>
      </c>
      <c r="CO8" s="71" t="s">
        <v>112</v>
      </c>
      <c r="CP8" s="71" t="s">
        <v>112</v>
      </c>
      <c r="CQ8" s="71" t="s">
        <v>112</v>
      </c>
      <c r="CR8" s="71" t="s">
        <v>112</v>
      </c>
      <c r="CS8" s="71" t="s">
        <v>112</v>
      </c>
      <c r="CT8" s="71" t="s">
        <v>112</v>
      </c>
      <c r="CU8" s="71" t="s">
        <v>112</v>
      </c>
      <c r="CV8" s="71" t="s">
        <v>112</v>
      </c>
      <c r="CW8" s="71" t="s">
        <v>112</v>
      </c>
      <c r="CX8" s="71" t="s">
        <v>112</v>
      </c>
      <c r="CY8" s="68" t="s">
        <v>112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280</v>
      </c>
      <c r="DF8" s="71">
        <v>239.6</v>
      </c>
      <c r="DG8" s="71">
        <v>224.1</v>
      </c>
      <c r="DH8" s="71">
        <v>152.5</v>
      </c>
      <c r="DI8" s="71">
        <v>1239.2</v>
      </c>
      <c r="DJ8" s="68">
        <v>425.4</v>
      </c>
      <c r="DK8" s="71">
        <v>278.39999999999998</v>
      </c>
      <c r="DL8" s="71">
        <v>338.2</v>
      </c>
      <c r="DM8" s="71">
        <v>280.89999999999998</v>
      </c>
      <c r="DN8" s="71">
        <v>290.89999999999998</v>
      </c>
      <c r="DO8" s="71">
        <v>278.39999999999998</v>
      </c>
      <c r="DP8" s="71">
        <v>138.9</v>
      </c>
      <c r="DQ8" s="71">
        <v>139.69999999999999</v>
      </c>
      <c r="DR8" s="71">
        <v>139.30000000000001</v>
      </c>
      <c r="DS8" s="71">
        <v>135.30000000000001</v>
      </c>
      <c r="DT8" s="71">
        <v>127.7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121</v>
      </c>
      <c r="C10" s="78" t="s">
        <v>122</v>
      </c>
      <c r="D10" s="78" t="s">
        <v>123</v>
      </c>
      <c r="E10" s="78" t="s">
        <v>124</v>
      </c>
      <c r="F10" s="78" t="s">
        <v>125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ヤマシタ　コウタロウ</dc:creator>
  <cp:lastModifiedBy> </cp:lastModifiedBy>
  <cp:lastPrinted>2021-02-22T02:59:14Z</cp:lastPrinted>
  <dcterms:created xsi:type="dcterms:W3CDTF">2021-02-19T02:18:19Z</dcterms:created>
  <dcterms:modified xsi:type="dcterms:W3CDTF">2021-02-22T02:59:18Z</dcterms:modified>
</cp:coreProperties>
</file>