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8 高槻市〇\"/>
    </mc:Choice>
  </mc:AlternateContent>
  <workbookProtection workbookAlgorithmName="SHA-512" workbookHashValue="RFmlCzG8Tzv65iB+acAKT/g86Q5o1QSM9mx8YDKzOfnLQ16vLpy1LVeJ/KGEM0O8xDt18FcHOIxCQpWPRFeNIQ==" workbookSaltValue="3FaRSW6HB7uWD7UQeybzQA==" workbookSpinCount="100000" lockStructure="1"/>
  <bookViews>
    <workbookView xWindow="4860" yWindow="1485" windowWidth="17280" windowHeight="89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<sst xmlns="http://schemas.openxmlformats.org/spreadsheetml/2006/main" count="228" uniqueCount="113">
  <si>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</si>
  <si>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</si>
  <si>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</si>
  <si>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</si>
  <si>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</si>
  <si>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</si>
  <si>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</si>
  <si>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</si>
  <si>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</si>
  <si>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</si>
  <si>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</si>
  <si>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</si>
  <si>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</si>
  <si>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</si>
  <si>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</si>
  <si>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</si>
  <si>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</si>
  <si>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</si>
  <si>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</si>
  <si>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</si>
  <si>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</si>
  <si>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</si>
  <si>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</si>
  <si>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</si>
  <si>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</si>
  <si>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</si>
  <si>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</si>
  <si>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</si>
  <si>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</si>
  <si>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</si>
  <si>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</si>
  <si>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</si>
  <si>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</si>
  <si>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</si>
  <si>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</si>
  <si>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</si>
  <si>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</si>
  <si>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</si>
  <si>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</si>
  <si>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</si>
  <si>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</si>
  <si>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</si>
  <si>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</si>
  <si>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</si>
  <si>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</si>
  <si>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</si>
  <si>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</si>
  <si>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</si>
  <si>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</si>
  <si>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</si>
  <si>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</si>
  <si>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</si>
  <si>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</si>
  <si>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</si>
  <si>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</si>
  <si>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</si>
  <si>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</si>
  <si>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</si>
  <si>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</si>
  <si>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</si>
  <si>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</si>
  <si>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</si>
  <si>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</si>
  <si>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</si>
  <si>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</si>
  <si>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</si>
  <si>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</si>
  <si>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</si>
  <si>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</si>
  <si>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</si>
  <si>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</si>
  <si>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</si>
  <si>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</si>
  <si>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</si>
  <si>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</si>
  <si>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</si>
  <si>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</si>
  <si>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</si>
  <si>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</si>
  <si>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</si>
  <si>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</si>
  <si>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</si>
  <si>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</si>
  <si>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</si>
  <si>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</si>
  <si>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</si>
  <si>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</si>
  <si>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</si>
  <si>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</si>
  <si>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</si>
  <si>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</si>
  <si>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</si>
  <si>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</si>
  <si>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</si>
  <si>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</si>
  <si>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</si>
  <si>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</si>
  <si>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</si>
  <si>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</si>
  <si>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</si>
  <si>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</si>
  <si>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</si>
  <si>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</si>
  <si>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</si>
  <si>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</si>
  <si>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</si>
  <si>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</si>
  <si>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</si>
  <si>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</si>
  <si>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</si>
  <si>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値よりも高い水準が続いている状況です。なお、平成28年度から平成29年度にかけて減少しているのは、集中監視システム更新に伴う既存設備の除却を行ったためです。
　②管路経年化率は、類似団体平均値の水準を下回っているものの、年々経年化は進んでいる状況です。
　③管路更新率は、グラフでは0.92％となっていますが、精査した結果、本来の値は0.76％です。計画に基づく事業は順調に進捗しているものの、工事箇所によって工事の進めやすさが異なるため各年度の更新延長に差が出ています。</t>
    <rPh sb="43" eb="45">
      <t>ヘイセイ</t>
    </rPh>
    <rPh sb="47" eb="49">
      <t>ネンド</t>
    </rPh>
    <rPh sb="51" eb="53">
      <t>ヘイセイ</t>
    </rPh>
    <rPh sb="55" eb="57">
      <t>ネンド</t>
    </rPh>
    <rPh sb="61" eb="63">
      <t>ゲンショウ</t>
    </rPh>
    <rPh sb="70" eb="72">
      <t>シュウチュウ</t>
    </rPh>
    <rPh sb="72" eb="74">
      <t>カンシ</t>
    </rPh>
    <rPh sb="78" eb="80">
      <t>コウシン</t>
    </rPh>
    <rPh sb="81" eb="82">
      <t>トモナ</t>
    </rPh>
    <rPh sb="83" eb="85">
      <t>キゾン</t>
    </rPh>
    <rPh sb="85" eb="87">
      <t>セツビ</t>
    </rPh>
    <rPh sb="88" eb="90">
      <t>ジョキャク</t>
    </rPh>
    <rPh sb="91" eb="92">
      <t>オコナ</t>
    </rPh>
    <rPh sb="176" eb="178">
      <t>セイサ</t>
    </rPh>
    <rPh sb="180" eb="182">
      <t>ケッカ</t>
    </rPh>
    <rPh sb="183" eb="185">
      <t>ホンライ</t>
    </rPh>
    <rPh sb="186" eb="187">
      <t>アタイ</t>
    </rPh>
    <rPh sb="226" eb="228">
      <t>コウジ</t>
    </rPh>
    <rPh sb="229" eb="230">
      <t>スス</t>
    </rPh>
    <phoneticPr fontId="4"/>
  </si>
  <si>
    <t>　①経常収支比率は、100％を上回っており、収支は健全な水準を維持していますが、水需要の減少に伴い、給水収益が減少しているため、経常収支比率についても減少傾向にあります。
　③流動比率は、100％を大きく上回っており、短期債務に対する支払能力を十分に有しています。類似団体平均値と比較して大きく上回っているのは、企業債の新規借入の抑制により、流動負債が少なくなっているためです。
　④企業債残高対給水収益比率は、平成15年度を最後に、現在に至るまで企業債新規借入を行わず抑制に努めた結果、類似団体平均値と比較して顕著に少なくなっています。
　⑤料金回収率は、100％を上回っており、給水に係る費用を水道料金による給水収益で確保できています。
　⑦施設利用率は、類似団体平均値よりも高い水準を維持しており、効率的に施設を活用できていますが、水需要の減少に伴い、過去年度と比較して減少傾向にあります。なお、平成30年度に増加しているのは、認可変更に伴い、適正な配水量に見直しを行ったためです。
　⑧有収率は、80％台前半であった昭和50年代から鉛製給水管を計画的にポリエチレン管に取り替える取り組みや継続して行っている漏水調査等により、類似団体平均値よりも高い水準を維持できています。</t>
    <rPh sb="40" eb="41">
      <t>ミズ</t>
    </rPh>
    <rPh sb="41" eb="43">
      <t>ジュヨウ</t>
    </rPh>
    <rPh sb="44" eb="46">
      <t>ゲンショウ</t>
    </rPh>
    <rPh sb="47" eb="48">
      <t>トモナ</t>
    </rPh>
    <rPh sb="50" eb="52">
      <t>キュウスイ</t>
    </rPh>
    <rPh sb="52" eb="54">
      <t>シュウエキ</t>
    </rPh>
    <rPh sb="55" eb="57">
      <t>ゲンショウ</t>
    </rPh>
    <rPh sb="64" eb="66">
      <t>ケイジョウ</t>
    </rPh>
    <rPh sb="66" eb="68">
      <t>シュウシ</t>
    </rPh>
    <rPh sb="68" eb="69">
      <t>ヒ</t>
    </rPh>
    <rPh sb="69" eb="70">
      <t>リツ</t>
    </rPh>
    <rPh sb="75" eb="77">
      <t>ゲンショウ</t>
    </rPh>
    <rPh sb="77" eb="79">
      <t>ケイコウ</t>
    </rPh>
    <rPh sb="136" eb="138">
      <t>ヘイキン</t>
    </rPh>
    <rPh sb="138" eb="139">
      <t>チ</t>
    </rPh>
    <rPh sb="144" eb="145">
      <t>オオ</t>
    </rPh>
    <rPh sb="147" eb="149">
      <t>ウワマワ</t>
    </rPh>
    <rPh sb="156" eb="158">
      <t>キギョウ</t>
    </rPh>
    <rPh sb="158" eb="159">
      <t>サイ</t>
    </rPh>
    <rPh sb="160" eb="162">
      <t>シンキ</t>
    </rPh>
    <rPh sb="162" eb="163">
      <t>カ</t>
    </rPh>
    <rPh sb="163" eb="164">
      <t>イ</t>
    </rPh>
    <rPh sb="165" eb="167">
      <t>ヨクセイ</t>
    </rPh>
    <rPh sb="171" eb="173">
      <t>リュウドウ</t>
    </rPh>
    <rPh sb="173" eb="175">
      <t>フサイ</t>
    </rPh>
    <rPh sb="176" eb="177">
      <t>スク</t>
    </rPh>
    <rPh sb="284" eb="286">
      <t>ウワマワ</t>
    </rPh>
    <rPh sb="291" eb="293">
      <t>キュウスイ</t>
    </rPh>
    <rPh sb="294" eb="295">
      <t>カカ</t>
    </rPh>
    <rPh sb="296" eb="298">
      <t>ヒヨウ</t>
    </rPh>
    <rPh sb="299" eb="301">
      <t>スイドウ</t>
    </rPh>
    <rPh sb="301" eb="303">
      <t>リョウキン</t>
    </rPh>
    <rPh sb="306" eb="308">
      <t>キュウスイ</t>
    </rPh>
    <rPh sb="308" eb="310">
      <t>シュウエキ</t>
    </rPh>
    <rPh sb="311" eb="313">
      <t>カクホ</t>
    </rPh>
    <rPh sb="369" eb="370">
      <t>ミズ</t>
    </rPh>
    <rPh sb="370" eb="372">
      <t>ジュヨウ</t>
    </rPh>
    <rPh sb="373" eb="375">
      <t>ゲンショウ</t>
    </rPh>
    <rPh sb="376" eb="377">
      <t>トモナ</t>
    </rPh>
    <rPh sb="379" eb="381">
      <t>カコ</t>
    </rPh>
    <rPh sb="381" eb="383">
      <t>ネンド</t>
    </rPh>
    <rPh sb="384" eb="386">
      <t>ヒカク</t>
    </rPh>
    <rPh sb="388" eb="390">
      <t>ゲンショウ</t>
    </rPh>
    <rPh sb="390" eb="392">
      <t>ケイコウ</t>
    </rPh>
    <rPh sb="401" eb="403">
      <t>ヘイセイ</t>
    </rPh>
    <rPh sb="405" eb="406">
      <t>ネン</t>
    </rPh>
    <rPh sb="406" eb="407">
      <t>ド</t>
    </rPh>
    <rPh sb="408" eb="410">
      <t>ゾウカ</t>
    </rPh>
    <rPh sb="417" eb="419">
      <t>ニンカ</t>
    </rPh>
    <rPh sb="419" eb="421">
      <t>ヘンコウ</t>
    </rPh>
    <rPh sb="422" eb="423">
      <t>トモナ</t>
    </rPh>
    <rPh sb="425" eb="427">
      <t>テキセイ</t>
    </rPh>
    <rPh sb="428" eb="430">
      <t>ハイスイ</t>
    </rPh>
    <rPh sb="430" eb="431">
      <t>リョウ</t>
    </rPh>
    <rPh sb="432" eb="434">
      <t>ミナオ</t>
    </rPh>
    <rPh sb="436" eb="437">
      <t>オコナ</t>
    </rPh>
    <phoneticPr fontId="4"/>
  </si>
  <si>
    <t xml:space="preserve">　現在は健全な状態ですが、施設の老朽化は進んでおり、今後さらに事業費が増加していくと見込んでいます。
　当面は自己資金をもって、増大する事業費を賄っていきますが、令和2年度は、経営戦略と位置付けている「高槻市水道事業経営効率化計画」（平成28年度～令和2年度）に、令和3年度以降は経営戦略の内容を含む計画として策定している「高槻市水道事業基本計画」(令和3年度～令和12年度)に基づき、管路や施設の更新・耐震化等を優先度を定めて計画的に実施していきます。
</t>
    <rPh sb="1" eb="3">
      <t>ゲンザイ</t>
    </rPh>
    <rPh sb="81" eb="83">
      <t>レイワ</t>
    </rPh>
    <rPh sb="84" eb="86">
      <t>ネンド</t>
    </rPh>
    <rPh sb="124" eb="125">
      <t>レイ</t>
    </rPh>
    <rPh sb="125" eb="126">
      <t>ワ</t>
    </rPh>
    <rPh sb="132" eb="134">
      <t>レイワ</t>
    </rPh>
    <rPh sb="135" eb="137">
      <t>ネンド</t>
    </rPh>
    <rPh sb="137" eb="139">
      <t>イコウ</t>
    </rPh>
    <rPh sb="140" eb="142">
      <t>ケイエイ</t>
    </rPh>
    <rPh sb="142" eb="144">
      <t>センリャク</t>
    </rPh>
    <rPh sb="145" eb="147">
      <t>ナイヨウ</t>
    </rPh>
    <rPh sb="148" eb="149">
      <t>フク</t>
    </rPh>
    <rPh sb="150" eb="152">
      <t>ケイカク</t>
    </rPh>
    <rPh sb="155" eb="157">
      <t>サクテイ</t>
    </rPh>
    <rPh sb="162" eb="165">
      <t>タカツキシ</t>
    </rPh>
    <rPh sb="165" eb="167">
      <t>スイドウ</t>
    </rPh>
    <rPh sb="167" eb="169">
      <t>ジギョウ</t>
    </rPh>
    <rPh sb="169" eb="171">
      <t>キホン</t>
    </rPh>
    <rPh sb="171" eb="173">
      <t>ケイカク</t>
    </rPh>
    <rPh sb="175" eb="177">
      <t>レイワ</t>
    </rPh>
    <rPh sb="178" eb="180">
      <t>ネンド</t>
    </rPh>
    <rPh sb="181" eb="183">
      <t>レイワ</t>
    </rPh>
    <rPh sb="185" eb="187">
      <t>ネンド</t>
    </rPh>
    <rPh sb="189" eb="19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</si>
</sst>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0.61</c:v>
                </c:pt>
                <c:pt idx="1">
                  <c:v>0.84</c:v>
                </c:pt>
                <c:pt idx="2">
                  <c:v>0.68</c:v>
                </c:pt>
                <c:pt idx="3">
                  <c:v>0.88</c:v>
                </c:pt>
                <c:pt idx="4">
                  <c:v>0.92</c:v>
                </c:pt>
              </c:numCache>
            </c:numRef>
          </c:val>
          <c:extLst>
            <c:ext xmlns:c16="http://schemas.microsoft.com/office/drawing/2014/chart" uri="{C3380CC4-5D6E-409C-BE32-E72D297353CC}">
              <c16:uniqueId val="{00000000-D9BD-40C8-BC76-67705F6AE2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D9BD-40C8-BC76-67705F6AE2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80.3</c:v>
                </c:pt>
                <c:pt idx="1">
                  <c:v>79.36</c:v>
                </c:pt>
                <c:pt idx="2">
                  <c:v>78.66</c:v>
                </c:pt>
                <c:pt idx="3">
                  <c:v>89.51</c:v>
                </c:pt>
                <c:pt idx="4">
                  <c:v>89.37</c:v>
                </c:pt>
              </c:numCache>
            </c:numRef>
          </c:val>
          <c:extLst>
            <c:ext xmlns:c16="http://schemas.microsoft.com/office/drawing/2014/chart" uri="{C3380CC4-5D6E-409C-BE32-E72D297353CC}">
              <c16:uniqueId val="{00000000-427A-4C0B-A7C3-37417282A8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427A-4C0B-A7C3-37417282A8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95.55</c:v>
                </c:pt>
                <c:pt idx="1">
                  <c:v>96.65</c:v>
                </c:pt>
                <c:pt idx="2">
                  <c:v>96.81</c:v>
                </c:pt>
                <c:pt idx="3">
                  <c:v>95.64</c:v>
                </c:pt>
                <c:pt idx="4">
                  <c:v>94.68</c:v>
                </c:pt>
              </c:numCache>
            </c:numRef>
          </c:val>
          <c:extLst>
            <c:ext xmlns:c16="http://schemas.microsoft.com/office/drawing/2014/chart" uri="{C3380CC4-5D6E-409C-BE32-E72D297353CC}">
              <c16:uniqueId val="{00000000-5E85-464A-85FB-B432C18DEA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5E85-464A-85FB-B432C18DEA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125.96</c:v>
                </c:pt>
                <c:pt idx="1">
                  <c:v>125.65</c:v>
                </c:pt>
                <c:pt idx="2">
                  <c:v>124.53</c:v>
                </c:pt>
                <c:pt idx="3">
                  <c:v>121.14</c:v>
                </c:pt>
                <c:pt idx="4">
                  <c:v>120.59</c:v>
                </c:pt>
              </c:numCache>
            </c:numRef>
          </c:val>
          <c:extLst>
            <c:ext xmlns:c16="http://schemas.microsoft.com/office/drawing/2014/chart" uri="{C3380CC4-5D6E-409C-BE32-E72D297353CC}">
              <c16:uniqueId val="{00000000-3DD6-4580-993E-5AE45926B7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3DD6-4580-993E-5AE45926B7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52.76</c:v>
                </c:pt>
                <c:pt idx="1">
                  <c:v>53.11</c:v>
                </c:pt>
                <c:pt idx="2">
                  <c:v>51.62</c:v>
                </c:pt>
                <c:pt idx="3">
                  <c:v>52.49</c:v>
                </c:pt>
                <c:pt idx="4">
                  <c:v>52.79</c:v>
                </c:pt>
              </c:numCache>
            </c:numRef>
          </c:val>
          <c:extLst>
            <c:ext xmlns:c16="http://schemas.microsoft.com/office/drawing/2014/chart" uri="{C3380CC4-5D6E-409C-BE32-E72D297353CC}">
              <c16:uniqueId val="{00000000-48D3-4E4B-B99C-CD44DDBCAF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48D3-4E4B-B99C-CD44DDBCAF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13.42</c:v>
                </c:pt>
                <c:pt idx="1">
                  <c:v>13.92</c:v>
                </c:pt>
                <c:pt idx="2">
                  <c:v>14.24</c:v>
                </c:pt>
                <c:pt idx="3">
                  <c:v>14.61</c:v>
                </c:pt>
                <c:pt idx="4">
                  <c:v>15.32</c:v>
                </c:pt>
              </c:numCache>
            </c:numRef>
          </c:val>
          <c:extLst>
            <c:ext xmlns:c16="http://schemas.microsoft.com/office/drawing/2014/chart" uri="{C3380CC4-5D6E-409C-BE32-E72D297353CC}">
              <c16:uniqueId val="{00000000-FFE6-479C-9DC6-FB43839BD1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FFE6-479C-9DC6-FB43839BD1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30-4160-A6D6-A7FEDA39BF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F430-4160-A6D6-A7FEDA39BF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572.57000000000005</c:v>
                </c:pt>
                <c:pt idx="1">
                  <c:v>588.26</c:v>
                </c:pt>
                <c:pt idx="2">
                  <c:v>699.43</c:v>
                </c:pt>
                <c:pt idx="3">
                  <c:v>594.30999999999995</c:v>
                </c:pt>
                <c:pt idx="4">
                  <c:v>424.96</c:v>
                </c:pt>
              </c:numCache>
            </c:numRef>
          </c:val>
          <c:extLst>
            <c:ext xmlns:c16="http://schemas.microsoft.com/office/drawing/2014/chart" uri="{C3380CC4-5D6E-409C-BE32-E72D297353CC}">
              <c16:uniqueId val="{00000000-48E2-4D72-B027-8822C79E2B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48E2-4D72-B027-8822C79E2B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32.29</c:v>
                </c:pt>
                <c:pt idx="1">
                  <c:v>28.13</c:v>
                </c:pt>
                <c:pt idx="2">
                  <c:v>23.94</c:v>
                </c:pt>
                <c:pt idx="3">
                  <c:v>20.57</c:v>
                </c:pt>
                <c:pt idx="4">
                  <c:v>16.920000000000002</c:v>
                </c:pt>
              </c:numCache>
            </c:numRef>
          </c:val>
          <c:extLst>
            <c:ext xmlns:c16="http://schemas.microsoft.com/office/drawing/2014/chart" uri="{C3380CC4-5D6E-409C-BE32-E72D297353CC}">
              <c16:uniqueId val="{00000000-50EF-45FC-A8F2-B39591E79B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50EF-45FC-A8F2-B39591E79B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119.58</c:v>
                </c:pt>
                <c:pt idx="1">
                  <c:v>119.67</c:v>
                </c:pt>
                <c:pt idx="2">
                  <c:v>115.37</c:v>
                </c:pt>
                <c:pt idx="3">
                  <c:v>114.34</c:v>
                </c:pt>
                <c:pt idx="4">
                  <c:v>112.8</c:v>
                </c:pt>
              </c:numCache>
            </c:numRef>
          </c:val>
          <c:extLst>
            <c:ext xmlns:c16="http://schemas.microsoft.com/office/drawing/2014/chart" uri="{C3380CC4-5D6E-409C-BE32-E72D297353CC}">
              <c16:uniqueId val="{00000000-E668-4687-BF24-682D69E4D2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E668-4687-BF24-682D69E4D2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124.65</c:v>
                </c:pt>
                <c:pt idx="1">
                  <c:v>124.99</c:v>
                </c:pt>
                <c:pt idx="2">
                  <c:v>131.04</c:v>
                </c:pt>
                <c:pt idx="3">
                  <c:v>130.28</c:v>
                </c:pt>
                <c:pt idx="4">
                  <c:v>131.36000000000001</c:v>
                </c:pt>
              </c:numCache>
            </c:numRef>
          </c:val>
          <c:extLst>
            <c:ext xmlns:c16="http://schemas.microsoft.com/office/drawing/2014/chart" uri="{C3380CC4-5D6E-409C-BE32-E72D297353CC}">
              <c16:uniqueId val="{00000000-0A55-4D43-9876-8F2A2AA84F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0A55-4D43-9876-8F2A2AA84F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高槻市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351503</v>
      </c>
      <c r="AM8" s="74"/>
      <c r="AN8" s="74"/>
      <c r="AO8" s="74"/>
      <c r="AP8" s="74"/>
      <c r="AQ8" s="74"/>
      <c r="AR8" s="74"/>
      <c r="AS8" s="74"/>
      <c r="AT8" s="70">
        <f>データ!$S$6</f>
        <v>105.29</v>
      </c>
      <c r="AU8" s="71"/>
      <c r="AV8" s="71"/>
      <c r="AW8" s="71"/>
      <c r="AX8" s="71"/>
      <c r="AY8" s="71"/>
      <c r="AZ8" s="71"/>
      <c r="BA8" s="71"/>
      <c r="BB8" s="73">
        <f>データ!$T$6</f>
        <v>3338.43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93.95</v>
      </c>
      <c r="J10" s="71"/>
      <c r="K10" s="71"/>
      <c r="L10" s="71"/>
      <c r="M10" s="71"/>
      <c r="N10" s="71"/>
      <c r="O10" s="72"/>
      <c r="P10" s="73">
        <f>データ!$P$6</f>
        <v>99.99</v>
      </c>
      <c r="Q10" s="73"/>
      <c r="R10" s="73"/>
      <c r="S10" s="73"/>
      <c r="T10" s="73"/>
      <c r="U10" s="73"/>
      <c r="V10" s="73"/>
      <c r="W10" s="74">
        <f>データ!$Q$6</f>
        <v>2420</v>
      </c>
      <c r="X10" s="74"/>
      <c r="Y10" s="74"/>
      <c r="Z10" s="74"/>
      <c r="AA10" s="74"/>
      <c r="AB10" s="74"/>
      <c r="AC10" s="74"/>
      <c r="AD10" s="2"/>
      <c r="AE10" s="2"/>
      <c r="AF10" s="2"/>
      <c r="AG10" s="2"/>
      <c r="AH10" s="4"/>
      <c r="AI10" s="4"/>
      <c r="AJ10" s="4"/>
      <c r="AK10" s="4"/>
      <c r="AL10" s="74">
        <f>データ!$U$6</f>
        <v>350955</v>
      </c>
      <c r="AM10" s="74"/>
      <c r="AN10" s="74"/>
      <c r="AO10" s="74"/>
      <c r="AP10" s="74"/>
      <c r="AQ10" s="74"/>
      <c r="AR10" s="74"/>
      <c r="AS10" s="74"/>
      <c r="AT10" s="70">
        <f>データ!$V$6</f>
        <v>55.85</v>
      </c>
      <c r="AU10" s="71"/>
      <c r="AV10" s="71"/>
      <c r="AW10" s="71"/>
      <c r="AX10" s="71"/>
      <c r="AY10" s="71"/>
      <c r="AZ10" s="71"/>
      <c r="BA10" s="71"/>
      <c r="BB10" s="73">
        <f>データ!$W$6</f>
        <v>6283.89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110</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jr0PbZW63VUKeSRJTta8imqkqUBlCpvkna53+SkkUybW0fxR4VjOG9luevgiW8uCK/tGaVHwF+wncvXh3P4vg==" saltValue="1/iAQUPTBPFaV/ZyVQpK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272078</v>
      </c>
      <c r="D6" s="34">
        <f t="shared" si="3"/>
        <v>46</v>
      </c>
      <c r="E6" s="34">
        <f t="shared" si="3"/>
        <v>1</v>
      </c>
      <c r="F6" s="34">
        <f t="shared" si="3"/>
        <v>0</v>
      </c>
      <c r="G6" s="34">
        <f t="shared" si="3"/>
        <v>1</v>
      </c>
      <c r="H6" s="34" t="str">
        <f t="shared" si="3"/>
        <v>大阪府　高槻市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93.95</v>
      </c>
      <c r="P6" s="35">
        <f t="shared" si="3"/>
        <v>99.99</v>
      </c>
      <c r="Q6" s="35">
        <f t="shared" si="3"/>
        <v>2420</v>
      </c>
      <c r="R6" s="35">
        <f t="shared" si="3"/>
        <v>351503</v>
      </c>
      <c r="S6" s="35">
        <f t="shared" si="3"/>
        <v>105.29</v>
      </c>
      <c r="T6" s="35">
        <f t="shared" si="3"/>
        <v>3338.43</v>
      </c>
      <c r="U6" s="35">
        <f t="shared" si="3"/>
        <v>350955</v>
      </c>
      <c r="V6" s="35">
        <f t="shared" si="3"/>
        <v>55.85</v>
      </c>
      <c r="W6" s="35">
        <f t="shared" si="3"/>
        <v>6283.89</v>
      </c>
      <c r="X6" s="36">
        <f>IF(X7="",NA(),X7)</f>
        <v>125.96</v>
      </c>
      <c r="Y6" s="36">
        <f t="shared" ref="Y6:AG6" si="4">IF(Y7="",NA(),Y7)</f>
        <v>125.65</v>
      </c>
      <c r="Z6" s="36">
        <f t="shared" si="4"/>
        <v>124.53</v>
      </c>
      <c r="AA6" s="36">
        <f t="shared" si="4"/>
        <v>121.14</v>
      </c>
      <c r="AB6" s="36">
        <f t="shared" si="4"/>
        <v>120.59</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572.57000000000005</v>
      </c>
      <c r="AU6" s="36">
        <f t="shared" ref="AU6:BC6" si="6">IF(AU7="",NA(),AU7)</f>
        <v>588.26</v>
      </c>
      <c r="AV6" s="36">
        <f t="shared" si="6"/>
        <v>699.43</v>
      </c>
      <c r="AW6" s="36">
        <f t="shared" si="6"/>
        <v>594.30999999999995</v>
      </c>
      <c r="AX6" s="36">
        <f t="shared" si="6"/>
        <v>424.96</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32.29</v>
      </c>
      <c r="BF6" s="36">
        <f t="shared" ref="BF6:BN6" si="7">IF(BF7="",NA(),BF7)</f>
        <v>28.13</v>
      </c>
      <c r="BG6" s="36">
        <f t="shared" si="7"/>
        <v>23.94</v>
      </c>
      <c r="BH6" s="36">
        <f t="shared" si="7"/>
        <v>20.57</v>
      </c>
      <c r="BI6" s="36">
        <f t="shared" si="7"/>
        <v>16.920000000000002</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119.58</v>
      </c>
      <c r="BQ6" s="36">
        <f t="shared" ref="BQ6:BY6" si="8">IF(BQ7="",NA(),BQ7)</f>
        <v>119.67</v>
      </c>
      <c r="BR6" s="36">
        <f t="shared" si="8"/>
        <v>115.37</v>
      </c>
      <c r="BS6" s="36">
        <f t="shared" si="8"/>
        <v>114.34</v>
      </c>
      <c r="BT6" s="36">
        <f t="shared" si="8"/>
        <v>112.8</v>
      </c>
      <c r="BU6" s="36">
        <f t="shared" si="8"/>
        <v>108.81</v>
      </c>
      <c r="BV6" s="36">
        <f t="shared" si="8"/>
        <v>110.87</v>
      </c>
      <c r="BW6" s="36">
        <f t="shared" si="8"/>
        <v>110.3</v>
      </c>
      <c r="BX6" s="36">
        <f t="shared" si="8"/>
        <v>109.12</v>
      </c>
      <c r="BY6" s="36">
        <f t="shared" si="8"/>
        <v>107.42</v>
      </c>
      <c r="BZ6" s="35" t="str">
        <f>IF(BZ7="","",IF(BZ7="-","【-】","【"&amp;SUBSTITUTE(TEXT(BZ7,"#,##0.00"),"-","△")&amp;"】"))</f>
        <v>【103.24】</v>
      </c>
      <c r="CA6" s="36">
        <f>IF(CA7="",NA(),CA7)</f>
        <v>124.65</v>
      </c>
      <c r="CB6" s="36">
        <f t="shared" ref="CB6:CJ6" si="9">IF(CB7="",NA(),CB7)</f>
        <v>124.99</v>
      </c>
      <c r="CC6" s="36">
        <f t="shared" si="9"/>
        <v>131.04</v>
      </c>
      <c r="CD6" s="36">
        <f t="shared" si="9"/>
        <v>130.28</v>
      </c>
      <c r="CE6" s="36">
        <f t="shared" si="9"/>
        <v>131.36000000000001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80.3</v>
      </c>
      <c r="CM6" s="36">
        <f t="shared" ref="CM6:CU6" si="10">IF(CM7="",NA(),CM7)</f>
        <v>79.36</v>
      </c>
      <c r="CN6" s="36">
        <f t="shared" si="10"/>
        <v>78.66</v>
      </c>
      <c r="CO6" s="36">
        <f t="shared" si="10"/>
        <v>89.51</v>
      </c>
      <c r="CP6" s="36">
        <f t="shared" si="10"/>
        <v>89.37</v>
      </c>
      <c r="CQ6" s="36">
        <f t="shared" si="10"/>
        <v>63.03</v>
      </c>
      <c r="CR6" s="36">
        <f t="shared" si="10"/>
        <v>63.18</v>
      </c>
      <c r="CS6" s="36">
        <f t="shared" si="10"/>
        <v>63.54</v>
      </c>
      <c r="CT6" s="36">
        <f t="shared" si="10"/>
        <v>63.53</v>
      </c>
      <c r="CU6" s="36">
        <f t="shared" si="10"/>
        <v>63.16</v>
      </c>
      <c r="CV6" s="35" t="str">
        <f>IF(CV7="","",IF(CV7="-","【-】","【"&amp;SUBSTITUTE(TEXT(CV7,"#,##0.00"),"-","△")&amp;"】"))</f>
        <v>【60.00】</v>
      </c>
      <c r="CW6" s="36">
        <f>IF(CW7="",NA(),CW7)</f>
        <v>95.55</v>
      </c>
      <c r="CX6" s="36">
        <f t="shared" ref="CX6:DF6" si="11">IF(CX7="",NA(),CX7)</f>
        <v>96.65</v>
      </c>
      <c r="CY6" s="36">
        <f t="shared" si="11"/>
        <v>96.81</v>
      </c>
      <c r="CZ6" s="36">
        <f t="shared" si="11"/>
        <v>95.64</v>
      </c>
      <c r="DA6" s="36">
        <f t="shared" si="11"/>
        <v>94.68</v>
      </c>
      <c r="DB6" s="36">
        <f t="shared" si="11"/>
        <v>91.21</v>
      </c>
      <c r="DC6" s="36">
        <f t="shared" si="11"/>
        <v>91.6</v>
      </c>
      <c r="DD6" s="36">
        <f t="shared" si="11"/>
        <v>91.48</v>
      </c>
      <c r="DE6" s="36">
        <f t="shared" si="11"/>
        <v>91.58</v>
      </c>
      <c r="DF6" s="36">
        <f t="shared" si="11"/>
        <v>91.48</v>
      </c>
      <c r="DG6" s="35" t="str">
        <f>IF(DG7="","",IF(DG7="-","【-】","【"&amp;SUBSTITUTE(TEXT(DG7,"#,##0.00"),"-","△")&amp;"】"))</f>
        <v>【89.80】</v>
      </c>
      <c r="DH6" s="36">
        <f>IF(DH7="",NA(),DH7)</f>
        <v>52.76</v>
      </c>
      <c r="DI6" s="36">
        <f t="shared" ref="DI6:DQ6" si="12">IF(DI7="",NA(),DI7)</f>
        <v>53.11</v>
      </c>
      <c r="DJ6" s="36">
        <f t="shared" si="12"/>
        <v>51.62</v>
      </c>
      <c r="DK6" s="36">
        <f t="shared" si="12"/>
        <v>52.49</v>
      </c>
      <c r="DL6" s="36">
        <f t="shared" si="12"/>
        <v>52.79</v>
      </c>
      <c r="DM6" s="36">
        <f t="shared" si="12"/>
        <v>48.41</v>
      </c>
      <c r="DN6" s="36">
        <f t="shared" si="12"/>
        <v>49.1</v>
      </c>
      <c r="DO6" s="36">
        <f t="shared" si="12"/>
        <v>49.66</v>
      </c>
      <c r="DP6" s="36">
        <f t="shared" si="12"/>
        <v>50.41</v>
      </c>
      <c r="DQ6" s="36">
        <f t="shared" si="12"/>
        <v>51.13</v>
      </c>
      <c r="DR6" s="35" t="str">
        <f>IF(DR7="","",IF(DR7="-","【-】","【"&amp;SUBSTITUTE(TEXT(DR7,"#,##0.00"),"-","△")&amp;"】"))</f>
        <v>【49.59】</v>
      </c>
      <c r="DS6" s="36">
        <f>IF(DS7="",NA(),DS7)</f>
        <v>13.42</v>
      </c>
      <c r="DT6" s="36">
        <f t="shared" ref="DT6:EB6" si="13">IF(DT7="",NA(),DT7)</f>
        <v>13.92</v>
      </c>
      <c r="DU6" s="36">
        <f t="shared" si="13"/>
        <v>14.24</v>
      </c>
      <c r="DV6" s="36">
        <f t="shared" si="13"/>
        <v>14.61</v>
      </c>
      <c r="DW6" s="36">
        <f t="shared" si="13"/>
        <v>15.32</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0.61</v>
      </c>
      <c r="EE6" s="36">
        <f t="shared" ref="EE6:EM6" si="14">IF(EE7="",NA(),EE7)</f>
        <v>0.84</v>
      </c>
      <c r="EF6" s="36">
        <f t="shared" si="14"/>
        <v>0.68</v>
      </c>
      <c r="EG6" s="36">
        <f t="shared" si="14"/>
        <v>0.88</v>
      </c>
      <c r="EH6" s="36">
        <f t="shared" si="14"/>
        <v>0.92</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272078</v>
      </c>
      <c r="D7" s="38">
        <v>46</v>
      </c>
      <c r="E7" s="38">
        <v>1</v>
      </c>
      <c r="F7" s="38">
        <v>0</v>
      </c>
      <c r="G7" s="38">
        <v>1</v>
      </c>
      <c r="H7" s="38" t="s">
        <v>93</v>
      </c>
      <c r="I7" s="38" t="s">
        <v>94</v>
      </c>
      <c r="J7" s="38" t="s">
        <v>95</v>
      </c>
      <c r="K7" s="38" t="s">
        <v>96</v>
      </c>
      <c r="L7" s="38" t="s">
        <v>97</v>
      </c>
      <c r="M7" s="38" t="s">
        <v>98</v>
      </c>
      <c r="N7" s="39" t="s">
        <v>99</v>
      </c>
      <c r="O7" s="39">
        <v>93.95</v>
      </c>
      <c r="P7" s="39">
        <v>99.99</v>
      </c>
      <c r="Q7" s="39">
        <v>2420</v>
      </c>
      <c r="R7" s="39">
        <v>351503</v>
      </c>
      <c r="S7" s="39">
        <v>105.29</v>
      </c>
      <c r="T7" s="39">
        <v>3338.43</v>
      </c>
      <c r="U7" s="39">
        <v>350955</v>
      </c>
      <c r="V7" s="39">
        <v>55.85</v>
      </c>
      <c r="W7" s="39">
        <v>6283.89</v>
      </c>
      <c r="X7" s="39">
        <v>125.96</v>
      </c>
      <c r="Y7" s="39">
        <v>125.65</v>
      </c>
      <c r="Z7" s="39">
        <v>124.53</v>
      </c>
      <c r="AA7" s="39">
        <v>121.14</v>
      </c>
      <c r="AB7" s="39">
        <v>120.59</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572.57000000000005</v>
      </c>
      <c r="AU7" s="39">
        <v>588.26</v>
      </c>
      <c r="AV7" s="39">
        <v>699.43</v>
      </c>
      <c r="AW7" s="39">
        <v>594.30999999999995</v>
      </c>
      <c r="AX7" s="39">
        <v>424.96</v>
      </c>
      <c r="AY7" s="39">
        <v>241.71</v>
      </c>
      <c r="AZ7" s="39">
        <v>249.08</v>
      </c>
      <c r="BA7" s="39">
        <v>254.05</v>
      </c>
      <c r="BB7" s="39">
        <v>258.22000000000003</v>
      </c>
      <c r="BC7" s="39">
        <v>250.03</v>
      </c>
      <c r="BD7" s="39">
        <v>264.97000000000003</v>
      </c>
      <c r="BE7" s="39">
        <v>32.29</v>
      </c>
      <c r="BF7" s="39">
        <v>28.13</v>
      </c>
      <c r="BG7" s="39">
        <v>23.94</v>
      </c>
      <c r="BH7" s="39">
        <v>20.57</v>
      </c>
      <c r="BI7" s="39">
        <v>16.920000000000002</v>
      </c>
      <c r="BJ7" s="39">
        <v>274.14</v>
      </c>
      <c r="BK7" s="39">
        <v>266.66000000000003</v>
      </c>
      <c r="BL7" s="39">
        <v>258.63</v>
      </c>
      <c r="BM7" s="39">
        <v>255.12</v>
      </c>
      <c r="BN7" s="39">
        <v>254.19</v>
      </c>
      <c r="BO7" s="39">
        <v>266.61</v>
      </c>
      <c r="BP7" s="39">
        <v>119.58</v>
      </c>
      <c r="BQ7" s="39">
        <v>119.67</v>
      </c>
      <c r="BR7" s="39">
        <v>115.37</v>
      </c>
      <c r="BS7" s="39">
        <v>114.34</v>
      </c>
      <c r="BT7" s="39">
        <v>112.8</v>
      </c>
      <c r="BU7" s="39">
        <v>108.81</v>
      </c>
      <c r="BV7" s="39">
        <v>110.87</v>
      </c>
      <c r="BW7" s="39">
        <v>110.3</v>
      </c>
      <c r="BX7" s="39">
        <v>109.12</v>
      </c>
      <c r="BY7" s="39">
        <v>107.42</v>
      </c>
      <c r="BZ7" s="39">
        <v>103.24</v>
      </c>
      <c r="CA7" s="39">
        <v>124.65</v>
      </c>
      <c r="CB7" s="39">
        <v>124.99</v>
      </c>
      <c r="CC7" s="39">
        <v>131.04</v>
      </c>
      <c r="CD7" s="39">
        <v>130.28</v>
      </c>
      <c r="CE7" s="39">
        <v>131.36000000000001</v>
      </c>
      <c r="CF7" s="39">
        <v>152.94999999999999</v>
      </c>
      <c r="CG7" s="39">
        <v>150.54</v>
      </c>
      <c r="CH7" s="39">
        <v>151.85</v>
      </c>
      <c r="CI7" s="39">
        <v>153.88</v>
      </c>
      <c r="CJ7" s="39">
        <v>157.19</v>
      </c>
      <c r="CK7" s="39">
        <v>168.38</v>
      </c>
      <c r="CL7" s="39">
        <v>80.3</v>
      </c>
      <c r="CM7" s="39">
        <v>79.36</v>
      </c>
      <c r="CN7" s="39">
        <v>78.66</v>
      </c>
      <c r="CO7" s="39">
        <v>89.51</v>
      </c>
      <c r="CP7" s="39">
        <v>89.37</v>
      </c>
      <c r="CQ7" s="39">
        <v>63.03</v>
      </c>
      <c r="CR7" s="39">
        <v>63.18</v>
      </c>
      <c r="CS7" s="39">
        <v>63.54</v>
      </c>
      <c r="CT7" s="39">
        <v>63.53</v>
      </c>
      <c r="CU7" s="39">
        <v>63.16</v>
      </c>
      <c r="CV7" s="39">
        <v>60</v>
      </c>
      <c r="CW7" s="39">
        <v>95.55</v>
      </c>
      <c r="CX7" s="39">
        <v>96.65</v>
      </c>
      <c r="CY7" s="39">
        <v>96.81</v>
      </c>
      <c r="CZ7" s="39">
        <v>95.64</v>
      </c>
      <c r="DA7" s="39">
        <v>94.68</v>
      </c>
      <c r="DB7" s="39">
        <v>91.21</v>
      </c>
      <c r="DC7" s="39">
        <v>91.6</v>
      </c>
      <c r="DD7" s="39">
        <v>91.48</v>
      </c>
      <c r="DE7" s="39">
        <v>91.58</v>
      </c>
      <c r="DF7" s="39">
        <v>91.48</v>
      </c>
      <c r="DG7" s="39">
        <v>89.8</v>
      </c>
      <c r="DH7" s="39">
        <v>52.76</v>
      </c>
      <c r="DI7" s="39">
        <v>53.11</v>
      </c>
      <c r="DJ7" s="39">
        <v>51.62</v>
      </c>
      <c r="DK7" s="39">
        <v>52.49</v>
      </c>
      <c r="DL7" s="39">
        <v>52.79</v>
      </c>
      <c r="DM7" s="39">
        <v>48.41</v>
      </c>
      <c r="DN7" s="39">
        <v>49.1</v>
      </c>
      <c r="DO7" s="39">
        <v>49.66</v>
      </c>
      <c r="DP7" s="39">
        <v>50.41</v>
      </c>
      <c r="DQ7" s="39">
        <v>51.13</v>
      </c>
      <c r="DR7" s="39">
        <v>49.59</v>
      </c>
      <c r="DS7" s="39">
        <v>13.42</v>
      </c>
      <c r="DT7" s="39">
        <v>13.92</v>
      </c>
      <c r="DU7" s="39">
        <v>14.24</v>
      </c>
      <c r="DV7" s="39">
        <v>14.61</v>
      </c>
      <c r="DW7" s="39">
        <v>15.32</v>
      </c>
      <c r="DX7" s="39">
        <v>16.16</v>
      </c>
      <c r="DY7" s="39">
        <v>17.420000000000002</v>
      </c>
      <c r="DZ7" s="39">
        <v>18.940000000000001</v>
      </c>
      <c r="EA7" s="39">
        <v>20.36</v>
      </c>
      <c r="EB7" s="39">
        <v>22.41</v>
      </c>
      <c r="EC7" s="39">
        <v>19.440000000000001</v>
      </c>
      <c r="ED7" s="39">
        <v>0.61</v>
      </c>
      <c r="EE7" s="39">
        <v>0.84</v>
      </c>
      <c r="EF7" s="39">
        <v>0.68</v>
      </c>
      <c r="EG7" s="39">
        <v>0.88</v>
      </c>
      <c r="EH7" s="39">
        <v>0.92</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2021-01-21T02:11:06Z</cp:lastPrinted>
  <dcterms:created xsi:type="dcterms:W3CDTF">2020-12-04T02:11:19Z</dcterms:created>
  <dcterms:modified xsi:type="dcterms:W3CDTF">2021-02-18T08:42:26Z</dcterms:modified>
  <cp:category/>
</cp:coreProperties>
</file>