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w$\作業用\財政G\経営比較分析表\03 経営比較分析表（R1決算）\05 チェック完了後データ\04 豊中市\"/>
    </mc:Choice>
  </mc:AlternateContent>
  <workbookProtection workbookAlgorithmName="SHA-512" workbookHashValue="819LsmyYXc1t08fO6i/2Paf9CWfpAgmTTaaNiovTThQvb8FHtBs+Lyz/tWcXAx0LU1FwvCcGeq2gMNBt6VpKNA==" workbookSaltValue="m1K5FNAFN5q7x0frjRYg1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<sst xmlns="http://schemas.openxmlformats.org/spreadsheetml/2006/main" count="252" uniqueCount="116">
  <si>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</si>
  <si>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</si>
  <si>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</si>
  <si>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</si>
  <si>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</si>
  <si>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</si>
  <si>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</si>
  <si>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</si>
  <si>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</si>
  <si>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</si>
  <si>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</si>
  <si>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</si>
  <si>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</si>
  <si>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</si>
  <si>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</si>
  <si>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</si>
  <si>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</si>
  <si>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</si>
  <si>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</si>
  <si>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</si>
  <si>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</si>
  <si>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</si>
  <si>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</si>
  <si>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</si>
  <si>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</si>
  <si>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</si>
  <si>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</si>
  <si>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</si>
  <si>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</si>
  <si>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</si>
  <si>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</si>
  <si>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</si>
  <si>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</si>
  <si>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</si>
  <si>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</si>
  <si>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</si>
  <si>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</si>
  <si>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</si>
  <si>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</si>
  <si>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</si>
  <si>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</si>
  <si>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</si>
  <si>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</si>
  <si>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</si>
  <si>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</si>
  <si>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</si>
  <si>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</si>
  <si>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</si>
  <si>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</si>
  <si>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</si>
  <si>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</si>
  <si>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</si>
  <si>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</si>
  <si>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</si>
  <si>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</si>
  <si>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</si>
  <si>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</si>
  <si>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</si>
  <si>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</si>
  <si>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</si>
  <si>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</si>
  <si>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</si>
  <si>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</si>
  <si>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</si>
  <si>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</si>
  <si>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</si>
  <si>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</si>
  <si>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</si>
  <si>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</si>
  <si>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</si>
  <si>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</si>
  <si>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</si>
  <si>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</si>
  <si>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</si>
  <si>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</si>
  <si>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</si>
  <si>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</si>
  <si>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</si>
  <si>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</si>
  <si>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</si>
  <si>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</si>
  <si>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</si>
  <si>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</si>
  <si>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</si>
  <si>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</si>
  <si>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</si>
  <si>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</si>
  <si>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</si>
  <si>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</si>
  <si>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</si>
  <si>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</si>
  <si>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</si>
  <si>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</si>
  <si>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</si>
  <si>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</si>
  <si>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</si>
  <si>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</si>
  <si>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</si>
  <si>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</si>
  <si>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流域下水道</t>
  </si>
  <si>
    <t>E1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</si>
  <si>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</si>
  <si>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</si>
  <si>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</si>
  <si>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</si>
  <si>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</si>
  <si>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</si>
  <si>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</si>
  <si>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</si>
  <si>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</si>
  <si>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</si>
  <si>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</si>
  <si>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</si>
  <si>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　経常収支比率については、建設や維持管理に要する費用を全て府県や流域参画市町(豊中市、池田市、箕面市、豊能町、伊丹市、川西市、宝塚市、猪名川町)が負担しているため、収入と支出が一致し、毎年100％となっています。
　汚水処理原価は、毎年</t>
    </r>
    <r>
      <rPr>
        <sz val="11"/>
        <rFont val="ＭＳ ゴシック"/>
        <family val="3"/>
        <charset val="128"/>
      </rPr>
      <t>30</t>
    </r>
    <r>
      <rPr>
        <sz val="11"/>
        <color theme="1"/>
        <rFont val="ＭＳ ゴシック"/>
        <family val="3"/>
        <charset val="128"/>
      </rPr>
      <t>円程度で推移していますが、この費用には資本費（建設費用や利息）が含まれていません。
　施設利用率は、流域参画市町全体の数値で、高度処理施設の増設に伴い、平成28年度から施設能力が増加したため、減少しています。なお、処理水量は概ね平年並みです。
　水洗化率は、ほぼ100％に達しており、全国的にみても高い水準にあります。</t>
    </r>
    <rPh sb="1" eb="3">
      <t>ケイジョウ</t>
    </rPh>
    <rPh sb="196" eb="198">
      <t>ヘイセイ</t>
    </rPh>
    <rPh sb="200" eb="202">
      <t>ネンド</t>
    </rPh>
    <phoneticPr fontId="4"/>
  </si>
  <si>
    <t>　流域下水道事業において、管渠は維持管理の対象外となっています。
　処理場については、供用開始後50年を迎えており、施設全体の老朽化が進行しています。</t>
    <phoneticPr fontId="4"/>
  </si>
  <si>
    <t>　猪名川流域下水道は、大阪府と兵庫県にまたがる処理場で、その財産は全て府県が所有しており、豊中市が事業主体ではありません。
　猪名川流域下水道に関する建設や維持管理業務は、豊中市が府県や流域参画市町から受託しています。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</si>
</sst>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5-42D8-B767-CA21CC5AC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7.0000000000000007E-2</c:v>
                </c:pt>
                <c:pt idx="2">
                  <c:v>0.17</c:v>
                </c:pt>
                <c:pt idx="3">
                  <c:v>0.05</c:v>
                </c:pt>
                <c:pt idx="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75-42D8-B767-CA21CC5AC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69.66</c:v>
                </c:pt>
                <c:pt idx="1">
                  <c:v>63.03</c:v>
                </c:pt>
                <c:pt idx="2">
                  <c:v>62.61</c:v>
                </c:pt>
                <c:pt idx="3">
                  <c:v>62.25</c:v>
                </c:pt>
                <c:pt idx="4">
                  <c:v>62.16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7-480F-A0BB-53F4CF992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66.02</c:v>
                </c:pt>
                <c:pt idx="1">
                  <c:v>65.900000000000006</c:v>
                </c:pt>
                <c:pt idx="2">
                  <c:v>65.33</c:v>
                </c:pt>
                <c:pt idx="3">
                  <c:v>66.11</c:v>
                </c:pt>
                <c:pt idx="4">
                  <c:v>67.209999999999994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7-480F-A0BB-53F4CF992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99.6</c:v>
                </c:pt>
                <c:pt idx="1">
                  <c:v>99.68</c:v>
                </c:pt>
                <c:pt idx="2">
                  <c:v>99.65</c:v>
                </c:pt>
                <c:pt idx="3">
                  <c:v>99.68</c:v>
                </c:pt>
                <c:pt idx="4">
                  <c:v>99.7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0-45D4-B924-B5B74234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92.96</c:v>
                </c:pt>
                <c:pt idx="1">
                  <c:v>92.8</c:v>
                </c:pt>
                <c:pt idx="2">
                  <c:v>92.64</c:v>
                </c:pt>
                <c:pt idx="3">
                  <c:v>92.98</c:v>
                </c:pt>
                <c:pt idx="4">
                  <c:v>93.21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0-45D4-B924-B5B742343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C-4869-AD2D-CD36365B9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103.03</c:v>
                </c:pt>
                <c:pt idx="1">
                  <c:v>103.77</c:v>
                </c:pt>
                <c:pt idx="2">
                  <c:v>102.1</c:v>
                </c:pt>
                <c:pt idx="3">
                  <c:v>98.64</c:v>
                </c:pt>
                <c:pt idx="4">
                  <c:v>100.49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6C-4869-AD2D-CD36365B9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3D0-8229-8B909446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40.409999999999997</c:v>
                </c:pt>
                <c:pt idx="1">
                  <c:v>42.2</c:v>
                </c:pt>
                <c:pt idx="2">
                  <c:v>44.38</c:v>
                </c:pt>
                <c:pt idx="3">
                  <c:v>48.81</c:v>
                </c:pt>
                <c:pt idx="4">
                  <c:v>39.35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B-43D0-8229-8B909446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4-407B-BFC2-F189D8C53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4-407B-BFC2-F189D8C53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E-4FE9-8DD5-C0F2AB9DD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9.5</c:v>
                </c:pt>
                <c:pt idx="4" formatCode="#,##0.00;&quot;△&quot;#,##0.00;&quot;-&quot;">
                  <c:v>7.27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FE-4FE9-8DD5-C0F2AB9DD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2-4A54-B0CD-67F647F7A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130.33000000000001</c:v>
                </c:pt>
                <c:pt idx="1">
                  <c:v>138.21</c:v>
                </c:pt>
                <c:pt idx="2">
                  <c:v>142.66999999999999</c:v>
                </c:pt>
                <c:pt idx="3">
                  <c:v>95.77</c:v>
                </c:pt>
                <c:pt idx="4">
                  <c:v>97.37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2-4A54-B0CD-67F647F7A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9-4925-90A7-05C0D1419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359.02</c:v>
                </c:pt>
                <c:pt idx="1">
                  <c:v>306.97000000000003</c:v>
                </c:pt>
                <c:pt idx="2">
                  <c:v>337.85</c:v>
                </c:pt>
                <c:pt idx="3">
                  <c:v>290.94</c:v>
                </c:pt>
                <c:pt idx="4">
                  <c:v>287.39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9-4925-90A7-05C0D1419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3-4E09-9201-7BE0A6F6E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3-4E09-9201-7BE0A6F6E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28.33</c:v>
                </c:pt>
                <c:pt idx="1">
                  <c:v>27.91</c:v>
                </c:pt>
                <c:pt idx="2">
                  <c:v>29.2</c:v>
                </c:pt>
                <c:pt idx="3">
                  <c:v>29.39</c:v>
                </c:pt>
                <c:pt idx="4">
                  <c:v>29.14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5-49E9-8760-8A4E938D1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60.18</c:v>
                </c:pt>
                <c:pt idx="1">
                  <c:v>58.19</c:v>
                </c:pt>
                <c:pt idx="2">
                  <c:v>56.65</c:v>
                </c:pt>
                <c:pt idx="3">
                  <c:v>55.61</c:v>
                </c:pt>
                <c:pt idx="4">
                  <c:v>50.64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95-49E9-8760-8A4E938D1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【291.40】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大阪府　豊中市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流域下水道</v>
      </c>
      <c r="Q8" s="72"/>
      <c r="R8" s="72"/>
      <c r="S8" s="72"/>
      <c r="T8" s="72"/>
      <c r="U8" s="72"/>
      <c r="V8" s="72"/>
      <c r="W8" s="72" t="str">
        <f>データ!L6</f>
        <v>E1</v>
      </c>
      <c r="X8" s="72"/>
      <c r="Y8" s="72"/>
      <c r="Z8" s="72"/>
      <c r="AA8" s="72"/>
      <c r="AB8" s="72"/>
      <c r="AC8" s="72"/>
      <c r="AD8" s="73" t="str">
        <f>データ!$M$6</f>
        <v>自治体職員</v>
      </c>
      <c r="AE8" s="73"/>
      <c r="AF8" s="73"/>
      <c r="AG8" s="73"/>
      <c r="AH8" s="73"/>
      <c r="AI8" s="73"/>
      <c r="AJ8" s="73"/>
      <c r="AK8" s="3"/>
      <c r="AL8" s="69">
        <f>データ!S6</f>
        <v>408464</v>
      </c>
      <c r="AM8" s="69"/>
      <c r="AN8" s="69"/>
      <c r="AO8" s="69"/>
      <c r="AP8" s="69"/>
      <c r="AQ8" s="69"/>
      <c r="AR8" s="69"/>
      <c r="AS8" s="69"/>
      <c r="AT8" s="68">
        <f>データ!T6</f>
        <v>36.39</v>
      </c>
      <c r="AU8" s="68"/>
      <c r="AV8" s="68"/>
      <c r="AW8" s="68"/>
      <c r="AX8" s="68"/>
      <c r="AY8" s="68"/>
      <c r="AZ8" s="68"/>
      <c r="BA8" s="68"/>
      <c r="BB8" s="68">
        <f>データ!U6</f>
        <v>11224.62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-</v>
      </c>
      <c r="J10" s="68"/>
      <c r="K10" s="68"/>
      <c r="L10" s="68"/>
      <c r="M10" s="68"/>
      <c r="N10" s="68"/>
      <c r="O10" s="68"/>
      <c r="P10" s="68">
        <f>データ!P6</f>
        <v>59.69</v>
      </c>
      <c r="Q10" s="68"/>
      <c r="R10" s="68"/>
      <c r="S10" s="68"/>
      <c r="T10" s="68"/>
      <c r="U10" s="68"/>
      <c r="V10" s="68"/>
      <c r="W10" s="68">
        <f>データ!Q6</f>
        <v>76.55</v>
      </c>
      <c r="X10" s="68"/>
      <c r="Y10" s="68"/>
      <c r="Z10" s="68"/>
      <c r="AA10" s="68"/>
      <c r="AB10" s="68"/>
      <c r="AC10" s="68"/>
      <c r="AD10" s="69">
        <f>データ!R6</f>
        <v>0</v>
      </c>
      <c r="AE10" s="69"/>
      <c r="AF10" s="69"/>
      <c r="AG10" s="69"/>
      <c r="AH10" s="69"/>
      <c r="AI10" s="69"/>
      <c r="AJ10" s="69"/>
      <c r="AK10" s="2"/>
      <c r="AL10" s="69">
        <f>データ!V6</f>
        <v>772538</v>
      </c>
      <c r="AM10" s="69"/>
      <c r="AN10" s="69"/>
      <c r="AO10" s="69"/>
      <c r="AP10" s="69"/>
      <c r="AQ10" s="69"/>
      <c r="AR10" s="69"/>
      <c r="AS10" s="69"/>
      <c r="AT10" s="68">
        <f>データ!W6</f>
        <v>92.36</v>
      </c>
      <c r="AU10" s="68"/>
      <c r="AV10" s="68"/>
      <c r="AW10" s="68"/>
      <c r="AX10" s="68"/>
      <c r="AY10" s="68"/>
      <c r="AZ10" s="68"/>
      <c r="BA10" s="68"/>
      <c r="BB10" s="68">
        <f>データ!X6</f>
        <v>8364.42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113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【100.50】</v>
      </c>
      <c r="F85" s="26" t="str">
        <f>データ!AT6</f>
        <v>【7.23】</v>
      </c>
      <c r="G85" s="26" t="str">
        <f>データ!BE6</f>
        <v>【97.06】</v>
      </c>
      <c r="H85" s="26" t="str">
        <f>データ!BP6</f>
        <v>【291.40】</v>
      </c>
      <c r="I85" s="26" t="str">
        <f>データ!CA6</f>
        <v>【0.00】</v>
      </c>
      <c r="J85" s="26" t="str">
        <f>データ!CL6</f>
        <v>【51.39】</v>
      </c>
      <c r="K85" s="26" t="str">
        <f>データ!CW6</f>
        <v>【66.94】</v>
      </c>
      <c r="L85" s="26" t="str">
        <f>データ!DH6</f>
        <v>【93.03】</v>
      </c>
      <c r="M85" s="26" t="str">
        <f>データ!DS6</f>
        <v>【39.03】</v>
      </c>
      <c r="N85" s="26" t="str">
        <f>データ!ED6</f>
        <v>【1.16】</v>
      </c>
      <c r="O85" s="26" t="str">
        <f>データ!EO6</f>
        <v>【0.09】</v>
      </c>
    </row>
  </sheetData>
  <sheetProtection algorithmName="SHA-512" hashValue="f9bqrGfBUb2G2Cg08+Q5M8M2TeGMPyTmhDSC9WX9DEnTbYm/5xE/guWPO18XyAqR8Me8nQCB9zlIhR4GZp0D0w==" saltValue="jFaBldoIYbe/FhaRYFtB8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272035</v>
      </c>
      <c r="D6" s="33">
        <f t="shared" si="3"/>
        <v>46</v>
      </c>
      <c r="E6" s="33">
        <f t="shared" si="3"/>
        <v>17</v>
      </c>
      <c r="F6" s="33">
        <f t="shared" si="3"/>
        <v>3</v>
      </c>
      <c r="G6" s="33">
        <f t="shared" si="3"/>
        <v>0</v>
      </c>
      <c r="H6" s="33" t="str">
        <f t="shared" si="3"/>
        <v>大阪府　豊中市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流域下水道</v>
      </c>
      <c r="L6" s="33" t="str">
        <f t="shared" si="3"/>
        <v>E1</v>
      </c>
      <c r="M6" s="33" t="str">
        <f t="shared" si="3"/>
        <v>自治体職員</v>
      </c>
      <c r="N6" s="34" t="str">
        <f t="shared" si="3"/>
        <v>-</v>
      </c>
      <c r="O6" s="34" t="str">
        <f t="shared" si="3"/>
        <v>-</v>
      </c>
      <c r="P6" s="34">
        <f t="shared" si="3"/>
        <v>59.69</v>
      </c>
      <c r="Q6" s="34">
        <f t="shared" si="3"/>
        <v>76.55</v>
      </c>
      <c r="R6" s="34">
        <f t="shared" si="3"/>
        <v>0</v>
      </c>
      <c r="S6" s="34">
        <f t="shared" si="3"/>
        <v>408464</v>
      </c>
      <c r="T6" s="34">
        <f t="shared" si="3"/>
        <v>36.39</v>
      </c>
      <c r="U6" s="34">
        <f t="shared" si="3"/>
        <v>11224.62</v>
      </c>
      <c r="V6" s="34">
        <f t="shared" si="3"/>
        <v>772538</v>
      </c>
      <c r="W6" s="34">
        <f t="shared" si="3"/>
        <v>92.36</v>
      </c>
      <c r="X6" s="34">
        <f t="shared" si="3"/>
        <v>8364.42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5">
        <f t="shared" si="4"/>
        <v>103.03</v>
      </c>
      <c r="AE6" s="35">
        <f t="shared" si="4"/>
        <v>103.77</v>
      </c>
      <c r="AF6" s="35">
        <f t="shared" si="4"/>
        <v>102.1</v>
      </c>
      <c r="AG6" s="35">
        <f t="shared" si="4"/>
        <v>98.64</v>
      </c>
      <c r="AH6" s="35">
        <f t="shared" si="4"/>
        <v>100.49</v>
      </c>
      <c r="AI6" s="34" t="str">
        <f>IF(AI7="","",IF(AI7="-","【-】","【"&amp;SUBSTITUTE(TEXT(AI7,"#,##0.00"),"-","△")&amp;"】"))</f>
        <v>【100.50】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4">
        <f t="shared" si="5"/>
        <v>0</v>
      </c>
      <c r="AP6" s="34">
        <f t="shared" si="5"/>
        <v>0</v>
      </c>
      <c r="AQ6" s="34">
        <f t="shared" si="5"/>
        <v>0</v>
      </c>
      <c r="AR6" s="35">
        <f t="shared" si="5"/>
        <v>9.5</v>
      </c>
      <c r="AS6" s="35">
        <f t="shared" si="5"/>
        <v>7.27</v>
      </c>
      <c r="AT6" s="34" t="str">
        <f>IF(AT7="","",IF(AT7="-","【-】","【"&amp;SUBSTITUTE(TEXT(AT7,"#,##0.00"),"-","△")&amp;"】"))</f>
        <v>【7.23】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 t="str">
        <f t="shared" si="6"/>
        <v>-</v>
      </c>
      <c r="AZ6" s="35">
        <f t="shared" si="6"/>
        <v>130.33000000000001</v>
      </c>
      <c r="BA6" s="35">
        <f t="shared" si="6"/>
        <v>138.21</v>
      </c>
      <c r="BB6" s="35">
        <f t="shared" si="6"/>
        <v>142.66999999999999</v>
      </c>
      <c r="BC6" s="35">
        <f t="shared" si="6"/>
        <v>95.77</v>
      </c>
      <c r="BD6" s="35">
        <f t="shared" si="6"/>
        <v>97.37</v>
      </c>
      <c r="BE6" s="34" t="str">
        <f>IF(BE7="","",IF(BE7="-","【-】","【"&amp;SUBSTITUTE(TEXT(BE7,"#,##0.00"),"-","△")&amp;"】"))</f>
        <v>【97.06】</v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359.02</v>
      </c>
      <c r="BL6" s="35">
        <f t="shared" si="7"/>
        <v>306.97000000000003</v>
      </c>
      <c r="BM6" s="35">
        <f t="shared" si="7"/>
        <v>337.85</v>
      </c>
      <c r="BN6" s="35">
        <f t="shared" si="7"/>
        <v>290.94</v>
      </c>
      <c r="BO6" s="35">
        <f t="shared" si="7"/>
        <v>287.39</v>
      </c>
      <c r="BP6" s="34" t="str">
        <f>IF(BP7="","",IF(BP7="-","【-】","【"&amp;SUBSTITUTE(TEXT(BP7,"#,##0.00"),"-","△")&amp;"】"))</f>
        <v>【291.40】</v>
      </c>
      <c r="BQ6" s="34">
        <f>IF(BQ7="",NA(),BQ7)</f>
        <v>0</v>
      </c>
      <c r="BR6" s="34">
        <f t="shared" ref="BR6:BZ6" si="8">IF(BR7="",NA(),BR7)</f>
        <v>0</v>
      </c>
      <c r="BS6" s="34">
        <f t="shared" si="8"/>
        <v>0</v>
      </c>
      <c r="BT6" s="34">
        <f t="shared" si="8"/>
        <v>0</v>
      </c>
      <c r="BU6" s="34">
        <f t="shared" si="8"/>
        <v>0</v>
      </c>
      <c r="BV6" s="34">
        <f t="shared" si="8"/>
        <v>0</v>
      </c>
      <c r="BW6" s="34">
        <f t="shared" si="8"/>
        <v>0</v>
      </c>
      <c r="BX6" s="34">
        <f t="shared" si="8"/>
        <v>0</v>
      </c>
      <c r="BY6" s="34">
        <f t="shared" si="8"/>
        <v>0</v>
      </c>
      <c r="BZ6" s="34">
        <f t="shared" si="8"/>
        <v>0</v>
      </c>
      <c r="CA6" s="34" t="str">
        <f>IF(CA7="","",IF(CA7="-","【-】","【"&amp;SUBSTITUTE(TEXT(CA7,"#,##0.00"),"-","△")&amp;"】"))</f>
        <v>【0.00】</v>
      </c>
      <c r="CB6" s="35">
        <f>IF(CB7="",NA(),CB7)</f>
        <v>28.33</v>
      </c>
      <c r="CC6" s="35">
        <f t="shared" ref="CC6:CK6" si="9">IF(CC7="",NA(),CC7)</f>
        <v>27.91</v>
      </c>
      <c r="CD6" s="35">
        <f t="shared" si="9"/>
        <v>29.2</v>
      </c>
      <c r="CE6" s="35">
        <f t="shared" si="9"/>
        <v>29.39</v>
      </c>
      <c r="CF6" s="35">
        <f t="shared" si="9"/>
        <v>29.14</v>
      </c>
      <c r="CG6" s="35">
        <f t="shared" si="9"/>
        <v>60.18</v>
      </c>
      <c r="CH6" s="35">
        <f t="shared" si="9"/>
        <v>58.19</v>
      </c>
      <c r="CI6" s="35">
        <f t="shared" si="9"/>
        <v>56.65</v>
      </c>
      <c r="CJ6" s="35">
        <f t="shared" si="9"/>
        <v>55.61</v>
      </c>
      <c r="CK6" s="35">
        <f t="shared" si="9"/>
        <v>50.64</v>
      </c>
      <c r="CL6" s="34" t="str">
        <f>IF(CL7="","",IF(CL7="-","【-】","【"&amp;SUBSTITUTE(TEXT(CL7,"#,##0.00"),"-","△")&amp;"】"))</f>
        <v>【51.39】</v>
      </c>
      <c r="CM6" s="35">
        <f>IF(CM7="",NA(),CM7)</f>
        <v>69.66</v>
      </c>
      <c r="CN6" s="35">
        <f t="shared" ref="CN6:CV6" si="10">IF(CN7="",NA(),CN7)</f>
        <v>63.03</v>
      </c>
      <c r="CO6" s="35">
        <f t="shared" si="10"/>
        <v>62.61</v>
      </c>
      <c r="CP6" s="35">
        <f t="shared" si="10"/>
        <v>62.25</v>
      </c>
      <c r="CQ6" s="35">
        <f t="shared" si="10"/>
        <v>62.16</v>
      </c>
      <c r="CR6" s="35">
        <f t="shared" si="10"/>
        <v>66.02</v>
      </c>
      <c r="CS6" s="35">
        <f t="shared" si="10"/>
        <v>65.900000000000006</v>
      </c>
      <c r="CT6" s="35">
        <f t="shared" si="10"/>
        <v>65.33</v>
      </c>
      <c r="CU6" s="35">
        <f t="shared" si="10"/>
        <v>66.11</v>
      </c>
      <c r="CV6" s="35">
        <f t="shared" si="10"/>
        <v>67.209999999999994</v>
      </c>
      <c r="CW6" s="34" t="str">
        <f>IF(CW7="","",IF(CW7="-","【-】","【"&amp;SUBSTITUTE(TEXT(CW7,"#,##0.00"),"-","△")&amp;"】"))</f>
        <v>【66.94】</v>
      </c>
      <c r="CX6" s="35">
        <f>IF(CX7="",NA(),CX7)</f>
        <v>99.6</v>
      </c>
      <c r="CY6" s="35">
        <f t="shared" ref="CY6:DG6" si="11">IF(CY7="",NA(),CY7)</f>
        <v>99.68</v>
      </c>
      <c r="CZ6" s="35">
        <f t="shared" si="11"/>
        <v>99.65</v>
      </c>
      <c r="DA6" s="35">
        <f t="shared" si="11"/>
        <v>99.68</v>
      </c>
      <c r="DB6" s="35">
        <f t="shared" si="11"/>
        <v>99.7</v>
      </c>
      <c r="DC6" s="35">
        <f t="shared" si="11"/>
        <v>92.96</v>
      </c>
      <c r="DD6" s="35">
        <f t="shared" si="11"/>
        <v>92.8</v>
      </c>
      <c r="DE6" s="35">
        <f t="shared" si="11"/>
        <v>92.64</v>
      </c>
      <c r="DF6" s="35">
        <f t="shared" si="11"/>
        <v>92.98</v>
      </c>
      <c r="DG6" s="35">
        <f t="shared" si="11"/>
        <v>93.21</v>
      </c>
      <c r="DH6" s="34" t="str">
        <f>IF(DH7="","",IF(DH7="-","【-】","【"&amp;SUBSTITUTE(TEXT(DH7,"#,##0.00"),"-","△")&amp;"】"))</f>
        <v>【93.03】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 t="str">
        <f t="shared" si="12"/>
        <v>-</v>
      </c>
      <c r="DN6" s="35">
        <f t="shared" si="12"/>
        <v>40.409999999999997</v>
      </c>
      <c r="DO6" s="35">
        <f t="shared" si="12"/>
        <v>42.2</v>
      </c>
      <c r="DP6" s="35">
        <f t="shared" si="12"/>
        <v>44.38</v>
      </c>
      <c r="DQ6" s="35">
        <f t="shared" si="12"/>
        <v>48.81</v>
      </c>
      <c r="DR6" s="35">
        <f t="shared" si="12"/>
        <v>39.35</v>
      </c>
      <c r="DS6" s="34" t="str">
        <f>IF(DS7="","",IF(DS7="-","【-】","【"&amp;SUBSTITUTE(TEXT(DS7,"#,##0.00"),"-","△")&amp;"】"))</f>
        <v>【39.03】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5">
        <f t="shared" si="13"/>
        <v>1.17</v>
      </c>
      <c r="ED6" s="34" t="str">
        <f>IF(ED7="","",IF(ED7="-","【-】","【"&amp;SUBSTITUTE(TEXT(ED7,"#,##0.00"),"-","△")&amp;"】"))</f>
        <v>【1.16】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>
        <f t="shared" si="14"/>
        <v>7.0000000000000007E-2</v>
      </c>
      <c r="EK6" s="35">
        <f t="shared" si="14"/>
        <v>7.0000000000000007E-2</v>
      </c>
      <c r="EL6" s="35">
        <f t="shared" si="14"/>
        <v>0.17</v>
      </c>
      <c r="EM6" s="35">
        <f t="shared" si="14"/>
        <v>0.05</v>
      </c>
      <c r="EN6" s="35">
        <f t="shared" si="14"/>
        <v>7.0000000000000007E-2</v>
      </c>
      <c r="EO6" s="34" t="str">
        <f>IF(EO7="","",IF(EO7="-","【-】","【"&amp;SUBSTITUTE(TEXT(EO7,"#,##0.00"),"-","△")&amp;"】"))</f>
        <v>【0.09】</v>
      </c>
    </row>
    <row r="7" spans="1:148" s="36" customFormat="1" x14ac:dyDescent="0.15">
      <c r="A7" s="28"/>
      <c r="B7" s="37">
        <v>2019</v>
      </c>
      <c r="C7" s="37">
        <v>272035</v>
      </c>
      <c r="D7" s="37">
        <v>46</v>
      </c>
      <c r="E7" s="37">
        <v>17</v>
      </c>
      <c r="F7" s="37">
        <v>3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102</v>
      </c>
      <c r="P7" s="38">
        <v>59.69</v>
      </c>
      <c r="Q7" s="38">
        <v>76.55</v>
      </c>
      <c r="R7" s="38">
        <v>0</v>
      </c>
      <c r="S7" s="38">
        <v>408464</v>
      </c>
      <c r="T7" s="38">
        <v>36.39</v>
      </c>
      <c r="U7" s="38">
        <v>11224.62</v>
      </c>
      <c r="V7" s="38">
        <v>772538</v>
      </c>
      <c r="W7" s="38">
        <v>92.36</v>
      </c>
      <c r="X7" s="38">
        <v>8364.42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>
        <v>103.03</v>
      </c>
      <c r="AE7" s="38">
        <v>103.77</v>
      </c>
      <c r="AF7" s="38">
        <v>102.1</v>
      </c>
      <c r="AG7" s="38">
        <v>98.64</v>
      </c>
      <c r="AH7" s="38">
        <v>100.49</v>
      </c>
      <c r="AI7" s="38">
        <v>100.5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9.5</v>
      </c>
      <c r="AS7" s="38">
        <v>7.27</v>
      </c>
      <c r="AT7" s="38">
        <v>7.23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 t="s">
        <v>102</v>
      </c>
      <c r="AZ7" s="38">
        <v>130.33000000000001</v>
      </c>
      <c r="BA7" s="38">
        <v>138.21</v>
      </c>
      <c r="BB7" s="38">
        <v>142.66999999999999</v>
      </c>
      <c r="BC7" s="38">
        <v>95.77</v>
      </c>
      <c r="BD7" s="38">
        <v>97.37</v>
      </c>
      <c r="BE7" s="38">
        <v>97.06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359.02</v>
      </c>
      <c r="BL7" s="38">
        <v>306.97000000000003</v>
      </c>
      <c r="BM7" s="38">
        <v>337.85</v>
      </c>
      <c r="BN7" s="38">
        <v>290.94</v>
      </c>
      <c r="BO7" s="38">
        <v>287.39</v>
      </c>
      <c r="BP7" s="38">
        <v>291.39999999999998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28.33</v>
      </c>
      <c r="CC7" s="38">
        <v>27.91</v>
      </c>
      <c r="CD7" s="38">
        <v>29.2</v>
      </c>
      <c r="CE7" s="38">
        <v>29.39</v>
      </c>
      <c r="CF7" s="38">
        <v>29.14</v>
      </c>
      <c r="CG7" s="38">
        <v>60.18</v>
      </c>
      <c r="CH7" s="38">
        <v>58.19</v>
      </c>
      <c r="CI7" s="38">
        <v>56.65</v>
      </c>
      <c r="CJ7" s="38">
        <v>55.61</v>
      </c>
      <c r="CK7" s="38">
        <v>50.64</v>
      </c>
      <c r="CL7" s="38">
        <v>51.39</v>
      </c>
      <c r="CM7" s="38">
        <v>69.66</v>
      </c>
      <c r="CN7" s="38">
        <v>63.03</v>
      </c>
      <c r="CO7" s="38">
        <v>62.61</v>
      </c>
      <c r="CP7" s="38">
        <v>62.25</v>
      </c>
      <c r="CQ7" s="38">
        <v>62.16</v>
      </c>
      <c r="CR7" s="38">
        <v>66.02</v>
      </c>
      <c r="CS7" s="38">
        <v>65.900000000000006</v>
      </c>
      <c r="CT7" s="38">
        <v>65.33</v>
      </c>
      <c r="CU7" s="38">
        <v>66.11</v>
      </c>
      <c r="CV7" s="38">
        <v>67.209999999999994</v>
      </c>
      <c r="CW7" s="38">
        <v>66.94</v>
      </c>
      <c r="CX7" s="38">
        <v>99.6</v>
      </c>
      <c r="CY7" s="38">
        <v>99.68</v>
      </c>
      <c r="CZ7" s="38">
        <v>99.65</v>
      </c>
      <c r="DA7" s="38">
        <v>99.68</v>
      </c>
      <c r="DB7" s="38">
        <v>99.7</v>
      </c>
      <c r="DC7" s="38">
        <v>92.96</v>
      </c>
      <c r="DD7" s="38">
        <v>92.8</v>
      </c>
      <c r="DE7" s="38">
        <v>92.64</v>
      </c>
      <c r="DF7" s="38">
        <v>92.98</v>
      </c>
      <c r="DG7" s="38">
        <v>93.21</v>
      </c>
      <c r="DH7" s="38">
        <v>93.03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 t="s">
        <v>102</v>
      </c>
      <c r="DN7" s="38">
        <v>40.409999999999997</v>
      </c>
      <c r="DO7" s="38">
        <v>42.2</v>
      </c>
      <c r="DP7" s="38">
        <v>44.38</v>
      </c>
      <c r="DQ7" s="38">
        <v>48.81</v>
      </c>
      <c r="DR7" s="38">
        <v>39.35</v>
      </c>
      <c r="DS7" s="38">
        <v>39.03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>
        <v>0</v>
      </c>
      <c r="DZ7" s="38">
        <v>0</v>
      </c>
      <c r="EA7" s="38">
        <v>0</v>
      </c>
      <c r="EB7" s="38">
        <v>0</v>
      </c>
      <c r="EC7" s="38">
        <v>1.17</v>
      </c>
      <c r="ED7" s="38">
        <v>1.1599999999999999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>
        <v>7.0000000000000007E-2</v>
      </c>
      <c r="EK7" s="38">
        <v>7.0000000000000007E-2</v>
      </c>
      <c r="EL7" s="38">
        <v>0.17</v>
      </c>
      <c r="EM7" s="38">
        <v>0.05</v>
      </c>
      <c r="EN7" s="38">
        <v>7.0000000000000007E-2</v>
      </c>
      <c r="EO7" s="38">
        <v>0.09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2021-02-19T07:33:48Z</cp:lastPrinted>
  <dcterms:created xsi:type="dcterms:W3CDTF">2020-12-04T02:31:25Z</dcterms:created>
  <dcterms:modified xsi:type="dcterms:W3CDTF">2021-02-19T07:33:48Z</dcterms:modified>
  <cp:category/>
</cp:coreProperties>
</file>