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30" i="12" l="1"/>
  <c r="AA70" i="12" l="1"/>
  <c r="AA71" i="12"/>
  <c r="AA72" i="12"/>
  <c r="AU63" i="12" l="1"/>
  <c r="AP63" i="12"/>
  <c r="AA31"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s="1"/>
  <c r="U35" i="10" s="1"/>
  <c r="U36" i="10" s="1"/>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<sst xmlns="http://schemas.openxmlformats.org/spreadsheetml/2006/main" count="1139" uniqueCount="609">
  <si>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</si>
  <si>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</si>
  <si>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</si>
  <si>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</si>
  <si>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</si>
  <si>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</si>
  <si>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</si>
  <si>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</si>
  <si>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</si>
  <si>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</si>
  <si>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</si>
  <si>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</si>
  <si>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</si>
  <si>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</si>
  <si>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</si>
  <si>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</si>
  <si>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</si>
  <si>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</si>
  <si>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</si>
  <si>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</si>
  <si>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</si>
  <si>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</si>
  <si>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</si>
  <si>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</si>
  <si>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</si>
  <si>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</si>
  <si>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</si>
  <si>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</si>
  <si>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</si>
  <si>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</si>
  <si>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</si>
  <si>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</si>
  <si>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</si>
  <si>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</si>
  <si>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</si>
  <si>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</si>
  <si>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</si>
  <si>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</si>
  <si>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</si>
  <si>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</si>
  <si>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</si>
  <si>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</si>
  <si>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</si>
  <si>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</si>
  <si>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</si>
  <si>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</si>
  <si>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</si>
  <si>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</si>
  <si>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</si>
  <si>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</si>
  <si>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</si>
  <si>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</si>
  <si>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</si>
  <si>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</si>
  <si>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</si>
  <si>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</si>
  <si>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</si>
  <si>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</si>
  <si>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</si>
  <si>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</si>
  <si>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</si>
  <si>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</si>
  <si>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</si>
  <si>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</si>
  <si>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</si>
  <si>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</si>
  <si>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</si>
  <si>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</si>
  <si>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</si>
  <si>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</si>
  <si>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</si>
  <si>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</si>
  <si>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</si>
  <si>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</si>
  <si>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</si>
  <si>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</si>
  <si>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</si>
  <si>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</si>
  <si>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</si>
  <si>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</si>
  <si>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</si>
  <si>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</si>
  <si>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</si>
  <si>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</si>
  <si>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</si>
  <si>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</si>
  <si>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</si>
  <si>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</si>
  <si>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</si>
  <si>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</si>
  <si>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</si>
  <si>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</si>
  <si>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</si>
  <si>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</si>
  <si>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</si>
  <si>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</si>
  <si>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</si>
  <si>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</si>
  <si>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</si>
  <si>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</si>
  <si>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</si>
  <si>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</si>
  <si>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</si>
  <si>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</si>
  <si>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</si>
  <si>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</si>
  <si>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</si>
  <si>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</si>
  <si>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</si>
  <si>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</si>
  <si>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</si>
  <si>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</si>
  <si>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</si>
  <si>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</si>
  <si>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</si>
  <si>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</si>
  <si>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</si>
  <si>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</si>
  <si>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</si>
  <si>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</si>
  <si>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</si>
  <si>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</si>
  <si>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</si>
  <si>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</si>
  <si>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</si>
  <si>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</si>
  <si>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</si>
  <si>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</si>
  <si>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</si>
  <si>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</si>
  <si>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</si>
  <si>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</si>
  <si>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</si>
  <si>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</si>
  <si>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</si>
  <si>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</si>
  <si>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</si>
  <si>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</si>
  <si>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</si>
  <si>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</si>
  <si>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</si>
  <si>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</si>
  <si>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</si>
  <si>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</si>
  <si>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</si>
  <si>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</si>
  <si>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</si>
  <si>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</si>
  <si>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</si>
  <si>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</si>
  <si>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</si>
  <si>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</si>
  <si>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</si>
  <si>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</si>
  <si>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</si>
  <si>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</si>
  <si>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</si>
  <si>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</si>
  <si>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</si>
  <si>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</si>
  <si>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</si>
  <si>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</si>
  <si>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</si>
  <si>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</si>
  <si>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</si>
  <si>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</si>
  <si>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</si>
  <si>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</si>
  <si>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</si>
  <si>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</si>
  <si>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</si>
  <si>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</si>
  <si>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</si>
  <si>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</si>
  <si>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</si>
  <si>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</si>
  <si>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</si>
  <si>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</si>
  <si>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</si>
  <si>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</si>
  <si>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</si>
  <si>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</si>
  <si>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</si>
  <si>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</si>
  <si>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</si>
  <si>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</si>
  <si>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</si>
  <si>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</si>
  <si>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</si>
  <si>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</si>
  <si>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</si>
  <si>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</si>
  <si>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</si>
  <si>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</si>
  <si>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</si>
  <si>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</si>
  <si>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</si>
  <si>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</si>
  <si>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</si>
  <si>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</si>
  <si>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</si>
  <si>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</si>
  <si>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</si>
  <si>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</si>
  <si>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</si>
  <si>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</si>
  <si>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</si>
  <si>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</si>
  <si>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</si>
  <si>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</si>
  <si>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</si>
  <si>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</si>
  <si>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</si>
  <si>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</si>
  <si>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</si>
  <si>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</si>
  <si>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</si>
  <si>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</si>
  <si>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</si>
  <si>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</si>
  <si>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</si>
  <si>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</si>
  <si>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</si>
  <si>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</si>
  <si>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</si>
  <si>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</si>
  <si>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</si>
  <si>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</si>
  <si>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</si>
  <si>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</si>
  <si>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</si>
  <si>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</si>
  <si>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</si>
  <si>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</si>
  <si>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</si>
  <si>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</si>
  <si>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</si>
  <si>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</si>
  <si>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</si>
  <si>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</si>
  <si>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</si>
  <si>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</si>
  <si>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</si>
  <si>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</si>
  <si>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</si>
  <si>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</si>
  <si>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</si>
  <si>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</si>
  <si>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</si>
  <si>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</si>
  <si>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</si>
  <si>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</si>
  <si>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</si>
  <si>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</si>
  <si>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</si>
  <si>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</si>
  <si>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</si>
  <si>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</si>
  <si>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</si>
  <si>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</si>
  <si>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</si>
  <si>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</si>
  <si>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</si>
  <si>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</si>
  <si>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</si>
  <si>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</si>
  <si>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</si>
  <si>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</si>
  <si>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</si>
  <si>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</si>
  <si>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</si>
  <si>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</si>
  <si>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</si>
  <si>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</si>
  <si>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</si>
  <si>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</si>
  <si>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</si>
  <si>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</si>
  <si>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</si>
  <si>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</si>
  <si>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</si>
  <si>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</si>
  <si>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</si>
  <si>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</si>
  <si>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</si>
  <si>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</si>
  <si>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</si>
  <si>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</si>
  <si>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</si>
  <si>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</si>
  <si>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</si>
  <si>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</si>
  <si>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</si>
  <si>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</si>
  <si>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</si>
  <si>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</si>
  <si>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</si>
  <si>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</si>
  <si>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</si>
  <si>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</si>
  <si>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</si>
  <si>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</si>
  <si>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</si>
  <si>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</si>
  <si>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</si>
  <si>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</si>
  <si>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</si>
  <si>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</si>
  <si>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</si>
  <si>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</si>
  <si>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</si>
  <si>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</si>
  <si>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</si>
  <si>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</si>
  <si>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</si>
  <si>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</si>
  <si>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</si>
  <si>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</si>
  <si>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</si>
  <si>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</si>
  <si>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</si>
  <si>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</si>
  <si>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</si>
  <si>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</si>
  <si>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</si>
  <si>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</si>
  <si>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</si>
  <si>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</si>
  <si>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</si>
  <si>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</si>
  <si>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</si>
  <si>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</si>
  <si>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</si>
  <si>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</si>
  <si>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</si>
  <si>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</si>
  <si>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</si>
  <si>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</si>
  <si>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</si>
  <si>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</si>
  <si>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</si>
  <si>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</si>
  <si>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</si>
  <si>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</si>
  <si>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</si>
  <si>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</si>
  <si>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</si>
  <si>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</si>
  <si>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</si>
  <si>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</si>
  <si>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</si>
  <si>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</si>
  <si>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</si>
  <si>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</si>
  <si>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</si>
  <si>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</si>
  <si>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</si>
  <si>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</si>
  <si>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</si>
  <si>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</si>
  <si>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</si>
  <si>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</si>
  <si>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</si>
  <si>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</si>
  <si>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</si>
  <si>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</si>
  <si>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</si>
  <si>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</si>
  <si>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</si>
  <si>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</si>
  <si>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</si>
  <si>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</si>
  <si>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</si>
  <si>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</si>
  <si>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</si>
  <si>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</si>
  <si>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</si>
  <si>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</si>
  <si>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</si>
  <si>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</si>
  <si>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</si>
  <si>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</si>
  <si>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</si>
  <si>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</si>
  <si>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</si>
  <si>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</si>
  <si>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</si>
  <si>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</si>
  <si>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</si>
  <si>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</si>
  <si>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</si>
  <si>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</si>
  <si>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</si>
  <si>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</si>
  <si>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</si>
  <si>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</si>
  <si>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</si>
  <si>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</si>
  <si>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</si>
  <si>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</si>
  <si>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</si>
  <si>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</si>
  <si>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</si>
  <si>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</si>
  <si>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</si>
  <si>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</si>
  <si>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</si>
  <si>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</si>
  <si>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</si>
  <si>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</si>
  <si>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</si>
  <si>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</si>
  <si>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</si>
  <si>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</si>
  <si>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</si>
  <si>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</si>
  <si>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</si>
  <si>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</si>
  <si>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</si>
  <si>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</si>
  <si>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</si>
  <si>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</si>
  <si>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</si>
  <si>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</si>
  <si>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</si>
  <si>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</si>
  <si>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</si>
  <si>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</si>
  <si>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</si>
  <si>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</si>
  <si>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</si>
  <si>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</si>
  <si>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</si>
  <si>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</si>
  <si>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</si>
  <si>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</si>
  <si>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</si>
  <si>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</si>
  <si>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</si>
  <si>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</si>
  <si>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</si>
  <si>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</si>
  <si>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</si>
  <si>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</si>
  <si>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</si>
  <si>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</si>
  <si>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</si>
  <si>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</si>
  <si>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</si>
  <si>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</si>
  <si>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</si>
  <si>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</si>
  <si>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</si>
  <si>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</si>
  <si>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</si>
  <si>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</si>
  <si>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</si>
  <si>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</si>
  <si>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</si>
  <si>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</si>
  <si>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</si>
  <si>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</si>
  <si>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</si>
  <si>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</si>
  <si>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</si>
  <si>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</si>
  <si>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</si>
  <si>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</si>
  <si>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</si>
  <si>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</si>
  <si>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</si>
  <si>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</si>
  <si>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</si>
  <si>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</si>
  <si>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</si>
  <si>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</si>
  <si>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</si>
  <si>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</si>
  <si>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</si>
  <si>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</si>
  <si>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</si>
  <si>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</si>
  <si>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</si>
  <si>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</si>
  <si>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</si>
  <si>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</si>
  <si>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</si>
  <si>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</si>
  <si>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</si>
  <si>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</si>
  <si>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</si>
  <si>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</si>
  <si>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</si>
  <si>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</si>
  <si>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</si>
  <si>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</si>
  <si>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</si>
  <si>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</si>
  <si>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</si>
  <si>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</si>
  <si>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</si>
  <si>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</si>
  <si>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</si>
  <si>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</si>
  <si>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</si>
  <si>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</si>
  <si>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</si>
  <si>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</si>
  <si>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</si>
  <si>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</si>
  <si>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</si>
  <si>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</si>
  <si>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</si>
  <si>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</si>
  <si>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</si>
  <si>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</si>
  <si>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</si>
  <si>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</si>
  <si>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</si>
  <si>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</si>
  <si>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</si>
  <si>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</si>
  <si>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</si>
  <si>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</si>
  <si>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</si>
  <si>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</si>
  <si>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</si>
  <si>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</si>
  <si>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</si>
  <si>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</si>
  <si>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</si>
  <si>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</si>
  <si>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</si>
  <si>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</si>
  <si>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</si>
  <si>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</si>
  <si>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</si>
  <si>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</si>
  <si>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</si>
  <si>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</si>
  <si>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</si>
  <si>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</si>
  <si>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</si>
  <si>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</si>
  <si>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</si>
  <si>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</si>
  <si>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</si>
  <si>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</si>
  <si>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</si>
  <si>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</si>
  <si>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</si>
  <si>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</si>
  <si>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</si>
  <si>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</si>
  <si>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</si>
  <si>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</si>
  <si>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</si>
  <si>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1.27</t>
  </si>
  <si>
    <t>▲ 0.57</t>
  </si>
  <si>
    <t>▲ 0.30</t>
  </si>
  <si>
    <t>▲ 4.58</t>
  </si>
  <si>
    <t>水道事業会計</t>
  </si>
  <si>
    <t>▲ 2.68</t>
  </si>
  <si>
    <t>▲ 0.08</t>
  </si>
  <si>
    <t>国民健康保険特別会計</t>
  </si>
  <si>
    <t>介護保険特別会計</t>
  </si>
  <si>
    <t>一般会計</t>
  </si>
  <si>
    <t>後期高齢者医療特別会計</t>
  </si>
  <si>
    <t>下水道事業特別会計</t>
  </si>
  <si>
    <t>漁業集落排水事業特別会計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</si>
  <si>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</si>
  <si>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</si>
  <si>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</si>
  <si>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</si>
  <si>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</si>
  <si>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</si>
  <si>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</si>
  <si>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</si>
  <si>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</si>
  <si>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</si>
  <si>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</si>
  <si>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</si>
  <si>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</si>
  <si>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</si>
  <si>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</si>
  <si>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</si>
  <si>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</si>
  <si>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</si>
  <si>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岬ゆめ・みらい基金</t>
    <rPh sb="0" eb="1">
      <t>ミサキ</t>
    </rPh>
    <rPh sb="7" eb="9">
      <t>キキン</t>
    </rPh>
    <phoneticPr fontId="2"/>
  </si>
  <si>
    <t>多奈川地区多目的公園管理基金</t>
    <rPh sb="0" eb="3">
      <t>タナガワ</t>
    </rPh>
    <rPh sb="3" eb="5">
      <t>チク</t>
    </rPh>
    <rPh sb="5" eb="8">
      <t>タモクテキ</t>
    </rPh>
    <rPh sb="8" eb="10">
      <t>コウエン</t>
    </rPh>
    <rPh sb="10" eb="12">
      <t>カンリ</t>
    </rPh>
    <rPh sb="12" eb="14">
      <t>キキン</t>
    </rPh>
    <phoneticPr fontId="2"/>
  </si>
  <si>
    <t>公共施設整備基金</t>
    <rPh sb="0" eb="2">
      <t>コウキョウ</t>
    </rPh>
    <rPh sb="2" eb="4">
      <t>シセツ</t>
    </rPh>
    <rPh sb="4" eb="6">
      <t>セイビ</t>
    </rPh>
    <rPh sb="6" eb="8">
      <t>キキン</t>
    </rPh>
    <phoneticPr fontId="2"/>
  </si>
  <si>
    <t>海釣り公園管理基金</t>
    <rPh sb="0" eb="2">
      <t>ウミヅ</t>
    </rPh>
    <rPh sb="3" eb="5">
      <t>コウエン</t>
    </rPh>
    <rPh sb="5" eb="7">
      <t>カンリ</t>
    </rPh>
    <rPh sb="7" eb="9">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</si>
  <si>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</si>
  <si>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</si>
  <si>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</si>
  <si>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</si>
  <si>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</si>
  <si>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</si>
  <si>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</si>
  <si>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</si>
  <si>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将来負担比率については、平成２９年度までは類似団体内平均値と同様に年々減少していたものの、平成３０年度は</t>
    </r>
    <r>
      <rPr>
        <sz val="11"/>
        <rFont val="ＭＳ Ｐゴシック"/>
        <family val="3"/>
        <charset val="128"/>
      </rPr>
      <t>災害復旧事業等のため財政調整基金を取り崩したこと</t>
    </r>
    <r>
      <rPr>
        <sz val="11"/>
        <color indexed="8"/>
        <rFont val="ＭＳ Ｐゴシック"/>
        <family val="3"/>
        <charset val="128"/>
      </rPr>
      <t>により充当可能基金残高</t>
    </r>
    <r>
      <rPr>
        <sz val="11"/>
        <rFont val="ＭＳ Ｐゴシック"/>
        <family val="3"/>
        <charset val="128"/>
      </rPr>
      <t>が</t>
    </r>
    <r>
      <rPr>
        <sz val="11"/>
        <color indexed="8"/>
        <rFont val="ＭＳ Ｐゴシック"/>
        <family val="3"/>
        <charset val="128"/>
      </rPr>
      <t>減少したことや、町道海岸連絡線整備事業に係る地方債を発行したこと等による地方債残高の増加の影響等により、前年度比率を上回った。有形固定資産減価償却率についても、多くの施設が昭和４０年～５０年代に建設されているため類似団体内平均値を上回っている。今後は岬町公共施設適正化基本方針に基づき、老朽化対策に積極的に取り組んでいく。</t>
    </r>
    <rPh sb="1" eb="3">
      <t>ショウライ</t>
    </rPh>
    <rPh sb="3" eb="5">
      <t>フタン</t>
    </rPh>
    <rPh sb="5" eb="7">
      <t>ヒリツ</t>
    </rPh>
    <rPh sb="13" eb="15">
      <t>ヘイセイ</t>
    </rPh>
    <rPh sb="17" eb="18">
      <t>ネン</t>
    </rPh>
    <rPh sb="18" eb="19">
      <t>ド</t>
    </rPh>
    <rPh sb="22" eb="24">
      <t>ルイジ</t>
    </rPh>
    <rPh sb="24" eb="26">
      <t>ダンタイ</t>
    </rPh>
    <rPh sb="26" eb="27">
      <t>ナイ</t>
    </rPh>
    <rPh sb="27" eb="29">
      <t>ヘイキン</t>
    </rPh>
    <rPh sb="29" eb="30">
      <t>チ</t>
    </rPh>
    <rPh sb="31" eb="33">
      <t>ドウヨウ</t>
    </rPh>
    <rPh sb="34" eb="36">
      <t>ネンネン</t>
    </rPh>
    <rPh sb="36" eb="38">
      <t>ゲンショウ</t>
    </rPh>
    <rPh sb="46" eb="48">
      <t>ヘイセイ</t>
    </rPh>
    <rPh sb="50" eb="51">
      <t>ネン</t>
    </rPh>
    <rPh sb="51" eb="52">
      <t>ド</t>
    </rPh>
    <rPh sb="53" eb="55">
      <t>サイガイ</t>
    </rPh>
    <rPh sb="55" eb="57">
      <t>フッキュウ</t>
    </rPh>
    <rPh sb="57" eb="59">
      <t>ジギョウ</t>
    </rPh>
    <rPh sb="59" eb="60">
      <t>トウ</t>
    </rPh>
    <rPh sb="63" eb="65">
      <t>ザイセイ</t>
    </rPh>
    <rPh sb="65" eb="67">
      <t>チョウセイ</t>
    </rPh>
    <rPh sb="67" eb="69">
      <t>キキン</t>
    </rPh>
    <rPh sb="70" eb="71">
      <t>ト</t>
    </rPh>
    <rPh sb="72" eb="73">
      <t>クズ</t>
    </rPh>
    <rPh sb="80" eb="82">
      <t>ジュウトウ</t>
    </rPh>
    <rPh sb="82" eb="84">
      <t>カノウ</t>
    </rPh>
    <rPh sb="84" eb="86">
      <t>キキン</t>
    </rPh>
    <rPh sb="86" eb="88">
      <t>ザンダカ</t>
    </rPh>
    <rPh sb="89" eb="91">
      <t>ゲンショウ</t>
    </rPh>
    <rPh sb="97" eb="99">
      <t>チョウドウ</t>
    </rPh>
    <rPh sb="99" eb="101">
      <t>カイガン</t>
    </rPh>
    <rPh sb="101" eb="104">
      <t>レンラクセン</t>
    </rPh>
    <rPh sb="104" eb="106">
      <t>セイビ</t>
    </rPh>
    <rPh sb="106" eb="108">
      <t>ジギョウ</t>
    </rPh>
    <rPh sb="109" eb="110">
      <t>カカ</t>
    </rPh>
    <rPh sb="111" eb="114">
      <t>チホウサイ</t>
    </rPh>
    <rPh sb="115" eb="117">
      <t>ハッコウ</t>
    </rPh>
    <rPh sb="121" eb="122">
      <t>ナド</t>
    </rPh>
    <rPh sb="125" eb="128">
      <t>チホウサイ</t>
    </rPh>
    <rPh sb="128" eb="130">
      <t>ザンダカ</t>
    </rPh>
    <rPh sb="131" eb="133">
      <t>ゾウカ</t>
    </rPh>
    <rPh sb="134" eb="136">
      <t>エイキョウ</t>
    </rPh>
    <rPh sb="136" eb="137">
      <t>ナド</t>
    </rPh>
    <rPh sb="141" eb="144">
      <t>ゼンネンド</t>
    </rPh>
    <rPh sb="144" eb="146">
      <t>ヒリツ</t>
    </rPh>
    <rPh sb="147" eb="149">
      <t>ウワマワ</t>
    </rPh>
    <rPh sb="152" eb="154">
      <t>ユウケイ</t>
    </rPh>
    <rPh sb="154" eb="156">
      <t>コテイ</t>
    </rPh>
    <rPh sb="156" eb="158">
      <t>シサン</t>
    </rPh>
    <rPh sb="158" eb="160">
      <t>ゲンカ</t>
    </rPh>
    <rPh sb="160" eb="162">
      <t>ショウキャク</t>
    </rPh>
    <rPh sb="162" eb="163">
      <t>リツ</t>
    </rPh>
    <rPh sb="169" eb="170">
      <t>オオ</t>
    </rPh>
    <rPh sb="172" eb="174">
      <t>シセツ</t>
    </rPh>
    <rPh sb="175" eb="177">
      <t>ショウワ</t>
    </rPh>
    <rPh sb="179" eb="180">
      <t>ネン</t>
    </rPh>
    <rPh sb="183" eb="185">
      <t>ネンダイ</t>
    </rPh>
    <rPh sb="186" eb="188">
      <t>ケンセツ</t>
    </rPh>
    <rPh sb="195" eb="197">
      <t>ルイジ</t>
    </rPh>
    <rPh sb="197" eb="199">
      <t>ダンタイ</t>
    </rPh>
    <rPh sb="199" eb="200">
      <t>ナイ</t>
    </rPh>
    <rPh sb="200" eb="202">
      <t>ヘイキン</t>
    </rPh>
    <rPh sb="202" eb="203">
      <t>チ</t>
    </rPh>
    <rPh sb="204" eb="205">
      <t>ウワ</t>
    </rPh>
    <rPh sb="205" eb="206">
      <t>マワ</t>
    </rPh>
    <rPh sb="211" eb="213">
      <t>コンゴ</t>
    </rPh>
    <rPh sb="214" eb="216">
      <t>ミサキチョウ</t>
    </rPh>
    <rPh sb="216" eb="218">
      <t>コウキョウ</t>
    </rPh>
    <rPh sb="218" eb="220">
      <t>シセツ</t>
    </rPh>
    <rPh sb="220" eb="223">
      <t>テキセイカ</t>
    </rPh>
    <rPh sb="223" eb="225">
      <t>キホン</t>
    </rPh>
    <rPh sb="225" eb="227">
      <t>ホウシン</t>
    </rPh>
    <rPh sb="228" eb="229">
      <t>モト</t>
    </rPh>
    <rPh sb="232" eb="235">
      <t>ロウキュウカ</t>
    </rPh>
    <rPh sb="235" eb="237">
      <t>タイサク</t>
    </rPh>
    <rPh sb="238" eb="241">
      <t>セッキョクテキ</t>
    </rPh>
    <rPh sb="242" eb="243">
      <t>ト</t>
    </rPh>
    <rPh sb="244" eb="24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</si>
  <si>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</si>
  <si>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</si>
  <si>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</si>
  <si>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</si>
  <si>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</si>
  <si>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</si>
  <si>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将来負担比率は、類似団体内平均値を大きく上回っている。平成２９年度までについては年々減少傾向にあったが、平成３０年度は前年度に比べ４．２</t>
    </r>
    <r>
      <rPr>
        <sz val="11"/>
        <rFont val="ＭＳ Ｐゴシック"/>
        <family val="3"/>
        <charset val="128"/>
      </rPr>
      <t>ポイント悪化</t>
    </r>
    <r>
      <rPr>
        <sz val="11"/>
        <color indexed="8"/>
        <rFont val="ＭＳ Ｐゴシック"/>
        <family val="3"/>
        <charset val="128"/>
      </rPr>
      <t>した。主な要因としては、充当可能基金残高の減少や、地方債残高が増加したことが挙げられる。また、実質公債費比率は、過去に発行した地方債の償還により、類似団体内平均値を大きく上回っているが、元利償還金の減少や普通交付税額の増加等により、前年度に比べ１．１</t>
    </r>
    <r>
      <rPr>
        <sz val="11"/>
        <rFont val="ＭＳ Ｐゴシック"/>
        <family val="3"/>
        <charset val="128"/>
      </rPr>
      <t>ポイント</t>
    </r>
    <r>
      <rPr>
        <sz val="11"/>
        <color indexed="8"/>
        <rFont val="ＭＳ Ｐゴシック"/>
        <family val="3"/>
        <charset val="128"/>
      </rPr>
      <t>改善し１２．４</t>
    </r>
    <r>
      <rPr>
        <sz val="11"/>
        <rFont val="ＭＳ Ｐゴシック"/>
        <family val="3"/>
        <charset val="128"/>
      </rPr>
      <t>ポイント</t>
    </r>
    <r>
      <rPr>
        <sz val="11"/>
        <color indexed="8"/>
        <rFont val="ＭＳ Ｐゴシック"/>
        <family val="3"/>
        <charset val="128"/>
      </rPr>
      <t>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r>
    <rPh sb="1" eb="3">
      <t>ショウライ</t>
    </rPh>
    <rPh sb="3" eb="5">
      <t>フタン</t>
    </rPh>
    <rPh sb="5" eb="7">
      <t>ヒリツ</t>
    </rPh>
    <rPh sb="9" eb="11">
      <t>ルイジ</t>
    </rPh>
    <rPh sb="11" eb="13">
      <t>ダンタイ</t>
    </rPh>
    <rPh sb="13" eb="14">
      <t>ナイ</t>
    </rPh>
    <rPh sb="14" eb="16">
      <t>ヘイキン</t>
    </rPh>
    <rPh sb="16" eb="17">
      <t>チ</t>
    </rPh>
    <rPh sb="18" eb="19">
      <t>オオ</t>
    </rPh>
    <rPh sb="21" eb="23">
      <t>ウワマワ</t>
    </rPh>
    <rPh sb="28" eb="30">
      <t>ヘイセイ</t>
    </rPh>
    <rPh sb="32" eb="33">
      <t>ネン</t>
    </rPh>
    <rPh sb="33" eb="34">
      <t>ド</t>
    </rPh>
    <rPh sb="41" eb="43">
      <t>ネンネン</t>
    </rPh>
    <rPh sb="43" eb="45">
      <t>ゲンショウ</t>
    </rPh>
    <rPh sb="45" eb="47">
      <t>ケイコウ</t>
    </rPh>
    <rPh sb="53" eb="55">
      <t>ヘイセイ</t>
    </rPh>
    <rPh sb="57" eb="59">
      <t>ネンド</t>
    </rPh>
    <rPh sb="60" eb="63">
      <t>ゼンネンド</t>
    </rPh>
    <rPh sb="64" eb="65">
      <t>クラ</t>
    </rPh>
    <rPh sb="73" eb="75">
      <t>アッカ</t>
    </rPh>
    <rPh sb="78" eb="79">
      <t>オモ</t>
    </rPh>
    <rPh sb="80" eb="82">
      <t>ヨウイン</t>
    </rPh>
    <rPh sb="87" eb="89">
      <t>ジュウトウ</t>
    </rPh>
    <rPh sb="89" eb="91">
      <t>カノウ</t>
    </rPh>
    <rPh sb="91" eb="93">
      <t>キキン</t>
    </rPh>
    <rPh sb="93" eb="95">
      <t>ザンダカ</t>
    </rPh>
    <rPh sb="96" eb="98">
      <t>ゲンショウ</t>
    </rPh>
    <rPh sb="100" eb="103">
      <t>チホウサイ</t>
    </rPh>
    <rPh sb="103" eb="105">
      <t>ザンダカ</t>
    </rPh>
    <rPh sb="106" eb="108">
      <t>ゾウカ</t>
    </rPh>
    <rPh sb="113" eb="114">
      <t>ア</t>
    </rPh>
    <rPh sb="122" eb="124">
      <t>ジッシツ</t>
    </rPh>
    <rPh sb="124" eb="127">
      <t>コウサイヒ</t>
    </rPh>
    <rPh sb="127" eb="129">
      <t>ヒリツ</t>
    </rPh>
    <rPh sb="131" eb="133">
      <t>カコ</t>
    </rPh>
    <rPh sb="134" eb="136">
      <t>ハッコウ</t>
    </rPh>
    <rPh sb="138" eb="141">
      <t>チホウサイ</t>
    </rPh>
    <rPh sb="142" eb="144">
      <t>ショウカン</t>
    </rPh>
    <rPh sb="148" eb="150">
      <t>ルイジ</t>
    </rPh>
    <rPh sb="150" eb="152">
      <t>ダンタイ</t>
    </rPh>
    <rPh sb="152" eb="153">
      <t>ナイ</t>
    </rPh>
    <rPh sb="153" eb="155">
      <t>ヘイキン</t>
    </rPh>
    <rPh sb="155" eb="156">
      <t>チ</t>
    </rPh>
    <rPh sb="157" eb="158">
      <t>オオ</t>
    </rPh>
    <rPh sb="160" eb="162">
      <t>ウワマワ</t>
    </rPh>
    <rPh sb="168" eb="170">
      <t>ガンリ</t>
    </rPh>
    <rPh sb="170" eb="173">
      <t>ショウカンキン</t>
    </rPh>
    <rPh sb="174" eb="176">
      <t>ゲンショウ</t>
    </rPh>
    <rPh sb="177" eb="179">
      <t>フツウ</t>
    </rPh>
    <rPh sb="179" eb="182">
      <t>コウフゼイ</t>
    </rPh>
    <rPh sb="182" eb="183">
      <t>ガク</t>
    </rPh>
    <rPh sb="184" eb="186">
      <t>ゾウカ</t>
    </rPh>
    <rPh sb="186" eb="187">
      <t>ナド</t>
    </rPh>
    <rPh sb="191" eb="194">
      <t>ゼンネンド</t>
    </rPh>
    <rPh sb="195" eb="196">
      <t>クラ</t>
    </rPh>
    <rPh sb="204" eb="206">
      <t>カイゼン</t>
    </rPh>
    <rPh sb="224" eb="226">
      <t>イゼン</t>
    </rPh>
    <rPh sb="230" eb="233">
      <t>チホウサイ</t>
    </rPh>
    <rPh sb="234" eb="236">
      <t>ショウカン</t>
    </rPh>
    <rPh sb="237" eb="238">
      <t>オオ</t>
    </rPh>
    <rPh sb="240" eb="242">
      <t>ザイセイ</t>
    </rPh>
    <rPh sb="242" eb="244">
      <t>フタン</t>
    </rPh>
    <rPh sb="255" eb="257">
      <t>コンゴ</t>
    </rPh>
    <rPh sb="260" eb="262">
      <t>シンキ</t>
    </rPh>
    <rPh sb="262" eb="264">
      <t>ジギョウ</t>
    </rPh>
    <rPh sb="265" eb="267">
      <t>ジッシ</t>
    </rPh>
    <rPh sb="274" eb="277">
      <t>チホウサイ</t>
    </rPh>
    <rPh sb="277" eb="279">
      <t>ハッコウ</t>
    </rPh>
    <rPh sb="280" eb="283">
      <t>サイショウゲン</t>
    </rPh>
    <rPh sb="284" eb="285">
      <t>オサ</t>
    </rPh>
    <rPh sb="289" eb="291">
      <t>キギョウ</t>
    </rPh>
    <rPh sb="291" eb="293">
      <t>ユウチ</t>
    </rPh>
    <rPh sb="293" eb="294">
      <t>ナド</t>
    </rPh>
    <rPh sb="297" eb="300">
      <t>ゼイシュウゾウ</t>
    </rPh>
    <rPh sb="301" eb="302">
      <t>ハカ</t>
    </rPh>
    <rPh sb="306" eb="309">
      <t>チホウサイ</t>
    </rPh>
    <rPh sb="310" eb="312">
      <t>イゾン</t>
    </rPh>
    <rPh sb="315" eb="317">
      <t>ザイセイ</t>
    </rPh>
    <rPh sb="317" eb="319">
      <t>ウンエイ</t>
    </rPh>
    <rPh sb="320" eb="32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</si>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</sst>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13" xfId="13" applyNumberFormat="1" applyFont="1" applyFill="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6" borderId="125" xfId="13" applyNumberFormat="1" applyFont="1" applyFill="1" applyBorder="1" applyAlignment="1" applyProtection="1">
      <alignment horizontal="right" vertical="center" shrinkToFit="1"/>
      <protection locked="0"/>
    </xf>
    <xf numFmtId="177" fontId="33" fillId="6" borderId="146" xfId="13" applyNumberFormat="1" applyFont="1" applyFill="1" applyBorder="1" applyAlignment="1" applyProtection="1">
      <alignment horizontal="right" vertical="center" shrinkToFit="1"/>
      <protection locked="0"/>
    </xf>
    <xf numFmtId="177" fontId="33" fillId="6" borderId="189"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0"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1EAB-4D20-82D6-253AA629C7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41884</c:v>
                </c:pt>
                <c:pt idx="1">
                  <c:v>77134</c:v>
                </c:pt>
                <c:pt idx="2">
                  <c:v>85605</c:v>
                </c:pt>
                <c:pt idx="3">
                  <c:v>85660</c:v>
                </c:pt>
                <c:pt idx="4">
                  <c:v>72231</c:v>
                </c:pt>
              </c:numCache>
            </c:numRef>
          </c:val>
          <c:smooth val="0"/>
          <c:extLst>
            <c:ext xmlns:c16="http://schemas.microsoft.com/office/drawing/2014/chart" uri="{C3380CC4-5D6E-409C-BE32-E72D297353CC}">
              <c16:uniqueId val="{00000001-1EAB-4D20-82D6-253AA629C7D1}"/>
            </c:ext>
          </c:extLst>
        </c:ser>
        <c:dLbls>
          <c:showLegendKey val="0"/>
          <c:showVal val="0"/>
          <c:showCatName val="0"/>
          <c:showSerName val="0"/>
          <c:showPercent val="0"/>
          <c:showBubbleSize val="0"/>
        </c:dLbls>
        <c:marker val="1"/>
        <c:smooth val="0"/>
        <c:axId val="343003544"/>
        <c:axId val="401312896"/>
      </c:lineChart>
      <c:catAx>
        <c:axId val="343003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312896"/>
        <c:crosses val="autoZero"/>
        <c:auto val="1"/>
        <c:lblAlgn val="ctr"/>
        <c:lblOffset val="100"/>
        <c:tickLblSkip val="1"/>
        <c:tickMarkSkip val="1"/>
        <c:noMultiLvlLbl val="0"/>
      </c:catAx>
      <c:valAx>
        <c:axId val="4013128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003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c:v>
                </c:pt>
                <c:pt idx="1">
                  <c:v>1.1399999999999999</c:v>
                </c:pt>
                <c:pt idx="2">
                  <c:v>1.27</c:v>
                </c:pt>
                <c:pt idx="3">
                  <c:v>1.37</c:v>
                </c:pt>
                <c:pt idx="4">
                  <c:v>1.41</c:v>
                </c:pt>
              </c:numCache>
            </c:numRef>
          </c:val>
          <c:extLst>
            <c:ext xmlns:c16="http://schemas.microsoft.com/office/drawing/2014/chart" uri="{C3380CC4-5D6E-409C-BE32-E72D297353CC}">
              <c16:uniqueId val="{00000000-18A7-4A75-A8F7-3AF7F02BDE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19.34</c:v>
                </c:pt>
                <c:pt idx="1">
                  <c:v>20.45</c:v>
                </c:pt>
                <c:pt idx="2">
                  <c:v>19.96</c:v>
                </c:pt>
                <c:pt idx="3">
                  <c:v>19.77</c:v>
                </c:pt>
                <c:pt idx="4">
                  <c:v>14.89</c:v>
                </c:pt>
              </c:numCache>
            </c:numRef>
          </c:val>
          <c:extLst>
            <c:ext xmlns:c16="http://schemas.microsoft.com/office/drawing/2014/chart" uri="{C3380CC4-5D6E-409C-BE32-E72D297353CC}">
              <c16:uniqueId val="{00000001-18A7-4A75-A8F7-3AF7F02BDEE5}"/>
            </c:ext>
          </c:extLst>
        </c:ser>
        <c:dLbls>
          <c:showLegendKey val="0"/>
          <c:showVal val="0"/>
          <c:showCatName val="0"/>
          <c:showSerName val="0"/>
          <c:showPercent val="0"/>
          <c:showBubbleSize val="0"/>
        </c:dLbls>
        <c:gapWidth val="250"/>
        <c:overlap val="100"/>
        <c:axId val="410263840"/>
        <c:axId val="41026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-1.27</c:v>
                </c:pt>
                <c:pt idx="1">
                  <c:v>1.75</c:v>
                </c:pt>
                <c:pt idx="2">
                  <c:v>-0.56999999999999995</c:v>
                </c:pt>
                <c:pt idx="3">
                  <c:v>-0.3</c:v>
                </c:pt>
                <c:pt idx="4">
                  <c:v>-4.58</c:v>
                </c:pt>
              </c:numCache>
            </c:numRef>
          </c:val>
          <c:smooth val="0"/>
          <c:extLst>
            <c:ext xmlns:c16="http://schemas.microsoft.com/office/drawing/2014/chart" uri="{C3380CC4-5D6E-409C-BE32-E72D297353CC}">
              <c16:uniqueId val="{00000002-18A7-4A75-A8F7-3AF7F02BDEE5}"/>
            </c:ext>
          </c:extLst>
        </c:ser>
        <c:dLbls>
          <c:showLegendKey val="0"/>
          <c:showVal val="0"/>
          <c:showCatName val="0"/>
          <c:showSerName val="0"/>
          <c:showPercent val="0"/>
          <c:showBubbleSize val="0"/>
        </c:dLbls>
        <c:marker val="1"/>
        <c:smooth val="0"/>
        <c:axId val="410263840"/>
        <c:axId val="410264224"/>
      </c:lineChart>
      <c:catAx>
        <c:axId val="4102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264224"/>
        <c:crosses val="autoZero"/>
        <c:auto val="1"/>
        <c:lblAlgn val="ctr"/>
        <c:lblOffset val="100"/>
        <c:tickLblSkip val="1"/>
        <c:tickMarkSkip val="1"/>
        <c:noMultiLvlLbl val="0"/>
      </c:catAx>
      <c:valAx>
        <c:axId val="4102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6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c:v>
                </c:pt>
                <c:pt idx="4">
                  <c:v>#N/A</c:v>
                </c:pt>
                <c:pt idx="5">
                  <c:v>0.1</c:v>
                </c:pt>
                <c:pt idx="6">
                  <c:v>#N/A</c:v>
                </c:pt>
                <c:pt idx="7">
                  <c:v>0</c:v>
                </c:pt>
                <c:pt idx="8">
                  <c:v>0</c:v>
                </c:pt>
                <c:pt idx="9">
                  <c:v>0</c:v>
                </c:pt>
              </c:numCache>
            </c:numRef>
          </c:val>
          <c:extLst>
            <c:ext xmlns:c16="http://schemas.microsoft.com/office/drawing/2014/chart" uri="{C3380CC4-5D6E-409C-BE32-E72D297353CC}">
              <c16:uniqueId val="{00000000-0701-48FD-A981-13B76D464D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1-48FD-A981-13B76D464D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01-48FD-A981-13B76D464D17}"/>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01-48FD-A981-13B76D464D1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01-48FD-A981-13B76D464D1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c:v>
                </c:pt>
                <c:pt idx="4">
                  <c:v>#N/A</c:v>
                </c:pt>
                <c:pt idx="5">
                  <c:v>0.09</c:v>
                </c:pt>
                <c:pt idx="6">
                  <c:v>#N/A</c:v>
                </c:pt>
                <c:pt idx="7">
                  <c:v>0.11</c:v>
                </c:pt>
                <c:pt idx="8">
                  <c:v>#N/A</c:v>
                </c:pt>
                <c:pt idx="9">
                  <c:v>0.12</c:v>
                </c:pt>
              </c:numCache>
            </c:numRef>
          </c:val>
          <c:extLst>
            <c:ext xmlns:c16="http://schemas.microsoft.com/office/drawing/2014/chart" uri="{C3380CC4-5D6E-409C-BE32-E72D297353CC}">
              <c16:uniqueId val="{00000005-0701-48FD-A981-13B76D464D1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c:v>
                </c:pt>
                <c:pt idx="2">
                  <c:v>#N/A</c:v>
                </c:pt>
                <c:pt idx="3">
                  <c:v>1.1299999999999999</c:v>
                </c:pt>
                <c:pt idx="4">
                  <c:v>#N/A</c:v>
                </c:pt>
                <c:pt idx="5">
                  <c:v>1.27</c:v>
                </c:pt>
                <c:pt idx="6">
                  <c:v>#N/A</c:v>
                </c:pt>
                <c:pt idx="7">
                  <c:v>1.36</c:v>
                </c:pt>
                <c:pt idx="8">
                  <c:v>#N/A</c:v>
                </c:pt>
                <c:pt idx="9">
                  <c:v>1.4</c:v>
                </c:pt>
              </c:numCache>
            </c:numRef>
          </c:val>
          <c:extLst>
            <c:ext xmlns:c16="http://schemas.microsoft.com/office/drawing/2014/chart" uri="{C3380CC4-5D6E-409C-BE32-E72D297353CC}">
              <c16:uniqueId val="{00000006-0701-48FD-A981-13B76D464D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c:v>
                </c:pt>
                <c:pt idx="2">
                  <c:v>#N/A</c:v>
                </c:pt>
                <c:pt idx="3">
                  <c:v>1.0900000000000001</c:v>
                </c:pt>
                <c:pt idx="4">
                  <c:v>#N/A</c:v>
                </c:pt>
                <c:pt idx="5">
                  <c:v>1.35</c:v>
                </c:pt>
                <c:pt idx="6">
                  <c:v>#N/A</c:v>
                </c:pt>
                <c:pt idx="7">
                  <c:v>1.46</c:v>
                </c:pt>
                <c:pt idx="8">
                  <c:v>#N/A</c:v>
                </c:pt>
                <c:pt idx="9">
                  <c:v>1.85</c:v>
                </c:pt>
              </c:numCache>
            </c:numRef>
          </c:val>
          <c:extLst>
            <c:ext xmlns:c16="http://schemas.microsoft.com/office/drawing/2014/chart" uri="{C3380CC4-5D6E-409C-BE32-E72D297353CC}">
              <c16:uniqueId val="{00000007-0701-48FD-A981-13B76D464D1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1.46</c:v>
                </c:pt>
                <c:pt idx="2">
                  <c:v>#N/A</c:v>
                </c:pt>
                <c:pt idx="3">
                  <c:v>0</c:v>
                </c:pt>
                <c:pt idx="4">
                  <c:v>#N/A</c:v>
                </c:pt>
                <c:pt idx="5">
                  <c:v>2.37</c:v>
                </c:pt>
                <c:pt idx="6">
                  <c:v>#N/A</c:v>
                </c:pt>
                <c:pt idx="7">
                  <c:v>3.27</c:v>
                </c:pt>
                <c:pt idx="8">
                  <c:v>#N/A</c:v>
                </c:pt>
                <c:pt idx="9">
                  <c:v>1.88</c:v>
                </c:pt>
              </c:numCache>
            </c:numRef>
          </c:val>
          <c:extLst>
            <c:ext xmlns:c16="http://schemas.microsoft.com/office/drawing/2014/chart" uri="{C3380CC4-5D6E-409C-BE32-E72D297353CC}">
              <c16:uniqueId val="{00000008-0701-48FD-A981-13B76D464D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2.68</c:v>
                </c:pt>
                <c:pt idx="1">
                  <c:v>#N/A</c:v>
                </c:pt>
                <c:pt idx="2">
                  <c:v>#N/A</c:v>
                </c:pt>
                <c:pt idx="3">
                  <c:v>0.4</c:v>
                </c:pt>
                <c:pt idx="4">
                  <c:v>#N/A</c:v>
                </c:pt>
                <c:pt idx="5">
                  <c:v>0.09</c:v>
                </c:pt>
                <c:pt idx="6">
                  <c:v>0.08</c:v>
                </c:pt>
                <c:pt idx="7">
                  <c:v>#N/A</c:v>
                </c:pt>
                <c:pt idx="8">
                  <c:v>#N/A</c:v>
                </c:pt>
                <c:pt idx="9">
                  <c:v>3.55</c:v>
                </c:pt>
              </c:numCache>
            </c:numRef>
          </c:val>
          <c:extLst>
            <c:ext xmlns:c16="http://schemas.microsoft.com/office/drawing/2014/chart" uri="{C3380CC4-5D6E-409C-BE32-E72D297353CC}">
              <c16:uniqueId val="{00000009-0701-48FD-A981-13B76D464D17}"/>
            </c:ext>
          </c:extLst>
        </c:ser>
        <c:dLbls>
          <c:showLegendKey val="0"/>
          <c:showVal val="0"/>
          <c:showCatName val="0"/>
          <c:showSerName val="0"/>
          <c:showPercent val="0"/>
          <c:showBubbleSize val="0"/>
        </c:dLbls>
        <c:gapWidth val="150"/>
        <c:overlap val="100"/>
        <c:axId val="407180848"/>
        <c:axId val="410597104"/>
      </c:barChart>
      <c:catAx>
        <c:axId val="40718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7104"/>
        <c:crosses val="autoZero"/>
        <c:auto val="1"/>
        <c:lblAlgn val="ctr"/>
        <c:lblOffset val="100"/>
        <c:tickLblSkip val="1"/>
        <c:tickMarkSkip val="1"/>
        <c:noMultiLvlLbl val="0"/>
      </c:catAx>
      <c:valAx>
        <c:axId val="41059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8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668</c:v>
                </c:pt>
                <c:pt idx="5">
                  <c:v>626</c:v>
                </c:pt>
                <c:pt idx="8">
                  <c:v>609</c:v>
                </c:pt>
                <c:pt idx="11">
                  <c:v>591</c:v>
                </c:pt>
                <c:pt idx="14">
                  <c:v>592</c:v>
                </c:pt>
              </c:numCache>
            </c:numRef>
          </c:val>
          <c:extLst>
            <c:ext xmlns:c16="http://schemas.microsoft.com/office/drawing/2014/chart" uri="{C3380CC4-5D6E-409C-BE32-E72D297353CC}">
              <c16:uniqueId val="{00000000-2AE7-4813-A3D1-4C6AD6816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E7-4813-A3D1-4C6AD6816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E7-4813-A3D1-4C6AD6816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16</c:v>
                </c:pt>
                <c:pt idx="6">
                  <c:v>21</c:v>
                </c:pt>
                <c:pt idx="9">
                  <c:v>24</c:v>
                </c:pt>
                <c:pt idx="12">
                  <c:v>27</c:v>
                </c:pt>
              </c:numCache>
            </c:numRef>
          </c:val>
          <c:extLst>
            <c:ext xmlns:c16="http://schemas.microsoft.com/office/drawing/2014/chart" uri="{C3380CC4-5D6E-409C-BE32-E72D297353CC}">
              <c16:uniqueId val="{00000003-2AE7-4813-A3D1-4C6AD6816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246</c:v>
                </c:pt>
                <c:pt idx="3">
                  <c:v>240</c:v>
                </c:pt>
                <c:pt idx="6">
                  <c:v>259</c:v>
                </c:pt>
                <c:pt idx="9">
                  <c:v>269</c:v>
                </c:pt>
                <c:pt idx="12">
                  <c:v>248</c:v>
                </c:pt>
              </c:numCache>
            </c:numRef>
          </c:val>
          <c:extLst>
            <c:ext xmlns:c16="http://schemas.microsoft.com/office/drawing/2014/chart" uri="{C3380CC4-5D6E-409C-BE32-E72D297353CC}">
              <c16:uniqueId val="{00000004-2AE7-4813-A3D1-4C6AD6816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E7-4813-A3D1-4C6AD6816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E7-4813-A3D1-4C6AD6816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969</c:v>
                </c:pt>
                <c:pt idx="3">
                  <c:v>930</c:v>
                </c:pt>
                <c:pt idx="6">
                  <c:v>813</c:v>
                </c:pt>
                <c:pt idx="9">
                  <c:v>756</c:v>
                </c:pt>
                <c:pt idx="12">
                  <c:v>752</c:v>
                </c:pt>
              </c:numCache>
            </c:numRef>
          </c:val>
          <c:extLst>
            <c:ext xmlns:c16="http://schemas.microsoft.com/office/drawing/2014/chart" uri="{C3380CC4-5D6E-409C-BE32-E72D297353CC}">
              <c16:uniqueId val="{00000007-2AE7-4813-A3D1-4C6AD681642B}"/>
            </c:ext>
          </c:extLst>
        </c:ser>
        <c:dLbls>
          <c:showLegendKey val="0"/>
          <c:showVal val="0"/>
          <c:showCatName val="0"/>
          <c:showSerName val="0"/>
          <c:showPercent val="0"/>
          <c:showBubbleSize val="0"/>
        </c:dLbls>
        <c:gapWidth val="100"/>
        <c:overlap val="100"/>
        <c:axId val="401177880"/>
        <c:axId val="403044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568</c:v>
                </c:pt>
                <c:pt idx="2">
                  <c:v>#N/A</c:v>
                </c:pt>
                <c:pt idx="3">
                  <c:v>#N/A</c:v>
                </c:pt>
                <c:pt idx="4">
                  <c:v>560</c:v>
                </c:pt>
                <c:pt idx="5">
                  <c:v>#N/A</c:v>
                </c:pt>
                <c:pt idx="6">
                  <c:v>#N/A</c:v>
                </c:pt>
                <c:pt idx="7">
                  <c:v>484</c:v>
                </c:pt>
                <c:pt idx="8">
                  <c:v>#N/A</c:v>
                </c:pt>
                <c:pt idx="9">
                  <c:v>#N/A</c:v>
                </c:pt>
                <c:pt idx="10">
                  <c:v>458</c:v>
                </c:pt>
                <c:pt idx="11">
                  <c:v>#N/A</c:v>
                </c:pt>
                <c:pt idx="12">
                  <c:v>#N/A</c:v>
                </c:pt>
                <c:pt idx="13">
                  <c:v>435</c:v>
                </c:pt>
                <c:pt idx="14">
                  <c:v>#N/A</c:v>
                </c:pt>
              </c:numCache>
            </c:numRef>
          </c:val>
          <c:smooth val="0"/>
          <c:extLst>
            <c:ext xmlns:c16="http://schemas.microsoft.com/office/drawing/2014/chart" uri="{C3380CC4-5D6E-409C-BE32-E72D297353CC}">
              <c16:uniqueId val="{00000008-2AE7-4813-A3D1-4C6AD681642B}"/>
            </c:ext>
          </c:extLst>
        </c:ser>
        <c:dLbls>
          <c:showLegendKey val="0"/>
          <c:showVal val="0"/>
          <c:showCatName val="0"/>
          <c:showSerName val="0"/>
          <c:showPercent val="0"/>
          <c:showBubbleSize val="0"/>
        </c:dLbls>
        <c:marker val="1"/>
        <c:smooth val="0"/>
        <c:axId val="401177880"/>
        <c:axId val="403044280"/>
      </c:lineChart>
      <c:catAx>
        <c:axId val="40117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044280"/>
        <c:crosses val="autoZero"/>
        <c:auto val="1"/>
        <c:lblAlgn val="ctr"/>
        <c:lblOffset val="100"/>
        <c:tickLblSkip val="1"/>
        <c:tickMarkSkip val="1"/>
        <c:noMultiLvlLbl val="0"/>
      </c:catAx>
      <c:valAx>
        <c:axId val="403044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17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6918</c:v>
                </c:pt>
                <c:pt idx="5">
                  <c:v>6668</c:v>
                </c:pt>
                <c:pt idx="8">
                  <c:v>6678</c:v>
                </c:pt>
                <c:pt idx="11">
                  <c:v>6528</c:v>
                </c:pt>
                <c:pt idx="14">
                  <c:v>6494</c:v>
                </c:pt>
              </c:numCache>
            </c:numRef>
          </c:val>
          <c:extLst>
            <c:ext xmlns:c16="http://schemas.microsoft.com/office/drawing/2014/chart" uri="{C3380CC4-5D6E-409C-BE32-E72D297353CC}">
              <c16:uniqueId val="{00000000-647A-4B9A-B9C1-51F5BE27E7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7A-4B9A-B9C1-51F5BE27E7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1653</c:v>
                </c:pt>
                <c:pt idx="5">
                  <c:v>1717</c:v>
                </c:pt>
                <c:pt idx="8">
                  <c:v>1691</c:v>
                </c:pt>
                <c:pt idx="11">
                  <c:v>1900</c:v>
                </c:pt>
                <c:pt idx="14">
                  <c:v>1804</c:v>
                </c:pt>
              </c:numCache>
            </c:numRef>
          </c:val>
          <c:extLst>
            <c:ext xmlns:c16="http://schemas.microsoft.com/office/drawing/2014/chart" uri="{C3380CC4-5D6E-409C-BE32-E72D297353CC}">
              <c16:uniqueId val="{00000002-647A-4B9A-B9C1-51F5BE27E7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7A-4B9A-B9C1-51F5BE27E7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7A-4B9A-B9C1-51F5BE27E7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7A-4B9A-B9C1-51F5BE27E7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1621</c:v>
                </c:pt>
                <c:pt idx="3">
                  <c:v>1421</c:v>
                </c:pt>
                <c:pt idx="6">
                  <c:v>1399</c:v>
                </c:pt>
                <c:pt idx="9">
                  <c:v>1108</c:v>
                </c:pt>
                <c:pt idx="12">
                  <c:v>998</c:v>
                </c:pt>
              </c:numCache>
            </c:numRef>
          </c:val>
          <c:extLst>
            <c:ext xmlns:c16="http://schemas.microsoft.com/office/drawing/2014/chart" uri="{C3380CC4-5D6E-409C-BE32-E72D297353CC}">
              <c16:uniqueId val="{00000006-647A-4B9A-B9C1-51F5BE27E7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c:v>
                </c:pt>
                <c:pt idx="3">
                  <c:v>142</c:v>
                </c:pt>
                <c:pt idx="6">
                  <c:v>171</c:v>
                </c:pt>
                <c:pt idx="9">
                  <c:v>207</c:v>
                </c:pt>
                <c:pt idx="12">
                  <c:v>205</c:v>
                </c:pt>
              </c:numCache>
            </c:numRef>
          </c:val>
          <c:extLst>
            <c:ext xmlns:c16="http://schemas.microsoft.com/office/drawing/2014/chart" uri="{C3380CC4-5D6E-409C-BE32-E72D297353CC}">
              <c16:uniqueId val="{00000007-647A-4B9A-B9C1-51F5BE27E7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4018</c:v>
                </c:pt>
                <c:pt idx="3">
                  <c:v>3877</c:v>
                </c:pt>
                <c:pt idx="6">
                  <c:v>3718</c:v>
                </c:pt>
                <c:pt idx="9">
                  <c:v>3593</c:v>
                </c:pt>
                <c:pt idx="12">
                  <c:v>3466</c:v>
                </c:pt>
              </c:numCache>
            </c:numRef>
          </c:val>
          <c:extLst>
            <c:ext xmlns:c16="http://schemas.microsoft.com/office/drawing/2014/chart" uri="{C3380CC4-5D6E-409C-BE32-E72D297353CC}">
              <c16:uniqueId val="{00000008-647A-4B9A-B9C1-51F5BE27E7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7A-4B9A-B9C1-51F5BE27E7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7103</c:v>
                </c:pt>
                <c:pt idx="3">
                  <c:v>7251</c:v>
                </c:pt>
                <c:pt idx="6">
                  <c:v>7331</c:v>
                </c:pt>
                <c:pt idx="9">
                  <c:v>7589</c:v>
                </c:pt>
                <c:pt idx="12">
                  <c:v>7911</c:v>
                </c:pt>
              </c:numCache>
            </c:numRef>
          </c:val>
          <c:extLst>
            <c:ext xmlns:c16="http://schemas.microsoft.com/office/drawing/2014/chart" uri="{C3380CC4-5D6E-409C-BE32-E72D297353CC}">
              <c16:uniqueId val="{0000000A-647A-4B9A-B9C1-51F5BE27E74A}"/>
            </c:ext>
          </c:extLst>
        </c:ser>
        <c:dLbls>
          <c:showLegendKey val="0"/>
          <c:showVal val="0"/>
          <c:showCatName val="0"/>
          <c:showSerName val="0"/>
          <c:showPercent val="0"/>
          <c:showBubbleSize val="0"/>
        </c:dLbls>
        <c:gapWidth val="100"/>
        <c:overlap val="100"/>
        <c:axId val="412302824"/>
        <c:axId val="401070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4241</c:v>
                </c:pt>
                <c:pt idx="2">
                  <c:v>#N/A</c:v>
                </c:pt>
                <c:pt idx="3">
                  <c:v>#N/A</c:v>
                </c:pt>
                <c:pt idx="4">
                  <c:v>4306</c:v>
                </c:pt>
                <c:pt idx="5">
                  <c:v>#N/A</c:v>
                </c:pt>
                <c:pt idx="6">
                  <c:v>#N/A</c:v>
                </c:pt>
                <c:pt idx="7">
                  <c:v>4251</c:v>
                </c:pt>
                <c:pt idx="8">
                  <c:v>#N/A</c:v>
                </c:pt>
                <c:pt idx="9">
                  <c:v>#N/A</c:v>
                </c:pt>
                <c:pt idx="10">
                  <c:v>4068</c:v>
                </c:pt>
                <c:pt idx="11">
                  <c:v>#N/A</c:v>
                </c:pt>
                <c:pt idx="12">
                  <c:v>#N/A</c:v>
                </c:pt>
                <c:pt idx="13">
                  <c:v>4282</c:v>
                </c:pt>
                <c:pt idx="14">
                  <c:v>#N/A</c:v>
                </c:pt>
              </c:numCache>
            </c:numRef>
          </c:val>
          <c:smooth val="0"/>
          <c:extLst>
            <c:ext xmlns:c16="http://schemas.microsoft.com/office/drawing/2014/chart" uri="{C3380CC4-5D6E-409C-BE32-E72D297353CC}">
              <c16:uniqueId val="{0000000B-647A-4B9A-B9C1-51F5BE27E74A}"/>
            </c:ext>
          </c:extLst>
        </c:ser>
        <c:dLbls>
          <c:showLegendKey val="0"/>
          <c:showVal val="0"/>
          <c:showCatName val="0"/>
          <c:showSerName val="0"/>
          <c:showPercent val="0"/>
          <c:showBubbleSize val="0"/>
        </c:dLbls>
        <c:marker val="1"/>
        <c:smooth val="0"/>
        <c:axId val="412302824"/>
        <c:axId val="401070696"/>
      </c:lineChart>
      <c:catAx>
        <c:axId val="41230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070696"/>
        <c:crosses val="autoZero"/>
        <c:auto val="1"/>
        <c:lblAlgn val="ctr"/>
        <c:lblOffset val="100"/>
        <c:tickLblSkip val="1"/>
        <c:tickMarkSkip val="1"/>
        <c:noMultiLvlLbl val="0"/>
      </c:catAx>
      <c:valAx>
        <c:axId val="40107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30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858</c:v>
                </c:pt>
                <c:pt idx="1">
                  <c:v>841</c:v>
                </c:pt>
                <c:pt idx="2">
                  <c:v>642</c:v>
                </c:pt>
              </c:numCache>
            </c:numRef>
          </c:val>
          <c:extLst>
            <c:ext xmlns:c16="http://schemas.microsoft.com/office/drawing/2014/chart" uri="{C3380CC4-5D6E-409C-BE32-E72D297353CC}">
              <c16:uniqueId val="{00000000-C74F-4D79-860A-17F2A679CB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C74F-4D79-860A-17F2A679CB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517</c:v>
                </c:pt>
                <c:pt idx="1">
                  <c:v>735</c:v>
                </c:pt>
                <c:pt idx="2">
                  <c:v>827</c:v>
                </c:pt>
              </c:numCache>
            </c:numRef>
          </c:val>
          <c:extLst>
            <c:ext xmlns:c16="http://schemas.microsoft.com/office/drawing/2014/chart" uri="{C3380CC4-5D6E-409C-BE32-E72D297353CC}">
              <c16:uniqueId val="{00000002-C74F-4D79-860A-17F2A679CB98}"/>
            </c:ext>
          </c:extLst>
        </c:ser>
        <c:dLbls>
          <c:showLegendKey val="0"/>
          <c:showVal val="0"/>
          <c:showCatName val="0"/>
          <c:showSerName val="0"/>
          <c:showPercent val="0"/>
          <c:showBubbleSize val="0"/>
        </c:dLbls>
        <c:gapWidth val="120"/>
        <c:overlap val="100"/>
        <c:axId val="401071080"/>
        <c:axId val="401073464"/>
      </c:barChart>
      <c:catAx>
        <c:axId val="40107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073464"/>
        <c:crosses val="autoZero"/>
        <c:auto val="1"/>
        <c:lblAlgn val="ctr"/>
        <c:lblOffset val="100"/>
        <c:tickLblSkip val="1"/>
        <c:tickMarkSkip val="1"/>
        <c:noMultiLvlLbl val="0"/>
      </c:catAx>
      <c:valAx>
        <c:axId val="401073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07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{CF28A9D3-33CC-45D8-9BB2-72C9F1F6914B}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5D4-45B2-862E-7EB4EF9072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{69E43CF2-DE3F-477E-B293-429BD6F1B988}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D4-45B2-862E-7EB4EF9072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{9421E91A-2560-4072-BA7F-80A467D05692}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D4-45B2-862E-7EB4EF9072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{0B41DA9D-FC18-4D24-A9C2-7F0E5BEF0979}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D4-45B2-862E-7EB4EF9072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{97E9D296-1E96-4D3B-8124-CEA5BF5F6AEE}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D4-45B2-862E-7EB4EF90725F}"/>
                </c:ext>
              </c:extLst>
            </c:dLbl>
            <c:dLbl>
              <c:idx val="8"/>
              <c:layout>
                <c:manualLayout>
                  <c:x val="-2.6061277379947307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{D7B37829-6AF3-4D39-8040-4949326539B7}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5D4-45B2-862E-7EB4EF9072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{EE0C9320-559A-4A60-8743-820AAEF01E4B}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5D4-45B2-862E-7EB4EF90725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{661C4AB1-0C59-4CCB-B4A2-8CD2A4188735}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5D4-45B2-862E-7EB4EF90725F}"/>
                </c:ext>
              </c:extLst>
            </c:dLbl>
            <c:dLbl>
              <c:idx val="32"/>
              <c:layout>
                <c:manualLayout>
                  <c:x val="-3.822912355919730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{A0AD86E4-FECD-4B9B-9AEE-E70065EC8FB3}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5D4-45B2-862E-7EB4EF9072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c:v>
                </c:pt>
                <c:pt idx="16">
                  <c:v>68.099999999999994</c:v>
                </c:pt>
                <c:pt idx="24">
                  <c:v>67</c:v>
                </c:pt>
                <c:pt idx="32">
                  <c:v>65.2</c:v>
                </c:pt>
              </c:numCache>
            </c:numRef>
          </c:xVal>
          <c:yVal>
            <c:numRef>
              <c:f>公会計指標分析・財政指標組合せ分析表!$BP$51:$DC$51</c:f>
              <c:numCache>
                <c:formatCode>#,##0.0;"▲ "#,##0.0</c:formatCode>
                <c:ptCount val="40"/>
                <c:pt idx="8">
                  <c:v>115.9</c:v>
                </c:pt>
                <c:pt idx="16">
                  <c:v>115.2</c:v>
                </c:pt>
                <c:pt idx="24">
                  <c:v>111</c:v>
                </c:pt>
                <c:pt idx="32">
                  <c:v>115.2</c:v>
                </c:pt>
              </c:numCache>
            </c:numRef>
          </c:yVal>
          <c:smooth val="0"/>
          <c:extLst>
            <c:ext xmlns:c16="http://schemas.microsoft.com/office/drawing/2014/chart" uri="{C3380CC4-5D6E-409C-BE32-E72D297353CC}">
              <c16:uniqueId val="{00000009-A5D4-45B2-862E-7EB4EF9072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{217E6FBD-E52C-4513-B46F-73573A901A0E}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5D4-45B2-862E-7EB4EF9072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{9D5FCEBF-0A58-443F-B773-ED336FEB1F3B}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D4-45B2-862E-7EB4EF9072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{326FC315-B3FA-430B-904C-3FE1264DCE82}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D4-45B2-862E-7EB4EF9072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{01805F61-1EB9-41D0-AB70-003A8A5B8C59}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D4-45B2-862E-7EB4EF9072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{CD7697D0-6AC3-462C-B075-109ABA9CC8F9}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D4-45B2-862E-7EB4EF9072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{E4FA9544-86C7-4C3D-A202-FC61217A8434}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5D4-45B2-862E-7EB4EF9072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{5FBF25C7-ACD7-4928-AC4C-640FE40A2C4D}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5D4-45B2-862E-7EB4EF90725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{70DA34DE-4FAE-4E77-A497-B9F2F71E6EEF}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5D4-45B2-862E-7EB4EF90725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{3910548E-CCCD-4944-8270-83256204BDD6}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5D4-45B2-862E-7EB4EF9072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A5D4-45B2-862E-7EB4EF90725F}"/>
            </c:ext>
          </c:extLst>
        </c:ser>
        <c:dLbls>
          <c:showLegendKey val="0"/>
          <c:showVal val="1"/>
          <c:showCatName val="0"/>
          <c:showSerName val="0"/>
          <c:showPercent val="0"/>
          <c:showBubbleSize val="0"/>
        </c:dLbls>
        <c:axId val="700441416"/>
        <c:axId val="700442984"/>
      </c:scatterChart>
      <c:valAx>
        <c:axId val="700441416"/>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0442984"/>
        <c:crosses val="autoZero"/>
        <c:crossBetween val="midCat"/>
      </c:valAx>
      <c:valAx>
        <c:axId val="700442984"/>
        <c:scaling>
          <c:orientation val="minMax"/>
          <c:max val="13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0441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{64A77CAC-FFB0-4A69-9B36-3E2FDE559B27}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88-4B58-B01A-42623CC410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{E65814F4-21D1-4973-BC73-051A3CB7A986}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88-4B58-B01A-42623CC410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{3DCE159B-55D4-4639-8C37-164A9D818418}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88-4B58-B01A-42623CC410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{2F739A27-C8F0-49E4-AC9B-FBB5452F30CC}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88-4B58-B01A-42623CC410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{3F2915B9-85FE-4E86-9910-8AA289CA1999}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88-4B58-B01A-42623CC410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{4BF1B3C9-7117-463E-B009-99DEC8D43571}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88-4B58-B01A-42623CC410C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{D81CB81B-78F1-4A0E-AEA0-C7628D25193F}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88-4B58-B01A-42623CC410C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{D2BCFA59-924E-49B1-AAB5-962A9B08CAE9}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88-4B58-B01A-42623CC410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{90EC8349-79E2-428D-B752-526BA28147B9}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88-4B58-B01A-42623CC410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16.2</c:v>
                </c:pt>
                <c:pt idx="16">
                  <c:v>14.7</c:v>
                </c:pt>
                <c:pt idx="24">
                  <c:v>13.5</c:v>
                </c:pt>
                <c:pt idx="32">
                  <c:v>12.4</c:v>
                </c:pt>
              </c:numCache>
            </c:numRef>
          </c:xVal>
          <c:yVal>
            <c:numRef>
              <c:f>公会計指標分析・財政指標組合せ分析表!$BP$73:$DC$73</c:f>
              <c:numCache>
                <c:formatCode>#,##0.0;"▲ "#,##0.0</c:formatCode>
                <c:ptCount val="40"/>
                <c:pt idx="0">
                  <c:v>119.2</c:v>
                </c:pt>
                <c:pt idx="8">
                  <c:v>115.9</c:v>
                </c:pt>
                <c:pt idx="16">
                  <c:v>115.2</c:v>
                </c:pt>
                <c:pt idx="24">
                  <c:v>111</c:v>
                </c:pt>
                <c:pt idx="32">
                  <c:v>115.2</c:v>
                </c:pt>
              </c:numCache>
            </c:numRef>
          </c:yVal>
          <c:smooth val="0"/>
          <c:extLst>
            <c:ext xmlns:c16="http://schemas.microsoft.com/office/drawing/2014/chart" uri="{C3380CC4-5D6E-409C-BE32-E72D297353CC}">
              <c16:uniqueId val="{00000009-AA88-4B58-B01A-42623CC410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{BA37DD14-478F-42B8-9EF5-35EFD11CFC21}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88-4B58-B01A-42623CC410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{26639E19-0E07-4870-8DAA-229A15E9D403}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88-4B58-B01A-42623CC410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{0AFA35FC-7B6B-475D-920C-9908BBBE6542}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88-4B58-B01A-42623CC410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{9D39A683-47A2-4CB0-A9A2-127126372D05}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88-4B58-B01A-42623CC410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{0029D24B-3C46-402F-9A76-704B5C771E87}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88-4B58-B01A-42623CC410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{207BABAD-F205-471C-B364-3728C6D65FE6}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88-4B58-B01A-42623CC410C2}"/>
                </c:ext>
              </c:extLst>
            </c:dLbl>
            <c:dLbl>
              <c:idx val="16"/>
              <c:layout>
                <c:manualLayout>
                  <c:x val="-2.580295318372710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{FBA2BD08-FACA-4701-A963-90000D5229AE}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88-4B58-B01A-42623CC410C2}"/>
                </c:ext>
              </c:extLst>
            </c:dLbl>
            <c:dLbl>
              <c:idx val="24"/>
              <c:layout>
                <c:manualLayout>
                  <c:x val="-3.759303005449415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{3A3C2D74-2D5D-46BF-98F7-39CD5A94B1FD}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88-4B58-B01A-42623CC410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{40B9FFE0-3063-4512-834E-614CF9024CE2}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88-4B58-B01A-42623CC410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AA88-4B58-B01A-42623CC410C2}"/>
            </c:ext>
          </c:extLst>
        </c:ser>
        <c:dLbls>
          <c:showLegendKey val="0"/>
          <c:showVal val="1"/>
          <c:showCatName val="0"/>
          <c:showSerName val="0"/>
          <c:showPercent val="0"/>
          <c:showBubbleSize val="0"/>
        </c:dLbls>
        <c:axId val="700442592"/>
        <c:axId val="700442200"/>
      </c:scatterChart>
      <c:valAx>
        <c:axId val="700442592"/>
        <c:scaling>
          <c:orientation val="minMax"/>
          <c:max val="18.5"/>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0442200"/>
        <c:crosses val="autoZero"/>
        <c:crossBetween val="midCat"/>
      </c:valAx>
      <c:valAx>
        <c:axId val="700442200"/>
        <c:scaling>
          <c:orientation val="minMax"/>
          <c:max val="13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0442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過去に実施した健康ふれあいセンター、中学校、消防庁舎などの整備に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償還が終了したことにより、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年度に発足した消防組合の施設整備等に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増加傾向にある。今後は、一部事務組合への負担金については、構成団体と協議し事業の重点化を図るとともに、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基準額以上に一般会計から繰出を行っている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下水道事業についても将来の財政負担に引き続き留意しつつ、適正な事業運営に努める。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該当なし</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00"/>
              </a:solidFill>
              <a:effectLst/>
              <a:latin typeface="+mn-lt"/>
              <a:ea typeface="+mn-ea"/>
              <a:cs typeface="+mn-cs"/>
            </a:rPr>
            <a:t> </a:t>
          </a:r>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は昨年に引き続き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したものの、防災行政無線再整備事業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や町道海岸連絡線整備事業等に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地方債の発行により、「一般会計等に係る地方債の現在高」は増加</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した。また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水道事業の経営健全化に向けた水道事業への貸付を、財政調整基金の取り崩しにより行ったため、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が減少し</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、結果として「将来負担比率の分子」が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した。今後とも、将来の財政負担に留意しつつ、健全な財政運営に努める。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ふるさと納税による岬ゆめ・みらい基金への積立てが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水道事業の経営健全化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に向けた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水道事業会計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貸付を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百万円の取り崩しにより行ったことが要因となっている。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公共施設の老朽化対策や子育て、福祉などの社会保障関係経費の増加に備えて、財政調整基金や公共施設整備基金に積立てを行っていく予定である。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岬ゆめ・みらい基金：個性豊かな活力あるまちづくり施策の推進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多奈川地区多目的公園管理基金：多奈川地区多目的公園の維持管理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公共施設整備基金：公共施設の整備及び適切な維持管理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海釣り公園管理基金：海釣り公園の維持管理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地域福祉基金：本町の特性を活かした高齢者保健施策の推進</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岬ゆめ・みらい基金：ふるさと納税より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878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百万円積立てた一方、寄附の謝礼事務費や地方創生事業等に充当するために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758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地域福祉基金：健康ふれあいセンター運営事業に充当するため、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岬ゆめ・みらい基金：個人や団体からの寄付金の積立てを行いながら、活力ある、街づくり施策を推進していくため取り崩しを行っていく。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公共施設整備基金：公共施設の老朽化に備え、積立てを行っていく。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年度は、前年度剰余金により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百万円積立てた一方、退職手当等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水道事業の経営健全化に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向けて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水道事業会計へ</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貸付を実施するため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百万円を取り崩したことで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子育て、福祉などの社会保障関係経費の増加に備えて積立てていく。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近年、利子収入の積立てのみを行い、取り崩しを行っていないため、ほぼ増減がない状況にある。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利子収入の積立てを行っていく予定のため、今後も残高は、ほぼ横ばいとなる予定である。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本町では、平成２６年度に策定した岬町公共施設適正化基本方針に基づき、老朽化した公共施設の集約化・複合化や除却を進めているが、多くの施設が昭和４０年～５０年代に建設されているため、有形固定資産減価償却率が類似団体内平均値を上回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94978</xdr:rowOff>
    </xdr:from>
    <xdr:to>
      <xdr:col>23</xdr:col>
      <xdr:colOff>136525</xdr:colOff>
      <xdr:row>29</xdr:row>
      <xdr:rowOff>25128</xdr:rowOff>
    </xdr:to>
    <xdr:sp macro="" textlink="">
      <xdr:nvSpPr>
        <xdr:cNvPr id="81" name="楕円 80"/>
        <xdr:cNvSpPr/>
      </xdr:nvSpPr>
      <xdr:spPr>
        <a:xfrm>
          <a:off x="47117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117855</xdr:rowOff>
    </xdr:from>
    <xdr:ext cx="405111" cy="259045"/>
    <xdr:sp macro="" textlink="">
      <xdr:nvSpPr>
        <xdr:cNvPr id="82" name="有形固定資産減価償却率該当値テキスト"/>
        <xdr:cNvSpPr txBox="1"/>
      </xdr:nvSpPr>
      <xdr:spPr>
        <a:xfrm>
          <a:off x="4813300" y="551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39461</xdr:rowOff>
    </xdr:from>
    <xdr:to>
      <xdr:col>19</xdr:col>
      <xdr:colOff>187325</xdr:colOff>
      <xdr:row>28</xdr:row>
      <xdr:rowOff>141061</xdr:rowOff>
    </xdr:to>
    <xdr:sp macro="" textlink="">
      <xdr:nvSpPr>
        <xdr:cNvPr id="83" name="楕円 82"/>
        <xdr:cNvSpPr/>
      </xdr:nvSpPr>
      <xdr:spPr>
        <a:xfrm>
          <a:off x="4000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90261</xdr:rowOff>
    </xdr:from>
    <xdr:to>
      <xdr:col>23</xdr:col>
      <xdr:colOff>85725</xdr:colOff>
      <xdr:row>28</xdr:row>
      <xdr:rowOff>145778</xdr:rowOff>
    </xdr:to>
    <xdr:cxnSp macro="">
      <xdr:nvCxnSpPr>
        <xdr:cNvPr id="84" name="直線コネクタ 83"/>
        <xdr:cNvCxnSpPr/>
      </xdr:nvCxnSpPr>
      <xdr:spPr>
        <a:xfrm>
          <a:off x="4051300" y="566238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5533</xdr:rowOff>
    </xdr:from>
    <xdr:to>
      <xdr:col>15</xdr:col>
      <xdr:colOff>187325</xdr:colOff>
      <xdr:row>28</xdr:row>
      <xdr:rowOff>107133</xdr:rowOff>
    </xdr:to>
    <xdr:sp macro="" textlink="">
      <xdr:nvSpPr>
        <xdr:cNvPr id="85" name="楕円 84"/>
        <xdr:cNvSpPr/>
      </xdr:nvSpPr>
      <xdr:spPr>
        <a:xfrm>
          <a:off x="32385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56333</xdr:rowOff>
    </xdr:from>
    <xdr:to>
      <xdr:col>19</xdr:col>
      <xdr:colOff>136525</xdr:colOff>
      <xdr:row>28</xdr:row>
      <xdr:rowOff>90261</xdr:rowOff>
    </xdr:to>
    <xdr:cxnSp macro="">
      <xdr:nvCxnSpPr>
        <xdr:cNvPr id="86" name="直線コネクタ 85"/>
        <xdr:cNvCxnSpPr/>
      </xdr:nvCxnSpPr>
      <xdr:spPr>
        <a:xfrm>
          <a:off x="3289300" y="562845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85725</xdr:rowOff>
    </xdr:from>
    <xdr:to>
      <xdr:col>11</xdr:col>
      <xdr:colOff>187325</xdr:colOff>
      <xdr:row>29</xdr:row>
      <xdr:rowOff>15875</xdr:rowOff>
    </xdr:to>
    <xdr:sp macro="" textlink="">
      <xdr:nvSpPr>
        <xdr:cNvPr id="87" name="楕円 86"/>
        <xdr:cNvSpPr/>
      </xdr:nvSpPr>
      <xdr:spPr>
        <a:xfrm>
          <a:off x="2476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56333</xdr:rowOff>
    </xdr:from>
    <xdr:to>
      <xdr:col>15</xdr:col>
      <xdr:colOff>136525</xdr:colOff>
      <xdr:row>28</xdr:row>
      <xdr:rowOff>136525</xdr:rowOff>
    </xdr:to>
    <xdr:cxnSp macro="">
      <xdr:nvCxnSpPr>
        <xdr:cNvPr id="88" name="直線コネクタ 87"/>
        <xdr:cNvCxnSpPr/>
      </xdr:nvCxnSpPr>
      <xdr:spPr>
        <a:xfrm flipV="1">
          <a:off x="2527300" y="5628458"/>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157588</xdr:rowOff>
    </xdr:from>
    <xdr:ext cx="405111" cy="259045"/>
    <xdr:sp macro="" textlink="">
      <xdr:nvSpPr>
        <xdr:cNvPr id="92" name="n_1mainValue有形固定資産減価償却率"/>
        <xdr:cNvSpPr txBox="1"/>
      </xdr:nvSpPr>
      <xdr:spPr>
        <a:xfrm>
          <a:off x="38360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123660</xdr:rowOff>
    </xdr:from>
    <xdr:ext cx="405111" cy="259045"/>
    <xdr:sp macro="" textlink="">
      <xdr:nvSpPr>
        <xdr:cNvPr id="93" name="n_2mainValue有形固定資産減価償却率"/>
        <xdr:cNvSpPr txBox="1"/>
      </xdr:nvSpPr>
      <xdr:spPr>
        <a:xfrm>
          <a:off x="3086744" y="535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32402</xdr:rowOff>
    </xdr:from>
    <xdr:ext cx="405111" cy="259045"/>
    <xdr:sp macro="" textlink="">
      <xdr:nvSpPr>
        <xdr:cNvPr id="94" name="n_3mainValue有形固定資産減価償却率"/>
        <xdr:cNvSpPr txBox="1"/>
      </xdr:nvSpPr>
      <xdr:spPr>
        <a:xfrm>
          <a:off x="2324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平成２５年度より実施</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いる町営緑ヶ丘住宅整備事業及び平成２６年度より実施</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海岸連絡線整備事業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、平成２８年度より実施している防災行政無線整備事業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に係る地方債の発行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により、将来負担額が押し上げられている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て高い値に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なっていると考えられる。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85441</xdr:rowOff>
    </xdr:from>
    <xdr:to>
      <xdr:col>76</xdr:col>
      <xdr:colOff>73025</xdr:colOff>
      <xdr:row>30</xdr:row>
      <xdr:rowOff>15591</xdr:rowOff>
    </xdr:to>
    <xdr:sp macro="" textlink="">
      <xdr:nvSpPr>
        <xdr:cNvPr id="134" name="楕円 133"/>
        <xdr:cNvSpPr/>
      </xdr:nvSpPr>
      <xdr:spPr>
        <a:xfrm>
          <a:off x="14744700" y="58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108318</xdr:rowOff>
    </xdr:from>
    <xdr:ext cx="469744" cy="259045"/>
    <xdr:sp macro="" textlink="">
      <xdr:nvSpPr>
        <xdr:cNvPr id="135" name="債務償還比率該当値テキスト"/>
        <xdr:cNvSpPr txBox="1"/>
      </xdr:nvSpPr>
      <xdr:spPr>
        <a:xfrm>
          <a:off x="14846300" y="568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87945</xdr:rowOff>
    </xdr:from>
    <xdr:to>
      <xdr:col>72</xdr:col>
      <xdr:colOff>123825</xdr:colOff>
      <xdr:row>30</xdr:row>
      <xdr:rowOff>18095</xdr:rowOff>
    </xdr:to>
    <xdr:sp macro="" textlink="">
      <xdr:nvSpPr>
        <xdr:cNvPr id="136" name="楕円 135"/>
        <xdr:cNvSpPr/>
      </xdr:nvSpPr>
      <xdr:spPr>
        <a:xfrm>
          <a:off x="14033500" y="58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136241</xdr:rowOff>
    </xdr:from>
    <xdr:to>
      <xdr:col>76</xdr:col>
      <xdr:colOff>22225</xdr:colOff>
      <xdr:row>29</xdr:row>
      <xdr:rowOff>138745</xdr:rowOff>
    </xdr:to>
    <xdr:cxnSp macro="">
      <xdr:nvCxnSpPr>
        <xdr:cNvPr id="137" name="直線コネクタ 136"/>
        <xdr:cNvCxnSpPr/>
      </xdr:nvCxnSpPr>
      <xdr:spPr>
        <a:xfrm flipV="1">
          <a:off x="14084300" y="5879816"/>
          <a:ext cx="711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34622</xdr:rowOff>
    </xdr:from>
    <xdr:ext cx="469744" cy="259045"/>
    <xdr:sp macro="" textlink="">
      <xdr:nvSpPr>
        <xdr:cNvPr id="139" name="n_1mainValue債務償還比率"/>
        <xdr:cNvSpPr txBox="1"/>
      </xdr:nvSpPr>
      <xdr:spPr>
        <a:xfrm>
          <a:off x="13836727" y="56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1" name="楕円 70"/>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2"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78105</xdr:rowOff>
    </xdr:to>
    <xdr:cxnSp macro="">
      <xdr:nvCxnSpPr>
        <xdr:cNvPr id="74" name="直線コネクタ 73"/>
        <xdr:cNvCxnSpPr/>
      </xdr:nvCxnSpPr>
      <xdr:spPr>
        <a:xfrm flipV="1">
          <a:off x="3797300" y="64008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5" name="楕円 74"/>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78105</xdr:rowOff>
    </xdr:to>
    <xdr:cxnSp macro="">
      <xdr:nvCxnSpPr>
        <xdr:cNvPr id="76" name="直線コネクタ 75"/>
        <xdr:cNvCxnSpPr/>
      </xdr:nvCxnSpPr>
      <xdr:spPr>
        <a:xfrm>
          <a:off x="2908300" y="6417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7" name="楕円 76"/>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112395</xdr:rowOff>
    </xdr:to>
    <xdr:cxnSp macro="">
      <xdr:nvCxnSpPr>
        <xdr:cNvPr id="78" name="直線コネクタ 77"/>
        <xdr:cNvCxnSpPr/>
      </xdr:nvCxnSpPr>
      <xdr:spPr>
        <a:xfrm flipV="1">
          <a:off x="2019300" y="641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2" name="n_1mainValue【道路】&#10;有形固定資産減価償却率"/>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3"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4" name="n_3main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32358</xdr:rowOff>
    </xdr:from>
    <xdr:to>
      <xdr:col>55</xdr:col>
      <xdr:colOff>50800</xdr:colOff>
      <xdr:row>42</xdr:row>
      <xdr:rowOff>133958</xdr:rowOff>
    </xdr:to>
    <xdr:sp macro="" textlink="">
      <xdr:nvSpPr>
        <xdr:cNvPr id="125" name="楕円 124"/>
        <xdr:cNvSpPr/>
      </xdr:nvSpPr>
      <xdr:spPr>
        <a:xfrm>
          <a:off x="10426700" y="72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32538</xdr:rowOff>
    </xdr:from>
    <xdr:to>
      <xdr:col>50</xdr:col>
      <xdr:colOff>165100</xdr:colOff>
      <xdr:row>42</xdr:row>
      <xdr:rowOff>134138</xdr:rowOff>
    </xdr:to>
    <xdr:sp macro="" textlink="">
      <xdr:nvSpPr>
        <xdr:cNvPr id="127" name="楕円 126"/>
        <xdr:cNvSpPr/>
      </xdr:nvSpPr>
      <xdr:spPr>
        <a:xfrm>
          <a:off x="9588500" y="72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83158</xdr:rowOff>
    </xdr:from>
    <xdr:to>
      <xdr:col>55</xdr:col>
      <xdr:colOff>0</xdr:colOff>
      <xdr:row>42</xdr:row>
      <xdr:rowOff>83338</xdr:rowOff>
    </xdr:to>
    <xdr:cxnSp macro="">
      <xdr:nvCxnSpPr>
        <xdr:cNvPr id="128" name="直線コネクタ 127"/>
        <xdr:cNvCxnSpPr/>
      </xdr:nvCxnSpPr>
      <xdr:spPr>
        <a:xfrm flipV="1">
          <a:off x="9639300" y="7284058"/>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32610</xdr:rowOff>
    </xdr:from>
    <xdr:to>
      <xdr:col>46</xdr:col>
      <xdr:colOff>38100</xdr:colOff>
      <xdr:row>42</xdr:row>
      <xdr:rowOff>134210</xdr:rowOff>
    </xdr:to>
    <xdr:sp macro="" textlink="">
      <xdr:nvSpPr>
        <xdr:cNvPr id="129" name="楕円 128"/>
        <xdr:cNvSpPr/>
      </xdr:nvSpPr>
      <xdr:spPr>
        <a:xfrm>
          <a:off x="8699500" y="72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83338</xdr:rowOff>
    </xdr:from>
    <xdr:to>
      <xdr:col>50</xdr:col>
      <xdr:colOff>114300</xdr:colOff>
      <xdr:row>42</xdr:row>
      <xdr:rowOff>83410</xdr:rowOff>
    </xdr:to>
    <xdr:cxnSp macro="">
      <xdr:nvCxnSpPr>
        <xdr:cNvPr id="130" name="直線コネクタ 129"/>
        <xdr:cNvCxnSpPr/>
      </xdr:nvCxnSpPr>
      <xdr:spPr>
        <a:xfrm flipV="1">
          <a:off x="8750300" y="7284238"/>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32605</xdr:rowOff>
    </xdr:from>
    <xdr:to>
      <xdr:col>41</xdr:col>
      <xdr:colOff>101600</xdr:colOff>
      <xdr:row>42</xdr:row>
      <xdr:rowOff>134205</xdr:rowOff>
    </xdr:to>
    <xdr:sp macro="" textlink="">
      <xdr:nvSpPr>
        <xdr:cNvPr id="131" name="楕円 130"/>
        <xdr:cNvSpPr/>
      </xdr:nvSpPr>
      <xdr:spPr>
        <a:xfrm>
          <a:off x="7810500" y="72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83405</xdr:rowOff>
    </xdr:from>
    <xdr:to>
      <xdr:col>45</xdr:col>
      <xdr:colOff>177800</xdr:colOff>
      <xdr:row>42</xdr:row>
      <xdr:rowOff>83410</xdr:rowOff>
    </xdr:to>
    <xdr:cxnSp macro="">
      <xdr:nvCxnSpPr>
        <xdr:cNvPr id="132" name="直線コネクタ 131"/>
        <xdr:cNvCxnSpPr/>
      </xdr:nvCxnSpPr>
      <xdr:spPr>
        <a:xfrm>
          <a:off x="7861300" y="728430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125265</xdr:rowOff>
    </xdr:from>
    <xdr:ext cx="469744" cy="259045"/>
    <xdr:sp macro="" textlink="">
      <xdr:nvSpPr>
        <xdr:cNvPr id="136" name="n_1mainValue【道路】&#10;一人当たり延長"/>
        <xdr:cNvSpPr txBox="1"/>
      </xdr:nvSpPr>
      <xdr:spPr>
        <a:xfrm>
          <a:off x="9391727" y="73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125337</xdr:rowOff>
    </xdr:from>
    <xdr:ext cx="469744" cy="259045"/>
    <xdr:sp macro="" textlink="">
      <xdr:nvSpPr>
        <xdr:cNvPr id="137" name="n_2mainValue【道路】&#10;一人当たり延長"/>
        <xdr:cNvSpPr txBox="1"/>
      </xdr:nvSpPr>
      <xdr:spPr>
        <a:xfrm>
          <a:off x="8515427" y="732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125332</xdr:rowOff>
    </xdr:from>
    <xdr:ext cx="469744" cy="259045"/>
    <xdr:sp macro="" textlink="">
      <xdr:nvSpPr>
        <xdr:cNvPr id="138" name="n_3mainValue【道路】&#10;一人当たり延長"/>
        <xdr:cNvSpPr txBox="1"/>
      </xdr:nvSpPr>
      <xdr:spPr>
        <a:xfrm>
          <a:off x="7626427" y="732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79" name="楕円 178"/>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80" name="【橋りょう・トンネル】&#10;有形固定資産減価償却率該当値テキスト"/>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81" name="楕円 180"/>
        <xdr:cNvSpPr/>
      </xdr:nvSpPr>
      <xdr:spPr>
        <a:xfrm>
          <a:off x="3746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89807</xdr:rowOff>
    </xdr:from>
    <xdr:to>
      <xdr:col>24</xdr:col>
      <xdr:colOff>63500</xdr:colOff>
      <xdr:row>58</xdr:row>
      <xdr:rowOff>112667</xdr:rowOff>
    </xdr:to>
    <xdr:cxnSp macro="">
      <xdr:nvCxnSpPr>
        <xdr:cNvPr id="182" name="直線コネクタ 181"/>
        <xdr:cNvCxnSpPr/>
      </xdr:nvCxnSpPr>
      <xdr:spPr>
        <a:xfrm flipV="1">
          <a:off x="3797300" y="100339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84727</xdr:rowOff>
    </xdr:from>
    <xdr:to>
      <xdr:col>15</xdr:col>
      <xdr:colOff>101600</xdr:colOff>
      <xdr:row>59</xdr:row>
      <xdr:rowOff>14877</xdr:rowOff>
    </xdr:to>
    <xdr:sp macro="" textlink="">
      <xdr:nvSpPr>
        <xdr:cNvPr id="183" name="楕円 182"/>
        <xdr:cNvSpPr/>
      </xdr:nvSpPr>
      <xdr:spPr>
        <a:xfrm>
          <a:off x="2857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135527</xdr:rowOff>
    </xdr:to>
    <xdr:cxnSp macro="">
      <xdr:nvCxnSpPr>
        <xdr:cNvPr id="184" name="直線コネクタ 183"/>
        <xdr:cNvCxnSpPr/>
      </xdr:nvCxnSpPr>
      <xdr:spPr>
        <a:xfrm flipV="1">
          <a:off x="2908300" y="100567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107587</xdr:rowOff>
    </xdr:from>
    <xdr:to>
      <xdr:col>10</xdr:col>
      <xdr:colOff>165100</xdr:colOff>
      <xdr:row>59</xdr:row>
      <xdr:rowOff>37737</xdr:rowOff>
    </xdr:to>
    <xdr:sp macro="" textlink="">
      <xdr:nvSpPr>
        <xdr:cNvPr id="185" name="楕円 184"/>
        <xdr:cNvSpPr/>
      </xdr:nvSpPr>
      <xdr:spPr>
        <a:xfrm>
          <a:off x="1968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135527</xdr:rowOff>
    </xdr:from>
    <xdr:to>
      <xdr:col>15</xdr:col>
      <xdr:colOff>50800</xdr:colOff>
      <xdr:row>58</xdr:row>
      <xdr:rowOff>158387</xdr:rowOff>
    </xdr:to>
    <xdr:cxnSp macro="">
      <xdr:nvCxnSpPr>
        <xdr:cNvPr id="186" name="直線コネクタ 185"/>
        <xdr:cNvCxnSpPr/>
      </xdr:nvCxnSpPr>
      <xdr:spPr>
        <a:xfrm flipV="1">
          <a:off x="2019300" y="10079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90" name="n_1mainValue【橋りょう・トンネル】&#10;有形固定資産減価償却率"/>
        <xdr:cNvSpPr txBox="1"/>
      </xdr:nvSpPr>
      <xdr:spPr>
        <a:xfrm>
          <a:off x="3582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31404</xdr:rowOff>
    </xdr:from>
    <xdr:ext cx="405111" cy="259045"/>
    <xdr:sp macro="" textlink="">
      <xdr:nvSpPr>
        <xdr:cNvPr id="191" name="n_2mainValue【橋りょう・トンネル】&#10;有形固定資産減価償却率"/>
        <xdr:cNvSpPr txBox="1"/>
      </xdr:nvSpPr>
      <xdr:spPr>
        <a:xfrm>
          <a:off x="2705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54264</xdr:rowOff>
    </xdr:from>
    <xdr:ext cx="405111" cy="259045"/>
    <xdr:sp macro="" textlink="">
      <xdr:nvSpPr>
        <xdr:cNvPr id="192" name="n_3mainValue【橋りょう・トンネル】&#10;有形固定資産減価償却率"/>
        <xdr:cNvSpPr txBox="1"/>
      </xdr:nvSpPr>
      <xdr:spPr>
        <a:xfrm>
          <a:off x="1816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49446</xdr:rowOff>
    </xdr:from>
    <xdr:to>
      <xdr:col>55</xdr:col>
      <xdr:colOff>50800</xdr:colOff>
      <xdr:row>64</xdr:row>
      <xdr:rowOff>151046</xdr:rowOff>
    </xdr:to>
    <xdr:sp macro="" textlink="">
      <xdr:nvSpPr>
        <xdr:cNvPr id="233" name="楕円 232"/>
        <xdr:cNvSpPr/>
      </xdr:nvSpPr>
      <xdr:spPr>
        <a:xfrm>
          <a:off x="10426700" y="110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135823</xdr:rowOff>
    </xdr:from>
    <xdr:ext cx="534377" cy="259045"/>
    <xdr:sp macro="" textlink="">
      <xdr:nvSpPr>
        <xdr:cNvPr id="234" name="【橋りょう・トンネル】&#10;一人当たり有形固定資産（償却資産）額該当値テキスト"/>
        <xdr:cNvSpPr txBox="1"/>
      </xdr:nvSpPr>
      <xdr:spPr>
        <a:xfrm>
          <a:off x="10515600" y="109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50024</xdr:rowOff>
    </xdr:from>
    <xdr:to>
      <xdr:col>50</xdr:col>
      <xdr:colOff>165100</xdr:colOff>
      <xdr:row>64</xdr:row>
      <xdr:rowOff>151624</xdr:rowOff>
    </xdr:to>
    <xdr:sp macro="" textlink="">
      <xdr:nvSpPr>
        <xdr:cNvPr id="235" name="楕円 234"/>
        <xdr:cNvSpPr/>
      </xdr:nvSpPr>
      <xdr:spPr>
        <a:xfrm>
          <a:off x="9588500" y="110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100246</xdr:rowOff>
    </xdr:from>
    <xdr:to>
      <xdr:col>55</xdr:col>
      <xdr:colOff>0</xdr:colOff>
      <xdr:row>64</xdr:row>
      <xdr:rowOff>100824</xdr:rowOff>
    </xdr:to>
    <xdr:cxnSp macro="">
      <xdr:nvCxnSpPr>
        <xdr:cNvPr id="236" name="直線コネクタ 235"/>
        <xdr:cNvCxnSpPr/>
      </xdr:nvCxnSpPr>
      <xdr:spPr>
        <a:xfrm flipV="1">
          <a:off x="9639300" y="11073046"/>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50257</xdr:rowOff>
    </xdr:from>
    <xdr:to>
      <xdr:col>46</xdr:col>
      <xdr:colOff>38100</xdr:colOff>
      <xdr:row>64</xdr:row>
      <xdr:rowOff>151857</xdr:rowOff>
    </xdr:to>
    <xdr:sp macro="" textlink="">
      <xdr:nvSpPr>
        <xdr:cNvPr id="237" name="楕円 236"/>
        <xdr:cNvSpPr/>
      </xdr:nvSpPr>
      <xdr:spPr>
        <a:xfrm>
          <a:off x="8699500" y="110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100824</xdr:rowOff>
    </xdr:from>
    <xdr:to>
      <xdr:col>50</xdr:col>
      <xdr:colOff>114300</xdr:colOff>
      <xdr:row>64</xdr:row>
      <xdr:rowOff>101057</xdr:rowOff>
    </xdr:to>
    <xdr:cxnSp macro="">
      <xdr:nvCxnSpPr>
        <xdr:cNvPr id="238" name="直線コネクタ 237"/>
        <xdr:cNvCxnSpPr/>
      </xdr:nvCxnSpPr>
      <xdr:spPr>
        <a:xfrm flipV="1">
          <a:off x="8750300" y="1107362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50667</xdr:rowOff>
    </xdr:from>
    <xdr:to>
      <xdr:col>41</xdr:col>
      <xdr:colOff>101600</xdr:colOff>
      <xdr:row>64</xdr:row>
      <xdr:rowOff>152267</xdr:rowOff>
    </xdr:to>
    <xdr:sp macro="" textlink="">
      <xdr:nvSpPr>
        <xdr:cNvPr id="239" name="楕円 238"/>
        <xdr:cNvSpPr/>
      </xdr:nvSpPr>
      <xdr:spPr>
        <a:xfrm>
          <a:off x="7810500" y="110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101057</xdr:rowOff>
    </xdr:from>
    <xdr:to>
      <xdr:col>45</xdr:col>
      <xdr:colOff>177800</xdr:colOff>
      <xdr:row>64</xdr:row>
      <xdr:rowOff>101467</xdr:rowOff>
    </xdr:to>
    <xdr:cxnSp macro="">
      <xdr:nvCxnSpPr>
        <xdr:cNvPr id="240" name="直線コネクタ 239"/>
        <xdr:cNvCxnSpPr/>
      </xdr:nvCxnSpPr>
      <xdr:spPr>
        <a:xfrm flipV="1">
          <a:off x="7861300" y="1107385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142751</xdr:rowOff>
    </xdr:from>
    <xdr:ext cx="534377" cy="259045"/>
    <xdr:sp macro="" textlink="">
      <xdr:nvSpPr>
        <xdr:cNvPr id="244" name="n_1mainValue【橋りょう・トンネル】&#10;一人当たり有形固定資産（償却資産）額"/>
        <xdr:cNvSpPr txBox="1"/>
      </xdr:nvSpPr>
      <xdr:spPr>
        <a:xfrm>
          <a:off x="9359411" y="111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142984</xdr:rowOff>
    </xdr:from>
    <xdr:ext cx="534377" cy="259045"/>
    <xdr:sp macro="" textlink="">
      <xdr:nvSpPr>
        <xdr:cNvPr id="245" name="n_2mainValue【橋りょう・トンネル】&#10;一人当たり有形固定資産（償却資産）額"/>
        <xdr:cNvSpPr txBox="1"/>
      </xdr:nvSpPr>
      <xdr:spPr>
        <a:xfrm>
          <a:off x="8483111" y="111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143394</xdr:rowOff>
    </xdr:from>
    <xdr:ext cx="534377" cy="259045"/>
    <xdr:sp macro="" textlink="">
      <xdr:nvSpPr>
        <xdr:cNvPr id="246" name="n_3mainValue【橋りょう・トンネル】&#10;一人当たり有形固定資産（償却資産）額"/>
        <xdr:cNvSpPr txBox="1"/>
      </xdr:nvSpPr>
      <xdr:spPr>
        <a:xfrm>
          <a:off x="7594111" y="111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86" name="楕円 285"/>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287"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8" name="楕円 287"/>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84</xdr:row>
      <xdr:rowOff>163830</xdr:rowOff>
    </xdr:to>
    <xdr:cxnSp macro="">
      <xdr:nvCxnSpPr>
        <xdr:cNvPr id="289" name="直線コネクタ 288"/>
        <xdr:cNvCxnSpPr/>
      </xdr:nvCxnSpPr>
      <xdr:spPr>
        <a:xfrm>
          <a:off x="3797300" y="14300836"/>
          <a:ext cx="8382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90" name="楕円 289"/>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70486</xdr:rowOff>
    </xdr:to>
    <xdr:cxnSp macro="">
      <xdr:nvCxnSpPr>
        <xdr:cNvPr id="291" name="直線コネクタ 290"/>
        <xdr:cNvCxnSpPr/>
      </xdr:nvCxnSpPr>
      <xdr:spPr>
        <a:xfrm>
          <a:off x="2908300" y="14165580"/>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92" name="楕円 291"/>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135255</xdr:rowOff>
    </xdr:to>
    <xdr:cxnSp macro="">
      <xdr:nvCxnSpPr>
        <xdr:cNvPr id="293" name="直線コネクタ 292"/>
        <xdr:cNvCxnSpPr/>
      </xdr:nvCxnSpPr>
      <xdr:spPr>
        <a:xfrm flipV="1">
          <a:off x="2019300" y="14165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7" name="n_1mainValue【公営住宅】&#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98" name="n_2main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299" name="n_3mainValue【公営住宅】&#10;有形固定資産減価償却率"/>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89255</xdr:rowOff>
    </xdr:from>
    <xdr:to>
      <xdr:col>55</xdr:col>
      <xdr:colOff>50800</xdr:colOff>
      <xdr:row>84</xdr:row>
      <xdr:rowOff>19405</xdr:rowOff>
    </xdr:to>
    <xdr:sp macro="" textlink="">
      <xdr:nvSpPr>
        <xdr:cNvPr id="336" name="楕円 335"/>
        <xdr:cNvSpPr/>
      </xdr:nvSpPr>
      <xdr:spPr>
        <a:xfrm>
          <a:off x="10426700" y="143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67682</xdr:rowOff>
    </xdr:from>
    <xdr:ext cx="469744" cy="259045"/>
    <xdr:sp macro="" textlink="">
      <xdr:nvSpPr>
        <xdr:cNvPr id="337" name="【公営住宅】&#10;一人当たり面積該当値テキスト"/>
        <xdr:cNvSpPr txBox="1"/>
      </xdr:nvSpPr>
      <xdr:spPr>
        <a:xfrm>
          <a:off x="10515600" y="142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145948</xdr:rowOff>
    </xdr:from>
    <xdr:to>
      <xdr:col>50</xdr:col>
      <xdr:colOff>165100</xdr:colOff>
      <xdr:row>83</xdr:row>
      <xdr:rowOff>76098</xdr:rowOff>
    </xdr:to>
    <xdr:sp macro="" textlink="">
      <xdr:nvSpPr>
        <xdr:cNvPr id="338" name="楕円 337"/>
        <xdr:cNvSpPr/>
      </xdr:nvSpPr>
      <xdr:spPr>
        <a:xfrm>
          <a:off x="95885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25298</xdr:rowOff>
    </xdr:from>
    <xdr:to>
      <xdr:col>55</xdr:col>
      <xdr:colOff>0</xdr:colOff>
      <xdr:row>83</xdr:row>
      <xdr:rowOff>140055</xdr:rowOff>
    </xdr:to>
    <xdr:cxnSp macro="">
      <xdr:nvCxnSpPr>
        <xdr:cNvPr id="339" name="直線コネクタ 338"/>
        <xdr:cNvCxnSpPr/>
      </xdr:nvCxnSpPr>
      <xdr:spPr>
        <a:xfrm>
          <a:off x="9639300" y="14255648"/>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149149</xdr:rowOff>
    </xdr:from>
    <xdr:to>
      <xdr:col>46</xdr:col>
      <xdr:colOff>38100</xdr:colOff>
      <xdr:row>83</xdr:row>
      <xdr:rowOff>79299</xdr:rowOff>
    </xdr:to>
    <xdr:sp macro="" textlink="">
      <xdr:nvSpPr>
        <xdr:cNvPr id="340" name="楕円 339"/>
        <xdr:cNvSpPr/>
      </xdr:nvSpPr>
      <xdr:spPr>
        <a:xfrm>
          <a:off x="8699500" y="142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25298</xdr:rowOff>
    </xdr:from>
    <xdr:to>
      <xdr:col>50</xdr:col>
      <xdr:colOff>114300</xdr:colOff>
      <xdr:row>83</xdr:row>
      <xdr:rowOff>28499</xdr:rowOff>
    </xdr:to>
    <xdr:cxnSp macro="">
      <xdr:nvCxnSpPr>
        <xdr:cNvPr id="341" name="直線コネクタ 340"/>
        <xdr:cNvCxnSpPr/>
      </xdr:nvCxnSpPr>
      <xdr:spPr>
        <a:xfrm flipV="1">
          <a:off x="8750300" y="1425564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156463</xdr:rowOff>
    </xdr:from>
    <xdr:to>
      <xdr:col>41</xdr:col>
      <xdr:colOff>101600</xdr:colOff>
      <xdr:row>83</xdr:row>
      <xdr:rowOff>86613</xdr:rowOff>
    </xdr:to>
    <xdr:sp macro="" textlink="">
      <xdr:nvSpPr>
        <xdr:cNvPr id="342" name="楕円 341"/>
        <xdr:cNvSpPr/>
      </xdr:nvSpPr>
      <xdr:spPr>
        <a:xfrm>
          <a:off x="781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28499</xdr:rowOff>
    </xdr:from>
    <xdr:to>
      <xdr:col>45</xdr:col>
      <xdr:colOff>177800</xdr:colOff>
      <xdr:row>83</xdr:row>
      <xdr:rowOff>35813</xdr:rowOff>
    </xdr:to>
    <xdr:cxnSp macro="">
      <xdr:nvCxnSpPr>
        <xdr:cNvPr id="343" name="直線コネクタ 342"/>
        <xdr:cNvCxnSpPr/>
      </xdr:nvCxnSpPr>
      <xdr:spPr>
        <a:xfrm flipV="1">
          <a:off x="7861300" y="14258849"/>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67225</xdr:rowOff>
    </xdr:from>
    <xdr:ext cx="469744" cy="259045"/>
    <xdr:sp macro="" textlink="">
      <xdr:nvSpPr>
        <xdr:cNvPr id="347" name="n_1mainValue【公営住宅】&#10;一人当たり面積"/>
        <xdr:cNvSpPr txBox="1"/>
      </xdr:nvSpPr>
      <xdr:spPr>
        <a:xfrm>
          <a:off x="9391727" y="1429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70426</xdr:rowOff>
    </xdr:from>
    <xdr:ext cx="469744" cy="259045"/>
    <xdr:sp macro="" textlink="">
      <xdr:nvSpPr>
        <xdr:cNvPr id="348" name="n_2mainValue【公営住宅】&#10;一人当たり面積"/>
        <xdr:cNvSpPr txBox="1"/>
      </xdr:nvSpPr>
      <xdr:spPr>
        <a:xfrm>
          <a:off x="8515427" y="1430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77740</xdr:rowOff>
    </xdr:from>
    <xdr:ext cx="469744" cy="259045"/>
    <xdr:sp macro="" textlink="">
      <xdr:nvSpPr>
        <xdr:cNvPr id="349" name="n_3mainValue【公営住宅】&#10;一人当たり面積"/>
        <xdr:cNvSpPr txBox="1"/>
      </xdr:nvSpPr>
      <xdr:spPr>
        <a:xfrm>
          <a:off x="76264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166370</xdr:rowOff>
    </xdr:from>
    <xdr:to>
      <xdr:col>85</xdr:col>
      <xdr:colOff>177800</xdr:colOff>
      <xdr:row>34</xdr:row>
      <xdr:rowOff>96520</xdr:rowOff>
    </xdr:to>
    <xdr:sp macro="" textlink="">
      <xdr:nvSpPr>
        <xdr:cNvPr id="405" name="楕円 404"/>
        <xdr:cNvSpPr/>
      </xdr:nvSpPr>
      <xdr:spPr>
        <a:xfrm>
          <a:off x="16268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17797</xdr:rowOff>
    </xdr:from>
    <xdr:ext cx="405111" cy="259045"/>
    <xdr:sp macro="" textlink="">
      <xdr:nvSpPr>
        <xdr:cNvPr id="406" name="【認定こども園・幼稚園・保育所】&#10;有形固定資産減価償却率該当値テキスト"/>
        <xdr:cNvSpPr txBox="1"/>
      </xdr:nvSpPr>
      <xdr:spPr>
        <a:xfrm>
          <a:off x="163576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407" name="楕円 406"/>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45720</xdr:rowOff>
    </xdr:from>
    <xdr:to>
      <xdr:col>85</xdr:col>
      <xdr:colOff>127000</xdr:colOff>
      <xdr:row>34</xdr:row>
      <xdr:rowOff>70485</xdr:rowOff>
    </xdr:to>
    <xdr:cxnSp macro="">
      <xdr:nvCxnSpPr>
        <xdr:cNvPr id="408" name="直線コネクタ 407"/>
        <xdr:cNvCxnSpPr/>
      </xdr:nvCxnSpPr>
      <xdr:spPr>
        <a:xfrm flipV="1">
          <a:off x="15481300" y="58750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44450</xdr:rowOff>
    </xdr:from>
    <xdr:to>
      <xdr:col>76</xdr:col>
      <xdr:colOff>165100</xdr:colOff>
      <xdr:row>34</xdr:row>
      <xdr:rowOff>146050</xdr:rowOff>
    </xdr:to>
    <xdr:sp macro="" textlink="">
      <xdr:nvSpPr>
        <xdr:cNvPr id="409" name="楕円 408"/>
        <xdr:cNvSpPr/>
      </xdr:nvSpPr>
      <xdr:spPr>
        <a:xfrm>
          <a:off x="14541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95250</xdr:rowOff>
    </xdr:to>
    <xdr:cxnSp macro="">
      <xdr:nvCxnSpPr>
        <xdr:cNvPr id="410" name="直線コネクタ 409"/>
        <xdr:cNvCxnSpPr/>
      </xdr:nvCxnSpPr>
      <xdr:spPr>
        <a:xfrm flipV="1">
          <a:off x="14592300" y="58997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73025</xdr:rowOff>
    </xdr:from>
    <xdr:to>
      <xdr:col>72</xdr:col>
      <xdr:colOff>38100</xdr:colOff>
      <xdr:row>35</xdr:row>
      <xdr:rowOff>3175</xdr:rowOff>
    </xdr:to>
    <xdr:sp macro="" textlink="">
      <xdr:nvSpPr>
        <xdr:cNvPr id="411" name="楕円 410"/>
        <xdr:cNvSpPr/>
      </xdr:nvSpPr>
      <xdr:spPr>
        <a:xfrm>
          <a:off x="13652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95250</xdr:rowOff>
    </xdr:from>
    <xdr:to>
      <xdr:col>76</xdr:col>
      <xdr:colOff>114300</xdr:colOff>
      <xdr:row>34</xdr:row>
      <xdr:rowOff>123825</xdr:rowOff>
    </xdr:to>
    <xdr:cxnSp macro="">
      <xdr:nvCxnSpPr>
        <xdr:cNvPr id="412" name="直線コネクタ 411"/>
        <xdr:cNvCxnSpPr/>
      </xdr:nvCxnSpPr>
      <xdr:spPr>
        <a:xfrm flipV="1">
          <a:off x="13703300" y="5924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416" name="n_1mainValue【認定こども園・幼稚園・保育所】&#10;有形固定資産減価償却率"/>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162577</xdr:rowOff>
    </xdr:from>
    <xdr:ext cx="405111" cy="259045"/>
    <xdr:sp macro="" textlink="">
      <xdr:nvSpPr>
        <xdr:cNvPr id="417" name="n_2mainValue【認定こども園・幼稚園・保育所】&#10;有形固定資産減価償却率"/>
        <xdr:cNvSpPr txBox="1"/>
      </xdr:nvSpPr>
      <xdr:spPr>
        <a:xfrm>
          <a:off x="14389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19702</xdr:rowOff>
    </xdr:from>
    <xdr:ext cx="405111" cy="259045"/>
    <xdr:sp macro="" textlink="">
      <xdr:nvSpPr>
        <xdr:cNvPr id="418" name="n_3mainValue【認定こども園・幼稚園・保育所】&#10;有形固定資産減価償却率"/>
        <xdr:cNvSpPr txBox="1"/>
      </xdr:nvSpPr>
      <xdr:spPr>
        <a:xfrm>
          <a:off x="135007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123372</xdr:rowOff>
    </xdr:from>
    <xdr:to>
      <xdr:col>116</xdr:col>
      <xdr:colOff>114300</xdr:colOff>
      <xdr:row>37</xdr:row>
      <xdr:rowOff>53522</xdr:rowOff>
    </xdr:to>
    <xdr:sp macro="" textlink="">
      <xdr:nvSpPr>
        <xdr:cNvPr id="459" name="楕円 458"/>
        <xdr:cNvSpPr/>
      </xdr:nvSpPr>
      <xdr:spPr>
        <a:xfrm>
          <a:off x="22110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146249</xdr:rowOff>
    </xdr:from>
    <xdr:ext cx="469744" cy="259045"/>
    <xdr:sp macro="" textlink="">
      <xdr:nvSpPr>
        <xdr:cNvPr id="460" name="【認定こども園・幼稚園・保育所】&#10;一人当たり面積該当値テキスト"/>
        <xdr:cNvSpPr txBox="1"/>
      </xdr:nvSpPr>
      <xdr:spPr>
        <a:xfrm>
          <a:off x="22199600"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131536</xdr:rowOff>
    </xdr:from>
    <xdr:to>
      <xdr:col>112</xdr:col>
      <xdr:colOff>38100</xdr:colOff>
      <xdr:row>36</xdr:row>
      <xdr:rowOff>61686</xdr:rowOff>
    </xdr:to>
    <xdr:sp macro="" textlink="">
      <xdr:nvSpPr>
        <xdr:cNvPr id="461" name="楕円 460"/>
        <xdr:cNvSpPr/>
      </xdr:nvSpPr>
      <xdr:spPr>
        <a:xfrm>
          <a:off x="2127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10886</xdr:rowOff>
    </xdr:from>
    <xdr:to>
      <xdr:col>116</xdr:col>
      <xdr:colOff>63500</xdr:colOff>
      <xdr:row>37</xdr:row>
      <xdr:rowOff>2722</xdr:rowOff>
    </xdr:to>
    <xdr:cxnSp macro="">
      <xdr:nvCxnSpPr>
        <xdr:cNvPr id="462" name="直線コネクタ 461"/>
        <xdr:cNvCxnSpPr/>
      </xdr:nvCxnSpPr>
      <xdr:spPr>
        <a:xfrm>
          <a:off x="21323300" y="61830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141333</xdr:rowOff>
    </xdr:from>
    <xdr:to>
      <xdr:col>107</xdr:col>
      <xdr:colOff>101600</xdr:colOff>
      <xdr:row>36</xdr:row>
      <xdr:rowOff>71483</xdr:rowOff>
    </xdr:to>
    <xdr:sp macro="" textlink="">
      <xdr:nvSpPr>
        <xdr:cNvPr id="463" name="楕円 462"/>
        <xdr:cNvSpPr/>
      </xdr:nvSpPr>
      <xdr:spPr>
        <a:xfrm>
          <a:off x="20383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10886</xdr:rowOff>
    </xdr:from>
    <xdr:to>
      <xdr:col>111</xdr:col>
      <xdr:colOff>177800</xdr:colOff>
      <xdr:row>36</xdr:row>
      <xdr:rowOff>20683</xdr:rowOff>
    </xdr:to>
    <xdr:cxnSp macro="">
      <xdr:nvCxnSpPr>
        <xdr:cNvPr id="464" name="直線コネクタ 463"/>
        <xdr:cNvCxnSpPr/>
      </xdr:nvCxnSpPr>
      <xdr:spPr>
        <a:xfrm flipV="1">
          <a:off x="20434300" y="61830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157661</xdr:rowOff>
    </xdr:from>
    <xdr:to>
      <xdr:col>102</xdr:col>
      <xdr:colOff>165100</xdr:colOff>
      <xdr:row>36</xdr:row>
      <xdr:rowOff>87811</xdr:rowOff>
    </xdr:to>
    <xdr:sp macro="" textlink="">
      <xdr:nvSpPr>
        <xdr:cNvPr id="465" name="楕円 464"/>
        <xdr:cNvSpPr/>
      </xdr:nvSpPr>
      <xdr:spPr>
        <a:xfrm>
          <a:off x="19494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20683</xdr:rowOff>
    </xdr:from>
    <xdr:to>
      <xdr:col>107</xdr:col>
      <xdr:colOff>50800</xdr:colOff>
      <xdr:row>36</xdr:row>
      <xdr:rowOff>37011</xdr:rowOff>
    </xdr:to>
    <xdr:cxnSp macro="">
      <xdr:nvCxnSpPr>
        <xdr:cNvPr id="466" name="直線コネクタ 465"/>
        <xdr:cNvCxnSpPr/>
      </xdr:nvCxnSpPr>
      <xdr:spPr>
        <a:xfrm flipV="1">
          <a:off x="19545300" y="619288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78213</xdr:rowOff>
    </xdr:from>
    <xdr:ext cx="469744" cy="259045"/>
    <xdr:sp macro="" textlink="">
      <xdr:nvSpPr>
        <xdr:cNvPr id="470" name="n_1mainValue【認定こども園・幼稚園・保育所】&#10;一人当たり面積"/>
        <xdr:cNvSpPr txBox="1"/>
      </xdr:nvSpPr>
      <xdr:spPr>
        <a:xfrm>
          <a:off x="21075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88010</xdr:rowOff>
    </xdr:from>
    <xdr:ext cx="469744" cy="259045"/>
    <xdr:sp macro="" textlink="">
      <xdr:nvSpPr>
        <xdr:cNvPr id="471" name="n_2mainValue【認定こども園・幼稚園・保育所】&#10;一人当たり面積"/>
        <xdr:cNvSpPr txBox="1"/>
      </xdr:nvSpPr>
      <xdr:spPr>
        <a:xfrm>
          <a:off x="20199427" y="59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104338</xdr:rowOff>
    </xdr:from>
    <xdr:ext cx="469744" cy="259045"/>
    <xdr:sp macro="" textlink="">
      <xdr:nvSpPr>
        <xdr:cNvPr id="472" name="n_3mainValue【認定こども園・幼稚園・保育所】&#10;一人当たり面積"/>
        <xdr:cNvSpPr txBox="1"/>
      </xdr:nvSpPr>
      <xdr:spPr>
        <a:xfrm>
          <a:off x="193104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12" name="楕円 511"/>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13" name="【学校施設】&#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514" name="楕円 513"/>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72390</xdr:rowOff>
    </xdr:to>
    <xdr:cxnSp macro="">
      <xdr:nvCxnSpPr>
        <xdr:cNvPr id="515" name="直線コネクタ 514"/>
        <xdr:cNvCxnSpPr/>
      </xdr:nvCxnSpPr>
      <xdr:spPr>
        <a:xfrm flipV="1">
          <a:off x="15481300" y="101441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516" name="楕円 515"/>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74295</xdr:rowOff>
    </xdr:to>
    <xdr:cxnSp macro="">
      <xdr:nvCxnSpPr>
        <xdr:cNvPr id="517" name="直線コネクタ 516"/>
        <xdr:cNvCxnSpPr/>
      </xdr:nvCxnSpPr>
      <xdr:spPr>
        <a:xfrm flipV="1">
          <a:off x="14592300" y="101879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18" name="楕円 517"/>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120015</xdr:rowOff>
    </xdr:to>
    <xdr:cxnSp macro="">
      <xdr:nvCxnSpPr>
        <xdr:cNvPr id="519" name="直線コネクタ 518"/>
        <xdr:cNvCxnSpPr/>
      </xdr:nvCxnSpPr>
      <xdr:spPr>
        <a:xfrm flipV="1">
          <a:off x="13703300" y="10189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523" name="n_1main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524" name="n_2mainValue【学校施設】&#10;有形固定資産減価償却率"/>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525" name="n_3mainValue【学校施設】&#10;有形固定資産減価償却率"/>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118364</xdr:rowOff>
    </xdr:from>
    <xdr:to>
      <xdr:col>116</xdr:col>
      <xdr:colOff>114300</xdr:colOff>
      <xdr:row>62</xdr:row>
      <xdr:rowOff>48514</xdr:rowOff>
    </xdr:to>
    <xdr:sp macro="" textlink="">
      <xdr:nvSpPr>
        <xdr:cNvPr id="565" name="楕円 564"/>
        <xdr:cNvSpPr/>
      </xdr:nvSpPr>
      <xdr:spPr>
        <a:xfrm>
          <a:off x="22110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141241</xdr:rowOff>
    </xdr:from>
    <xdr:ext cx="469744" cy="259045"/>
    <xdr:sp macro="" textlink="">
      <xdr:nvSpPr>
        <xdr:cNvPr id="566" name="【学校施設】&#10;一人当たり面積該当値テキスト"/>
        <xdr:cNvSpPr txBox="1"/>
      </xdr:nvSpPr>
      <xdr:spPr>
        <a:xfrm>
          <a:off x="22199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133604</xdr:rowOff>
    </xdr:from>
    <xdr:to>
      <xdr:col>112</xdr:col>
      <xdr:colOff>38100</xdr:colOff>
      <xdr:row>62</xdr:row>
      <xdr:rowOff>63754</xdr:rowOff>
    </xdr:to>
    <xdr:sp macro="" textlink="">
      <xdr:nvSpPr>
        <xdr:cNvPr id="567" name="楕円 566"/>
        <xdr:cNvSpPr/>
      </xdr:nvSpPr>
      <xdr:spPr>
        <a:xfrm>
          <a:off x="21272500" y="105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12954</xdr:rowOff>
    </xdr:to>
    <xdr:cxnSp macro="">
      <xdr:nvCxnSpPr>
        <xdr:cNvPr id="568" name="直線コネクタ 567"/>
        <xdr:cNvCxnSpPr/>
      </xdr:nvCxnSpPr>
      <xdr:spPr>
        <a:xfrm flipV="1">
          <a:off x="21323300" y="1062761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69" name="楕円 568"/>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xdr:rowOff>
    </xdr:from>
    <xdr:to>
      <xdr:col>111</xdr:col>
      <xdr:colOff>177800</xdr:colOff>
      <xdr:row>62</xdr:row>
      <xdr:rowOff>19050</xdr:rowOff>
    </xdr:to>
    <xdr:cxnSp macro="">
      <xdr:nvCxnSpPr>
        <xdr:cNvPr id="570" name="直線コネクタ 569"/>
        <xdr:cNvCxnSpPr/>
      </xdr:nvCxnSpPr>
      <xdr:spPr>
        <a:xfrm flipV="1">
          <a:off x="20434300" y="106428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150368</xdr:rowOff>
    </xdr:from>
    <xdr:to>
      <xdr:col>102</xdr:col>
      <xdr:colOff>165100</xdr:colOff>
      <xdr:row>62</xdr:row>
      <xdr:rowOff>80518</xdr:rowOff>
    </xdr:to>
    <xdr:sp macro="" textlink="">
      <xdr:nvSpPr>
        <xdr:cNvPr id="571" name="楕円 570"/>
        <xdr:cNvSpPr/>
      </xdr:nvSpPr>
      <xdr:spPr>
        <a:xfrm>
          <a:off x="19494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29718</xdr:rowOff>
    </xdr:to>
    <xdr:cxnSp macro="">
      <xdr:nvCxnSpPr>
        <xdr:cNvPr id="572" name="直線コネクタ 571"/>
        <xdr:cNvCxnSpPr/>
      </xdr:nvCxnSpPr>
      <xdr:spPr>
        <a:xfrm flipV="1">
          <a:off x="19545300" y="1064895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80281</xdr:rowOff>
    </xdr:from>
    <xdr:ext cx="469744" cy="259045"/>
    <xdr:sp macro="" textlink="">
      <xdr:nvSpPr>
        <xdr:cNvPr id="576" name="n_1mainValue【学校施設】&#10;一人当たり面積"/>
        <xdr:cNvSpPr txBox="1"/>
      </xdr:nvSpPr>
      <xdr:spPr>
        <a:xfrm>
          <a:off x="21075727"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77" name="n_2mainValue【学校施設】&#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97045</xdr:rowOff>
    </xdr:from>
    <xdr:ext cx="469744" cy="259045"/>
    <xdr:sp macro="" textlink="">
      <xdr:nvSpPr>
        <xdr:cNvPr id="578" name="n_3mainValue【学校施設】&#10;一人当たり面積"/>
        <xdr:cNvSpPr txBox="1"/>
      </xdr:nvSpPr>
      <xdr:spPr>
        <a:xfrm>
          <a:off x="19310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83638</xdr:rowOff>
    </xdr:from>
    <xdr:to>
      <xdr:col>85</xdr:col>
      <xdr:colOff>177800</xdr:colOff>
      <xdr:row>80</xdr:row>
      <xdr:rowOff>13788</xdr:rowOff>
    </xdr:to>
    <xdr:sp macro="" textlink="">
      <xdr:nvSpPr>
        <xdr:cNvPr id="619" name="楕円 618"/>
        <xdr:cNvSpPr/>
      </xdr:nvSpPr>
      <xdr:spPr>
        <a:xfrm>
          <a:off x="16268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106515</xdr:rowOff>
    </xdr:from>
    <xdr:ext cx="405111" cy="259045"/>
    <xdr:sp macro="" textlink="">
      <xdr:nvSpPr>
        <xdr:cNvPr id="620" name="【児童館】&#10;有形固定資産減価償却率該当値テキスト"/>
        <xdr:cNvSpPr txBox="1"/>
      </xdr:nvSpPr>
      <xdr:spPr>
        <a:xfrm>
          <a:off x="16357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621" name="楕円 620"/>
        <xdr:cNvSpPr/>
      </xdr:nvSpPr>
      <xdr:spPr>
        <a:xfrm>
          <a:off x="15430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80</xdr:row>
      <xdr:rowOff>7076</xdr:rowOff>
    </xdr:to>
    <xdr:cxnSp macro="">
      <xdr:nvCxnSpPr>
        <xdr:cNvPr id="622" name="直線コネクタ 621"/>
        <xdr:cNvCxnSpPr/>
      </xdr:nvCxnSpPr>
      <xdr:spPr>
        <a:xfrm flipV="1">
          <a:off x="15481300" y="136789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363</xdr:rowOff>
    </xdr:from>
    <xdr:to>
      <xdr:col>76</xdr:col>
      <xdr:colOff>165100</xdr:colOff>
      <xdr:row>80</xdr:row>
      <xdr:rowOff>101963</xdr:rowOff>
    </xdr:to>
    <xdr:sp macro="" textlink="">
      <xdr:nvSpPr>
        <xdr:cNvPr id="623" name="楕円 622"/>
        <xdr:cNvSpPr/>
      </xdr:nvSpPr>
      <xdr:spPr>
        <a:xfrm>
          <a:off x="14541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51163</xdr:rowOff>
    </xdr:to>
    <xdr:cxnSp macro="">
      <xdr:nvCxnSpPr>
        <xdr:cNvPr id="624" name="直線コネクタ 623"/>
        <xdr:cNvCxnSpPr/>
      </xdr:nvCxnSpPr>
      <xdr:spPr>
        <a:xfrm flipV="1">
          <a:off x="14592300" y="137230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25" name="楕円 624"/>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51163</xdr:rowOff>
    </xdr:from>
    <xdr:to>
      <xdr:col>76</xdr:col>
      <xdr:colOff>114300</xdr:colOff>
      <xdr:row>80</xdr:row>
      <xdr:rowOff>95250</xdr:rowOff>
    </xdr:to>
    <xdr:cxnSp macro="">
      <xdr:nvCxnSpPr>
        <xdr:cNvPr id="626" name="直線コネクタ 625"/>
        <xdr:cNvCxnSpPr/>
      </xdr:nvCxnSpPr>
      <xdr:spPr>
        <a:xfrm flipV="1">
          <a:off x="13703300" y="137671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9"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49003</xdr:rowOff>
    </xdr:from>
    <xdr:ext cx="405111" cy="259045"/>
    <xdr:sp macro="" textlink="">
      <xdr:nvSpPr>
        <xdr:cNvPr id="630" name="n_1mainValue【児童館】&#10;有形固定資産減価償却率"/>
        <xdr:cNvSpPr txBox="1"/>
      </xdr:nvSpPr>
      <xdr:spPr>
        <a:xfrm>
          <a:off x="15266044" y="1376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118490</xdr:rowOff>
    </xdr:from>
    <xdr:ext cx="405111" cy="259045"/>
    <xdr:sp macro="" textlink="">
      <xdr:nvSpPr>
        <xdr:cNvPr id="631" name="n_2mainValue【児童館】&#10;有形固定資産減価償却率"/>
        <xdr:cNvSpPr txBox="1"/>
      </xdr:nvSpPr>
      <xdr:spPr>
        <a:xfrm>
          <a:off x="14389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32" name="n_3mainValue【児童館】&#10;有形固定資産減価償却率"/>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9"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69" name="楕円 668"/>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70"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71" name="楕円 670"/>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72" name="直線コネクタ 671"/>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73" name="楕円 672"/>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74" name="直線コネクタ 673"/>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75" name="楕円 674"/>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76" name="直線コネクタ 675"/>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7"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8"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9"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80"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81"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82"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0"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20" name="楕円 719"/>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21" name="【公民館】&#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722" name="楕円 721"/>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144780</xdr:rowOff>
    </xdr:to>
    <xdr:cxnSp macro="">
      <xdr:nvCxnSpPr>
        <xdr:cNvPr id="723" name="直線コネクタ 722"/>
        <xdr:cNvCxnSpPr/>
      </xdr:nvCxnSpPr>
      <xdr:spPr>
        <a:xfrm flipV="1">
          <a:off x="15481300" y="174155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724" name="楕円 723"/>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7620</xdr:rowOff>
    </xdr:to>
    <xdr:cxnSp macro="">
      <xdr:nvCxnSpPr>
        <xdr:cNvPr id="725" name="直線コネクタ 724"/>
        <xdr:cNvCxnSpPr/>
      </xdr:nvCxnSpPr>
      <xdr:spPr>
        <a:xfrm flipV="1">
          <a:off x="14592300" y="17461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26" name="楕円 725"/>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102</xdr:row>
      <xdr:rowOff>7620</xdr:rowOff>
    </xdr:to>
    <xdr:cxnSp macro="">
      <xdr:nvCxnSpPr>
        <xdr:cNvPr id="727" name="直線コネクタ 726"/>
        <xdr:cNvCxnSpPr/>
      </xdr:nvCxnSpPr>
      <xdr:spPr>
        <a:xfrm>
          <a:off x="13703300" y="172212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8"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9"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30" name="n_3aveValue【公民館】&#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731" name="n_1mainValue【公民館】&#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732" name="n_2mainValue【公民館】&#10;有形固定資産減価償却率"/>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143527</xdr:rowOff>
    </xdr:from>
    <xdr:ext cx="469744" cy="259045"/>
    <xdr:sp macro="" textlink="">
      <xdr:nvSpPr>
        <xdr:cNvPr id="733" name="n_3mainValue【公民館】&#10;有形固定資産減価償却率"/>
        <xdr:cNvSpPr txBox="1"/>
      </xdr:nvSpPr>
      <xdr:spPr>
        <a:xfrm>
          <a:off x="13468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156029</xdr:rowOff>
    </xdr:from>
    <xdr:to>
      <xdr:col>116</xdr:col>
      <xdr:colOff>114300</xdr:colOff>
      <xdr:row>108</xdr:row>
      <xdr:rowOff>86179</xdr:rowOff>
    </xdr:to>
    <xdr:sp macro="" textlink="">
      <xdr:nvSpPr>
        <xdr:cNvPr id="774" name="楕円 773"/>
        <xdr:cNvSpPr/>
      </xdr:nvSpPr>
      <xdr:spPr>
        <a:xfrm>
          <a:off x="22110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134456</xdr:rowOff>
    </xdr:from>
    <xdr:ext cx="469744" cy="259045"/>
    <xdr:sp macro="" textlink="">
      <xdr:nvSpPr>
        <xdr:cNvPr id="775" name="【公民館】&#10;一人当たり面積該当値テキスト"/>
        <xdr:cNvSpPr txBox="1"/>
      </xdr:nvSpPr>
      <xdr:spPr>
        <a:xfrm>
          <a:off x="22199600"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159294</xdr:rowOff>
    </xdr:from>
    <xdr:to>
      <xdr:col>112</xdr:col>
      <xdr:colOff>38100</xdr:colOff>
      <xdr:row>108</xdr:row>
      <xdr:rowOff>89444</xdr:rowOff>
    </xdr:to>
    <xdr:sp macro="" textlink="">
      <xdr:nvSpPr>
        <xdr:cNvPr id="776" name="楕円 775"/>
        <xdr:cNvSpPr/>
      </xdr:nvSpPr>
      <xdr:spPr>
        <a:xfrm>
          <a:off x="21272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35379</xdr:rowOff>
    </xdr:from>
    <xdr:to>
      <xdr:col>116</xdr:col>
      <xdr:colOff>63500</xdr:colOff>
      <xdr:row>108</xdr:row>
      <xdr:rowOff>38644</xdr:rowOff>
    </xdr:to>
    <xdr:cxnSp macro="">
      <xdr:nvCxnSpPr>
        <xdr:cNvPr id="777" name="直線コネクタ 776"/>
        <xdr:cNvCxnSpPr/>
      </xdr:nvCxnSpPr>
      <xdr:spPr>
        <a:xfrm flipV="1">
          <a:off x="21323300" y="185519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159294</xdr:rowOff>
    </xdr:from>
    <xdr:to>
      <xdr:col>107</xdr:col>
      <xdr:colOff>101600</xdr:colOff>
      <xdr:row>108</xdr:row>
      <xdr:rowOff>89444</xdr:rowOff>
    </xdr:to>
    <xdr:sp macro="" textlink="">
      <xdr:nvSpPr>
        <xdr:cNvPr id="778" name="楕円 777"/>
        <xdr:cNvSpPr/>
      </xdr:nvSpPr>
      <xdr:spPr>
        <a:xfrm>
          <a:off x="2038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38644</xdr:rowOff>
    </xdr:from>
    <xdr:to>
      <xdr:col>111</xdr:col>
      <xdr:colOff>177800</xdr:colOff>
      <xdr:row>108</xdr:row>
      <xdr:rowOff>38644</xdr:rowOff>
    </xdr:to>
    <xdr:cxnSp macro="">
      <xdr:nvCxnSpPr>
        <xdr:cNvPr id="779" name="直線コネクタ 778"/>
        <xdr:cNvCxnSpPr/>
      </xdr:nvCxnSpPr>
      <xdr:spPr>
        <a:xfrm>
          <a:off x="20434300" y="18555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780" name="楕円 779"/>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38644</xdr:rowOff>
    </xdr:from>
    <xdr:to>
      <xdr:col>107</xdr:col>
      <xdr:colOff>50800</xdr:colOff>
      <xdr:row>108</xdr:row>
      <xdr:rowOff>56606</xdr:rowOff>
    </xdr:to>
    <xdr:cxnSp macro="">
      <xdr:nvCxnSpPr>
        <xdr:cNvPr id="781" name="直線コネクタ 780"/>
        <xdr:cNvCxnSpPr/>
      </xdr:nvCxnSpPr>
      <xdr:spPr>
        <a:xfrm flipV="1">
          <a:off x="19545300" y="185552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4"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80571</xdr:rowOff>
    </xdr:from>
    <xdr:ext cx="469744" cy="259045"/>
    <xdr:sp macro="" textlink="">
      <xdr:nvSpPr>
        <xdr:cNvPr id="785" name="n_1mainValue【公民館】&#10;一人当たり面積"/>
        <xdr:cNvSpPr txBox="1"/>
      </xdr:nvSpPr>
      <xdr:spPr>
        <a:xfrm>
          <a:off x="210757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80571</xdr:rowOff>
    </xdr:from>
    <xdr:ext cx="469744" cy="259045"/>
    <xdr:sp macro="" textlink="">
      <xdr:nvSpPr>
        <xdr:cNvPr id="786" name="n_2mainValue【公民館】&#10;一人当たり面積"/>
        <xdr:cNvSpPr txBox="1"/>
      </xdr:nvSpPr>
      <xdr:spPr>
        <a:xfrm>
          <a:off x="20199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787"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・公営住宅の有形固定資産減価償却率が類似団体内平均値を大きく下回っている。これは、平成２５年度より公営住宅の整備及び一部解体撤去を行っ</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ている</a:t>
          </a:r>
          <a:r>
            <a:rPr kumimoji="1" lang="ja-JP" altLang="en-US" sz="1300">
              <a:solidFill>
                <a:srgbClr val="000000"/>
              </a:solidFill>
              <a:latin typeface="ＭＳ Ｐゴシック" panose="020B0600070205080204" pitchFamily="50" charset="-128"/>
              <a:ea typeface="ＭＳ Ｐゴシック" panose="020B0600070205080204" pitchFamily="50" charset="-128"/>
            </a:rPr>
            <a:t>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の有形固定資産減価償却率が類似団体内平均値を大きく上回っている。これは、昭和４０年～５０年代に建設された施設がほどんどであり、これまで大規模改修等を行っていないことが要因と考えられる</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。また、一人当たり面積も類似団体内平均値と比べて大きい。</a:t>
          </a:r>
          <a:r>
            <a:rPr kumimoji="1" lang="ja-JP" altLang="en-US" sz="1300">
              <a:solidFill>
                <a:srgbClr val="000000"/>
              </a:solidFill>
              <a:latin typeface="ＭＳ Ｐゴシック" panose="020B0600070205080204" pitchFamily="50" charset="-128"/>
              <a:ea typeface="ＭＳ Ｐゴシック" panose="020B0600070205080204" pitchFamily="50" charset="-128"/>
            </a:rPr>
            <a:t>耐用年数に近付きつつある施設や、それを超えて使用している施設は日々の修繕を行っているため使用には問題はないが、今後は、岬町公共施設適正化基本方針に基づき、長寿命化や建替等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3" name="楕円 92"/>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94" name="直線コネクタ 93"/>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96520</xdr:rowOff>
    </xdr:to>
    <xdr:sp macro="" textlink="">
      <xdr:nvSpPr>
        <xdr:cNvPr id="95" name="楕円 94"/>
        <xdr:cNvSpPr/>
      </xdr:nvSpPr>
      <xdr:spPr>
        <a:xfrm>
          <a:off x="2857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45720</xdr:rowOff>
    </xdr:to>
    <xdr:cxnSp macro="">
      <xdr:nvCxnSpPr>
        <xdr:cNvPr id="96" name="直線コネクタ 95"/>
        <xdr:cNvCxnSpPr/>
      </xdr:nvCxnSpPr>
      <xdr:spPr>
        <a:xfrm flipV="1">
          <a:off x="2908300" y="94705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97" name="楕円 96"/>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45720</xdr:rowOff>
    </xdr:to>
    <xdr:cxnSp macro="">
      <xdr:nvCxnSpPr>
        <xdr:cNvPr id="98" name="直線コネクタ 97"/>
        <xdr:cNvCxnSpPr/>
      </xdr:nvCxnSpPr>
      <xdr:spPr>
        <a:xfrm>
          <a:off x="2019300" y="94705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99" name="n_1mainValue【体育館・プー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113047</xdr:rowOff>
    </xdr:from>
    <xdr:ext cx="405111" cy="259045"/>
    <xdr:sp macro="" textlink="">
      <xdr:nvSpPr>
        <xdr:cNvPr id="100" name="n_2mainValue【体育館・プール】&#10;有形固定資産減価償却率"/>
        <xdr:cNvSpPr txBox="1"/>
      </xdr:nvSpPr>
      <xdr:spPr>
        <a:xfrm>
          <a:off x="27057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01" name="n_3mainValue【体育館・プール】&#10;有形固定資産減価償却率"/>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3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7"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9"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11249</xdr:rowOff>
    </xdr:from>
    <xdr:to>
      <xdr:col>55</xdr:col>
      <xdr:colOff>50800</xdr:colOff>
      <xdr:row>64</xdr:row>
      <xdr:rowOff>112849</xdr:rowOff>
    </xdr:to>
    <xdr:sp macro="" textlink="">
      <xdr:nvSpPr>
        <xdr:cNvPr id="145" name="楕円 144"/>
        <xdr:cNvSpPr/>
      </xdr:nvSpPr>
      <xdr:spPr>
        <a:xfrm>
          <a:off x="10426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97626</xdr:rowOff>
    </xdr:from>
    <xdr:ext cx="469744" cy="259045"/>
    <xdr:sp macro="" textlink="">
      <xdr:nvSpPr>
        <xdr:cNvPr id="146" name="【体育館・プール】&#10;一人当たり面積該当値テキスト"/>
        <xdr:cNvSpPr txBox="1"/>
      </xdr:nvSpPr>
      <xdr:spPr>
        <a:xfrm>
          <a:off x="10515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12337</xdr:rowOff>
    </xdr:from>
    <xdr:to>
      <xdr:col>50</xdr:col>
      <xdr:colOff>165100</xdr:colOff>
      <xdr:row>64</xdr:row>
      <xdr:rowOff>113937</xdr:rowOff>
    </xdr:to>
    <xdr:sp macro="" textlink="">
      <xdr:nvSpPr>
        <xdr:cNvPr id="147" name="楕円 146"/>
        <xdr:cNvSpPr/>
      </xdr:nvSpPr>
      <xdr:spPr>
        <a:xfrm>
          <a:off x="9588500" y="109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62049</xdr:rowOff>
    </xdr:from>
    <xdr:to>
      <xdr:col>55</xdr:col>
      <xdr:colOff>0</xdr:colOff>
      <xdr:row>64</xdr:row>
      <xdr:rowOff>63137</xdr:rowOff>
    </xdr:to>
    <xdr:cxnSp macro="">
      <xdr:nvCxnSpPr>
        <xdr:cNvPr id="148" name="直線コネクタ 147"/>
        <xdr:cNvCxnSpPr/>
      </xdr:nvCxnSpPr>
      <xdr:spPr>
        <a:xfrm flipV="1">
          <a:off x="9639300" y="110348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13426</xdr:rowOff>
    </xdr:from>
    <xdr:to>
      <xdr:col>46</xdr:col>
      <xdr:colOff>38100</xdr:colOff>
      <xdr:row>64</xdr:row>
      <xdr:rowOff>115026</xdr:rowOff>
    </xdr:to>
    <xdr:sp macro="" textlink="">
      <xdr:nvSpPr>
        <xdr:cNvPr id="149" name="楕円 148"/>
        <xdr:cNvSpPr/>
      </xdr:nvSpPr>
      <xdr:spPr>
        <a:xfrm>
          <a:off x="8699500" y="10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63137</xdr:rowOff>
    </xdr:from>
    <xdr:to>
      <xdr:col>50</xdr:col>
      <xdr:colOff>114300</xdr:colOff>
      <xdr:row>64</xdr:row>
      <xdr:rowOff>64226</xdr:rowOff>
    </xdr:to>
    <xdr:cxnSp macro="">
      <xdr:nvCxnSpPr>
        <xdr:cNvPr id="150" name="直線コネクタ 149"/>
        <xdr:cNvCxnSpPr/>
      </xdr:nvCxnSpPr>
      <xdr:spPr>
        <a:xfrm flipV="1">
          <a:off x="8750300" y="1103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14515</xdr:rowOff>
    </xdr:from>
    <xdr:to>
      <xdr:col>41</xdr:col>
      <xdr:colOff>101600</xdr:colOff>
      <xdr:row>64</xdr:row>
      <xdr:rowOff>116115</xdr:rowOff>
    </xdr:to>
    <xdr:sp macro="" textlink="">
      <xdr:nvSpPr>
        <xdr:cNvPr id="151" name="楕円 150"/>
        <xdr:cNvSpPr/>
      </xdr:nvSpPr>
      <xdr:spPr>
        <a:xfrm>
          <a:off x="781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64226</xdr:rowOff>
    </xdr:from>
    <xdr:to>
      <xdr:col>45</xdr:col>
      <xdr:colOff>177800</xdr:colOff>
      <xdr:row>64</xdr:row>
      <xdr:rowOff>65315</xdr:rowOff>
    </xdr:to>
    <xdr:cxnSp macro="">
      <xdr:nvCxnSpPr>
        <xdr:cNvPr id="152" name="直線コネクタ 151"/>
        <xdr:cNvCxnSpPr/>
      </xdr:nvCxnSpPr>
      <xdr:spPr>
        <a:xfrm flipV="1">
          <a:off x="7861300" y="1103702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105064</xdr:rowOff>
    </xdr:from>
    <xdr:ext cx="469744" cy="259045"/>
    <xdr:sp macro="" textlink="">
      <xdr:nvSpPr>
        <xdr:cNvPr id="153" name="n_1mainValue【体育館・プール】&#10;一人当たり面積"/>
        <xdr:cNvSpPr txBox="1"/>
      </xdr:nvSpPr>
      <xdr:spPr>
        <a:xfrm>
          <a:off x="9391727" y="110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106153</xdr:rowOff>
    </xdr:from>
    <xdr:ext cx="469744" cy="259045"/>
    <xdr:sp macro="" textlink="">
      <xdr:nvSpPr>
        <xdr:cNvPr id="154" name="n_2mainValue【体育館・プール】&#10;一人当たり面積"/>
        <xdr:cNvSpPr txBox="1"/>
      </xdr:nvSpPr>
      <xdr:spPr>
        <a:xfrm>
          <a:off x="8515427" y="110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107242</xdr:rowOff>
    </xdr:from>
    <xdr:ext cx="469744" cy="259045"/>
    <xdr:sp macro="" textlink="">
      <xdr:nvSpPr>
        <xdr:cNvPr id="155" name="n_3mainValue【体育館・プール】&#10;一人当たり面積"/>
        <xdr:cNvSpPr txBox="1"/>
      </xdr:nvSpPr>
      <xdr:spPr>
        <a:xfrm>
          <a:off x="7626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80" name="直線コネクタ 17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8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2" name="直線コネクタ 18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4" name="直線コネクタ 18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6" name="フローチャート: 判断 18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7" name="フローチャート: 判断 18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8"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9" name="フローチャート: 判断 188"/>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90"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91" name="フローチャート: 判断 19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129557</xdr:rowOff>
    </xdr:from>
    <xdr:ext cx="405111" cy="259045"/>
    <xdr:sp macro="" textlink="">
      <xdr:nvSpPr>
        <xdr:cNvPr id="192"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113030</xdr:rowOff>
    </xdr:from>
    <xdr:to>
      <xdr:col>24</xdr:col>
      <xdr:colOff>114300</xdr:colOff>
      <xdr:row>78</xdr:row>
      <xdr:rowOff>43180</xdr:rowOff>
    </xdr:to>
    <xdr:sp macro="" textlink="">
      <xdr:nvSpPr>
        <xdr:cNvPr id="198" name="楕円 197"/>
        <xdr:cNvSpPr/>
      </xdr:nvSpPr>
      <xdr:spPr>
        <a:xfrm>
          <a:off x="4584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199" name="【福祉施設】&#10;有形固定資産減価償却率該当値テキスト"/>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118745</xdr:rowOff>
    </xdr:from>
    <xdr:to>
      <xdr:col>20</xdr:col>
      <xdr:colOff>38100</xdr:colOff>
      <xdr:row>78</xdr:row>
      <xdr:rowOff>48895</xdr:rowOff>
    </xdr:to>
    <xdr:sp macro="" textlink="">
      <xdr:nvSpPr>
        <xdr:cNvPr id="200" name="楕円 199"/>
        <xdr:cNvSpPr/>
      </xdr:nvSpPr>
      <xdr:spPr>
        <a:xfrm>
          <a:off x="3746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163830</xdr:rowOff>
    </xdr:from>
    <xdr:to>
      <xdr:col>24</xdr:col>
      <xdr:colOff>63500</xdr:colOff>
      <xdr:row>77</xdr:row>
      <xdr:rowOff>169545</xdr:rowOff>
    </xdr:to>
    <xdr:cxnSp macro="">
      <xdr:nvCxnSpPr>
        <xdr:cNvPr id="201" name="直線コネクタ 200"/>
        <xdr:cNvCxnSpPr/>
      </xdr:nvCxnSpPr>
      <xdr:spPr>
        <a:xfrm flipV="1">
          <a:off x="3797300" y="13365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124461</xdr:rowOff>
    </xdr:from>
    <xdr:to>
      <xdr:col>15</xdr:col>
      <xdr:colOff>101600</xdr:colOff>
      <xdr:row>78</xdr:row>
      <xdr:rowOff>54611</xdr:rowOff>
    </xdr:to>
    <xdr:sp macro="" textlink="">
      <xdr:nvSpPr>
        <xdr:cNvPr id="202" name="楕円 201"/>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169545</xdr:rowOff>
    </xdr:from>
    <xdr:to>
      <xdr:col>19</xdr:col>
      <xdr:colOff>177800</xdr:colOff>
      <xdr:row>78</xdr:row>
      <xdr:rowOff>3811</xdr:rowOff>
    </xdr:to>
    <xdr:cxnSp macro="">
      <xdr:nvCxnSpPr>
        <xdr:cNvPr id="203" name="直線コネクタ 202"/>
        <xdr:cNvCxnSpPr/>
      </xdr:nvCxnSpPr>
      <xdr:spPr>
        <a:xfrm flipV="1">
          <a:off x="2908300" y="13371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128270</xdr:rowOff>
    </xdr:from>
    <xdr:to>
      <xdr:col>10</xdr:col>
      <xdr:colOff>165100</xdr:colOff>
      <xdr:row>78</xdr:row>
      <xdr:rowOff>58420</xdr:rowOff>
    </xdr:to>
    <xdr:sp macro="" textlink="">
      <xdr:nvSpPr>
        <xdr:cNvPr id="204" name="楕円 203"/>
        <xdr:cNvSpPr/>
      </xdr:nvSpPr>
      <xdr:spPr>
        <a:xfrm>
          <a:off x="1968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78</xdr:row>
      <xdr:rowOff>7620</xdr:rowOff>
    </xdr:to>
    <xdr:cxnSp macro="">
      <xdr:nvCxnSpPr>
        <xdr:cNvPr id="205" name="直線コネクタ 204"/>
        <xdr:cNvCxnSpPr/>
      </xdr:nvCxnSpPr>
      <xdr:spPr>
        <a:xfrm flipV="1">
          <a:off x="2019300" y="13376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65422</xdr:rowOff>
    </xdr:from>
    <xdr:ext cx="405111" cy="259045"/>
    <xdr:sp macro="" textlink="">
      <xdr:nvSpPr>
        <xdr:cNvPr id="206" name="n_1mainValue【福祉施設】&#10;有形固定資産減価償却率"/>
        <xdr:cNvSpPr txBox="1"/>
      </xdr:nvSpPr>
      <xdr:spPr>
        <a:xfrm>
          <a:off x="35820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207" name="n_2mainValue【福祉施設】&#10;有形固定資産減価償却率"/>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74947</xdr:rowOff>
    </xdr:from>
    <xdr:ext cx="405111" cy="259045"/>
    <xdr:sp macro="" textlink="">
      <xdr:nvSpPr>
        <xdr:cNvPr id="208" name="n_3mainValue【福祉施設】&#10;有形固定資産減価償却率"/>
        <xdr:cNvSpPr txBox="1"/>
      </xdr:nvSpPr>
      <xdr:spPr>
        <a:xfrm>
          <a:off x="1816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32" name="直線コネクタ 23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4" name="直線コネクタ 23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3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6" name="直線コネクタ 23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3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8" name="フローチャート: 判断 23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9" name="フローチャート: 判断 23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134638</xdr:rowOff>
    </xdr:from>
    <xdr:ext cx="469744" cy="259045"/>
    <xdr:sp macro="" textlink="">
      <xdr:nvSpPr>
        <xdr:cNvPr id="240"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41" name="フローチャート: 判断 240"/>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42"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43" name="フローチャート: 判断 242"/>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163847</xdr:rowOff>
    </xdr:from>
    <xdr:ext cx="469744" cy="259045"/>
    <xdr:sp macro="" textlink="">
      <xdr:nvSpPr>
        <xdr:cNvPr id="244" name="n_3aveValue【福祉施設】&#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15239</xdr:rowOff>
    </xdr:from>
    <xdr:to>
      <xdr:col>55</xdr:col>
      <xdr:colOff>50800</xdr:colOff>
      <xdr:row>85</xdr:row>
      <xdr:rowOff>116839</xdr:rowOff>
    </xdr:to>
    <xdr:sp macro="" textlink="">
      <xdr:nvSpPr>
        <xdr:cNvPr id="250" name="楕円 249"/>
        <xdr:cNvSpPr/>
      </xdr:nvSpPr>
      <xdr:spPr>
        <a:xfrm>
          <a:off x="104267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165116</xdr:rowOff>
    </xdr:from>
    <xdr:ext cx="469744" cy="259045"/>
    <xdr:sp macro="" textlink="">
      <xdr:nvSpPr>
        <xdr:cNvPr id="251" name="【福祉施設】&#10;一人当たり面積該当値テキスト"/>
        <xdr:cNvSpPr txBox="1"/>
      </xdr:nvSpPr>
      <xdr:spPr>
        <a:xfrm>
          <a:off x="10515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252" name="楕円 251"/>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66039</xdr:rowOff>
    </xdr:from>
    <xdr:to>
      <xdr:col>55</xdr:col>
      <xdr:colOff>0</xdr:colOff>
      <xdr:row>85</xdr:row>
      <xdr:rowOff>69850</xdr:rowOff>
    </xdr:to>
    <xdr:cxnSp macro="">
      <xdr:nvCxnSpPr>
        <xdr:cNvPr id="253" name="直線コネクタ 252"/>
        <xdr:cNvCxnSpPr/>
      </xdr:nvCxnSpPr>
      <xdr:spPr>
        <a:xfrm flipV="1">
          <a:off x="9639300" y="14639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20320</xdr:rowOff>
    </xdr:from>
    <xdr:to>
      <xdr:col>46</xdr:col>
      <xdr:colOff>38100</xdr:colOff>
      <xdr:row>85</xdr:row>
      <xdr:rowOff>121920</xdr:rowOff>
    </xdr:to>
    <xdr:sp macro="" textlink="">
      <xdr:nvSpPr>
        <xdr:cNvPr id="254" name="楕円 253"/>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69850</xdr:rowOff>
    </xdr:from>
    <xdr:to>
      <xdr:col>50</xdr:col>
      <xdr:colOff>114300</xdr:colOff>
      <xdr:row>85</xdr:row>
      <xdr:rowOff>71120</xdr:rowOff>
    </xdr:to>
    <xdr:cxnSp macro="">
      <xdr:nvCxnSpPr>
        <xdr:cNvPr id="255" name="直線コネクタ 254"/>
        <xdr:cNvCxnSpPr/>
      </xdr:nvCxnSpPr>
      <xdr:spPr>
        <a:xfrm flipV="1">
          <a:off x="8750300" y="1464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24130</xdr:rowOff>
    </xdr:from>
    <xdr:to>
      <xdr:col>41</xdr:col>
      <xdr:colOff>101600</xdr:colOff>
      <xdr:row>85</xdr:row>
      <xdr:rowOff>125730</xdr:rowOff>
    </xdr:to>
    <xdr:sp macro="" textlink="">
      <xdr:nvSpPr>
        <xdr:cNvPr id="256" name="楕円 255"/>
        <xdr:cNvSpPr/>
      </xdr:nvSpPr>
      <xdr:spPr>
        <a:xfrm>
          <a:off x="7810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71120</xdr:rowOff>
    </xdr:from>
    <xdr:to>
      <xdr:col>45</xdr:col>
      <xdr:colOff>177800</xdr:colOff>
      <xdr:row>85</xdr:row>
      <xdr:rowOff>74930</xdr:rowOff>
    </xdr:to>
    <xdr:cxnSp macro="">
      <xdr:nvCxnSpPr>
        <xdr:cNvPr id="257" name="直線コネクタ 256"/>
        <xdr:cNvCxnSpPr/>
      </xdr:nvCxnSpPr>
      <xdr:spPr>
        <a:xfrm flipV="1">
          <a:off x="7861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258"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113047</xdr:rowOff>
    </xdr:from>
    <xdr:ext cx="469744" cy="259045"/>
    <xdr:sp macro="" textlink="">
      <xdr:nvSpPr>
        <xdr:cNvPr id="259" name="n_2mainValue【福祉施設】&#10;一人当たり面積"/>
        <xdr:cNvSpPr txBox="1"/>
      </xdr:nvSpPr>
      <xdr:spPr>
        <a:xfrm>
          <a:off x="8515427"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142257</xdr:rowOff>
    </xdr:from>
    <xdr:ext cx="469744" cy="259045"/>
    <xdr:sp macro="" textlink="">
      <xdr:nvSpPr>
        <xdr:cNvPr id="260" name="n_3mainValue【福祉施設】&#10;一人当たり面積"/>
        <xdr:cNvSpPr txBox="1"/>
      </xdr:nvSpPr>
      <xdr:spPr>
        <a:xfrm>
          <a:off x="7626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01" name="直線コネクタ 300"/>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02"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03" name="直線コネクタ 302"/>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06"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07" name="フローチャート: 判断 306"/>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08" name="フローチャート: 判断 30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09"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10" name="フローチャート: 判断 309"/>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11"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12" name="フローチャート: 判断 311"/>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313" name="n_3aveValue【一般廃棄物処理施設】&#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57785</xdr:rowOff>
    </xdr:from>
    <xdr:to>
      <xdr:col>85</xdr:col>
      <xdr:colOff>177800</xdr:colOff>
      <xdr:row>34</xdr:row>
      <xdr:rowOff>159385</xdr:rowOff>
    </xdr:to>
    <xdr:sp macro="" textlink="">
      <xdr:nvSpPr>
        <xdr:cNvPr id="319" name="楕円 318"/>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80662</xdr:rowOff>
    </xdr:from>
    <xdr:ext cx="405111" cy="259045"/>
    <xdr:sp macro="" textlink="">
      <xdr:nvSpPr>
        <xdr:cNvPr id="320" name="【一般廃棄物処理施設】&#10;有形固定資産減価償却率該当値テキスト"/>
        <xdr:cNvSpPr txBox="1"/>
      </xdr:nvSpPr>
      <xdr:spPr>
        <a:xfrm>
          <a:off x="16357600"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31115</xdr:rowOff>
    </xdr:from>
    <xdr:to>
      <xdr:col>81</xdr:col>
      <xdr:colOff>101600</xdr:colOff>
      <xdr:row>34</xdr:row>
      <xdr:rowOff>132715</xdr:rowOff>
    </xdr:to>
    <xdr:sp macro="" textlink="">
      <xdr:nvSpPr>
        <xdr:cNvPr id="321" name="楕円 320"/>
        <xdr:cNvSpPr/>
      </xdr:nvSpPr>
      <xdr:spPr>
        <a:xfrm>
          <a:off x="15430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81915</xdr:rowOff>
    </xdr:from>
    <xdr:to>
      <xdr:col>85</xdr:col>
      <xdr:colOff>127000</xdr:colOff>
      <xdr:row>34</xdr:row>
      <xdr:rowOff>108585</xdr:rowOff>
    </xdr:to>
    <xdr:cxnSp macro="">
      <xdr:nvCxnSpPr>
        <xdr:cNvPr id="322" name="直線コネクタ 321"/>
        <xdr:cNvCxnSpPr/>
      </xdr:nvCxnSpPr>
      <xdr:spPr>
        <a:xfrm>
          <a:off x="15481300" y="59112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323" name="楕円 322"/>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81915</xdr:rowOff>
    </xdr:from>
    <xdr:to>
      <xdr:col>81</xdr:col>
      <xdr:colOff>50800</xdr:colOff>
      <xdr:row>34</xdr:row>
      <xdr:rowOff>91440</xdr:rowOff>
    </xdr:to>
    <xdr:cxnSp macro="">
      <xdr:nvCxnSpPr>
        <xdr:cNvPr id="324" name="直線コネクタ 323"/>
        <xdr:cNvCxnSpPr/>
      </xdr:nvCxnSpPr>
      <xdr:spPr>
        <a:xfrm flipV="1">
          <a:off x="14592300" y="59112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325" name="楕円 324"/>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91440</xdr:rowOff>
    </xdr:from>
    <xdr:to>
      <xdr:col>76</xdr:col>
      <xdr:colOff>114300</xdr:colOff>
      <xdr:row>34</xdr:row>
      <xdr:rowOff>125730</xdr:rowOff>
    </xdr:to>
    <xdr:cxnSp macro="">
      <xdr:nvCxnSpPr>
        <xdr:cNvPr id="326" name="直線コネクタ 325"/>
        <xdr:cNvCxnSpPr/>
      </xdr:nvCxnSpPr>
      <xdr:spPr>
        <a:xfrm flipV="1">
          <a:off x="13703300" y="5920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149242</xdr:rowOff>
    </xdr:from>
    <xdr:ext cx="405111" cy="259045"/>
    <xdr:sp macro="" textlink="">
      <xdr:nvSpPr>
        <xdr:cNvPr id="327" name="n_1mainValue【一般廃棄物処理施設】&#10;有形固定資産減価償却率"/>
        <xdr:cNvSpPr txBox="1"/>
      </xdr:nvSpPr>
      <xdr:spPr>
        <a:xfrm>
          <a:off x="152660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328" name="n_2mainValue【一般廃棄物処理施設】&#10;有形固定資産減価償却率"/>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329" name="n_3mainValue【一般廃棄物処理施設】&#10;有形固定資産減価償却率"/>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9" name="テキスト ボックス 3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53" name="直線コネクタ 35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5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55" name="直線コネクタ 35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5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57" name="直線コネクタ 35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358"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59" name="フローチャート: 判断 35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60" name="フローチャート: 判断 35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361"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362" name="フローチャート: 判断 361"/>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363"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364" name="フローチャート: 判断 363"/>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365"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167006</xdr:rowOff>
    </xdr:from>
    <xdr:to>
      <xdr:col>116</xdr:col>
      <xdr:colOff>114300</xdr:colOff>
      <xdr:row>38</xdr:row>
      <xdr:rowOff>97156</xdr:rowOff>
    </xdr:to>
    <xdr:sp macro="" textlink="">
      <xdr:nvSpPr>
        <xdr:cNvPr id="371" name="楕円 370"/>
        <xdr:cNvSpPr/>
      </xdr:nvSpPr>
      <xdr:spPr>
        <a:xfrm>
          <a:off x="22110700" y="6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18433</xdr:rowOff>
    </xdr:from>
    <xdr:ext cx="599010" cy="259045"/>
    <xdr:sp macro="" textlink="">
      <xdr:nvSpPr>
        <xdr:cNvPr id="372" name="【一般廃棄物処理施設】&#10;一人当たり有形固定資産（償却資産）額該当値テキスト"/>
        <xdr:cNvSpPr txBox="1"/>
      </xdr:nvSpPr>
      <xdr:spPr>
        <a:xfrm>
          <a:off x="22199600" y="63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23823</xdr:rowOff>
    </xdr:from>
    <xdr:to>
      <xdr:col>112</xdr:col>
      <xdr:colOff>38100</xdr:colOff>
      <xdr:row>38</xdr:row>
      <xdr:rowOff>125423</xdr:rowOff>
    </xdr:to>
    <xdr:sp macro="" textlink="">
      <xdr:nvSpPr>
        <xdr:cNvPr id="373" name="楕円 372"/>
        <xdr:cNvSpPr/>
      </xdr:nvSpPr>
      <xdr:spPr>
        <a:xfrm>
          <a:off x="21272500" y="65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46356</xdr:rowOff>
    </xdr:from>
    <xdr:to>
      <xdr:col>116</xdr:col>
      <xdr:colOff>63500</xdr:colOff>
      <xdr:row>38</xdr:row>
      <xdr:rowOff>74623</xdr:rowOff>
    </xdr:to>
    <xdr:cxnSp macro="">
      <xdr:nvCxnSpPr>
        <xdr:cNvPr id="374" name="直線コネクタ 373"/>
        <xdr:cNvCxnSpPr/>
      </xdr:nvCxnSpPr>
      <xdr:spPr>
        <a:xfrm flipV="1">
          <a:off x="21323300" y="6561456"/>
          <a:ext cx="8382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30650</xdr:rowOff>
    </xdr:from>
    <xdr:to>
      <xdr:col>107</xdr:col>
      <xdr:colOff>101600</xdr:colOff>
      <xdr:row>38</xdr:row>
      <xdr:rowOff>132250</xdr:rowOff>
    </xdr:to>
    <xdr:sp macro="" textlink="">
      <xdr:nvSpPr>
        <xdr:cNvPr id="375" name="楕円 374"/>
        <xdr:cNvSpPr/>
      </xdr:nvSpPr>
      <xdr:spPr>
        <a:xfrm>
          <a:off x="20383500" y="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74623</xdr:rowOff>
    </xdr:from>
    <xdr:to>
      <xdr:col>111</xdr:col>
      <xdr:colOff>177800</xdr:colOff>
      <xdr:row>38</xdr:row>
      <xdr:rowOff>81450</xdr:rowOff>
    </xdr:to>
    <xdr:cxnSp macro="">
      <xdr:nvCxnSpPr>
        <xdr:cNvPr id="376" name="直線コネクタ 375"/>
        <xdr:cNvCxnSpPr/>
      </xdr:nvCxnSpPr>
      <xdr:spPr>
        <a:xfrm flipV="1">
          <a:off x="20434300" y="6589723"/>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161543</xdr:rowOff>
    </xdr:from>
    <xdr:to>
      <xdr:col>102</xdr:col>
      <xdr:colOff>165100</xdr:colOff>
      <xdr:row>41</xdr:row>
      <xdr:rowOff>91693</xdr:rowOff>
    </xdr:to>
    <xdr:sp macro="" textlink="">
      <xdr:nvSpPr>
        <xdr:cNvPr id="377" name="楕円 376"/>
        <xdr:cNvSpPr/>
      </xdr:nvSpPr>
      <xdr:spPr>
        <a:xfrm>
          <a:off x="19494500" y="70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81450</xdr:rowOff>
    </xdr:from>
    <xdr:to>
      <xdr:col>107</xdr:col>
      <xdr:colOff>50800</xdr:colOff>
      <xdr:row>41</xdr:row>
      <xdr:rowOff>40893</xdr:rowOff>
    </xdr:to>
    <xdr:cxnSp macro="">
      <xdr:nvCxnSpPr>
        <xdr:cNvPr id="378" name="直線コネクタ 377"/>
        <xdr:cNvCxnSpPr/>
      </xdr:nvCxnSpPr>
      <xdr:spPr>
        <a:xfrm flipV="1">
          <a:off x="19545300" y="6596550"/>
          <a:ext cx="889000" cy="4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141950</xdr:rowOff>
    </xdr:from>
    <xdr:ext cx="599010" cy="259045"/>
    <xdr:sp macro="" textlink="">
      <xdr:nvSpPr>
        <xdr:cNvPr id="379" name="n_1mainValue【一般廃棄物処理施設】&#10;一人当たり有形固定資産（償却資産）額"/>
        <xdr:cNvSpPr txBox="1"/>
      </xdr:nvSpPr>
      <xdr:spPr>
        <a:xfrm>
          <a:off x="21011095" y="631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148777</xdr:rowOff>
    </xdr:from>
    <xdr:ext cx="599010" cy="259045"/>
    <xdr:sp macro="" textlink="">
      <xdr:nvSpPr>
        <xdr:cNvPr id="380" name="n_2mainValue【一般廃棄物処理施設】&#10;一人当たり有形固定資産（償却資産）額"/>
        <xdr:cNvSpPr txBox="1"/>
      </xdr:nvSpPr>
      <xdr:spPr>
        <a:xfrm>
          <a:off x="20134795" y="63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82820</xdr:rowOff>
    </xdr:from>
    <xdr:ext cx="534377" cy="259045"/>
    <xdr:sp macro="" textlink="">
      <xdr:nvSpPr>
        <xdr:cNvPr id="381" name="n_3mainValue【一般廃棄物処理施設】&#10;一人当たり有形固定資産（償却資産）額"/>
        <xdr:cNvSpPr txBox="1"/>
      </xdr:nvSpPr>
      <xdr:spPr>
        <a:xfrm>
          <a:off x="19278111" y="71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04" name="直線コネクタ 403"/>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05"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06" name="直線コネクタ 405"/>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07"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08" name="直線コネクタ 407"/>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09"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10" name="フローチャート: 判断 409"/>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11" name="フローチャート: 判断 410"/>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12"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13" name="フローチャート: 判断 412"/>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14"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15" name="フローチャート: 判断 414"/>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16" name="n_3aveValue【保健センター・保健所】&#10;有形固定資産減価償却率"/>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104648</xdr:rowOff>
    </xdr:from>
    <xdr:to>
      <xdr:col>85</xdr:col>
      <xdr:colOff>177800</xdr:colOff>
      <xdr:row>56</xdr:row>
      <xdr:rowOff>34798</xdr:rowOff>
    </xdr:to>
    <xdr:sp macro="" textlink="">
      <xdr:nvSpPr>
        <xdr:cNvPr id="422" name="楕円 421"/>
        <xdr:cNvSpPr/>
      </xdr:nvSpPr>
      <xdr:spPr>
        <a:xfrm>
          <a:off x="162687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37101</xdr:rowOff>
    </xdr:from>
    <xdr:ext cx="405111" cy="259045"/>
    <xdr:sp macro="" textlink="">
      <xdr:nvSpPr>
        <xdr:cNvPr id="423" name="【保健センター・保健所】&#10;有形固定資産減価償却率該当値テキスト"/>
        <xdr:cNvSpPr txBox="1"/>
      </xdr:nvSpPr>
      <xdr:spPr>
        <a:xfrm>
          <a:off x="16357600" y="946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127508</xdr:rowOff>
    </xdr:from>
    <xdr:to>
      <xdr:col>81</xdr:col>
      <xdr:colOff>101600</xdr:colOff>
      <xdr:row>56</xdr:row>
      <xdr:rowOff>57658</xdr:rowOff>
    </xdr:to>
    <xdr:sp macro="" textlink="">
      <xdr:nvSpPr>
        <xdr:cNvPr id="424" name="楕円 423"/>
        <xdr:cNvSpPr/>
      </xdr:nvSpPr>
      <xdr:spPr>
        <a:xfrm>
          <a:off x="15430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155448</xdr:rowOff>
    </xdr:from>
    <xdr:to>
      <xdr:col>85</xdr:col>
      <xdr:colOff>127000</xdr:colOff>
      <xdr:row>56</xdr:row>
      <xdr:rowOff>6858</xdr:rowOff>
    </xdr:to>
    <xdr:cxnSp macro="">
      <xdr:nvCxnSpPr>
        <xdr:cNvPr id="425" name="直線コネクタ 424"/>
        <xdr:cNvCxnSpPr/>
      </xdr:nvCxnSpPr>
      <xdr:spPr>
        <a:xfrm flipV="1">
          <a:off x="15481300" y="95851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426" name="楕円 425"/>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xdr:rowOff>
    </xdr:from>
    <xdr:to>
      <xdr:col>81</xdr:col>
      <xdr:colOff>50800</xdr:colOff>
      <xdr:row>56</xdr:row>
      <xdr:rowOff>45720</xdr:rowOff>
    </xdr:to>
    <xdr:cxnSp macro="">
      <xdr:nvCxnSpPr>
        <xdr:cNvPr id="427" name="直線コネクタ 426"/>
        <xdr:cNvCxnSpPr/>
      </xdr:nvCxnSpPr>
      <xdr:spPr>
        <a:xfrm flipV="1">
          <a:off x="14592300" y="96080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28" name="楕円 427"/>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91440</xdr:rowOff>
    </xdr:to>
    <xdr:cxnSp macro="">
      <xdr:nvCxnSpPr>
        <xdr:cNvPr id="429" name="直線コネクタ 428"/>
        <xdr:cNvCxnSpPr/>
      </xdr:nvCxnSpPr>
      <xdr:spPr>
        <a:xfrm flipV="1">
          <a:off x="13703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74185</xdr:rowOff>
    </xdr:from>
    <xdr:ext cx="405111" cy="259045"/>
    <xdr:sp macro="" textlink="">
      <xdr:nvSpPr>
        <xdr:cNvPr id="430" name="n_1mainValue【保健センター・保健所】&#10;有形固定資産減価償却率"/>
        <xdr:cNvSpPr txBox="1"/>
      </xdr:nvSpPr>
      <xdr:spPr>
        <a:xfrm>
          <a:off x="15266044"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431" name="n_2mainValue【保健センター・保健所】&#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32" name="n_3mainValue【保健センター・保健所】&#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54" name="直線コネクタ 453"/>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55"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56" name="直線コネクタ 455"/>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57"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58" name="直線コネクタ 457"/>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60" name="フローチャート: 判断 4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61" name="フローチャート: 判断 460"/>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462"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463" name="フローチャート: 判断 462"/>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46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465" name="フローチャート: 判断 464"/>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466"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72" name="楕円 471"/>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473"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474" name="楕円 473"/>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9144</xdr:rowOff>
    </xdr:to>
    <xdr:cxnSp macro="">
      <xdr:nvCxnSpPr>
        <xdr:cNvPr id="475" name="直線コネクタ 474"/>
        <xdr:cNvCxnSpPr/>
      </xdr:nvCxnSpPr>
      <xdr:spPr>
        <a:xfrm flipV="1">
          <a:off x="21323300" y="1062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476" name="楕円 475"/>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9144</xdr:rowOff>
    </xdr:to>
    <xdr:cxnSp macro="">
      <xdr:nvCxnSpPr>
        <xdr:cNvPr id="477" name="直線コネクタ 476"/>
        <xdr:cNvCxnSpPr/>
      </xdr:nvCxnSpPr>
      <xdr:spPr>
        <a:xfrm>
          <a:off x="20434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78" name="楕円 477"/>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13716</xdr:rowOff>
    </xdr:to>
    <xdr:cxnSp macro="">
      <xdr:nvCxnSpPr>
        <xdr:cNvPr id="479" name="直線コネクタ 478"/>
        <xdr:cNvCxnSpPr/>
      </xdr:nvCxnSpPr>
      <xdr:spPr>
        <a:xfrm flipV="1">
          <a:off x="19545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480"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481" name="n_2mainValue【保健センター・保健所】&#10;一人当たり面積"/>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482" name="n_3mainValue【保健センター・保健所】&#10;一人当たり面積"/>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08" name="直線コネクタ 50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10" name="直線コネクタ 50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1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2" name="直線コネクタ 51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13"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4" name="フローチャート: 判断 51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15" name="フローチャート: 判断 51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516"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17" name="フローチャート: 判断 51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18"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19" name="フローチャート: 判断 518"/>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52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26" name="楕円 525"/>
        <xdr:cNvSpPr/>
      </xdr:nvSpPr>
      <xdr:spPr>
        <a:xfrm>
          <a:off x="16268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111051</xdr:rowOff>
    </xdr:from>
    <xdr:ext cx="405111" cy="259045"/>
    <xdr:sp macro="" textlink="">
      <xdr:nvSpPr>
        <xdr:cNvPr id="527" name="【消防施設】&#10;有形固定資産減価償却率該当値テキスト"/>
        <xdr:cNvSpPr txBox="1"/>
      </xdr:nvSpPr>
      <xdr:spPr>
        <a:xfrm>
          <a:off x="1635760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528" name="楕円 527"/>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83</xdr:row>
      <xdr:rowOff>11974</xdr:rowOff>
    </xdr:to>
    <xdr:cxnSp macro="">
      <xdr:nvCxnSpPr>
        <xdr:cNvPr id="529" name="直線コネクタ 528"/>
        <xdr:cNvCxnSpPr/>
      </xdr:nvCxnSpPr>
      <xdr:spPr>
        <a:xfrm>
          <a:off x="15481300" y="14142720"/>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30" name="楕円 529"/>
        <xdr:cNvSpPr/>
      </xdr:nvSpPr>
      <xdr:spPr>
        <a:xfrm>
          <a:off x="14541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165463</xdr:rowOff>
    </xdr:from>
    <xdr:to>
      <xdr:col>81</xdr:col>
      <xdr:colOff>50800</xdr:colOff>
      <xdr:row>82</xdr:row>
      <xdr:rowOff>83820</xdr:rowOff>
    </xdr:to>
    <xdr:cxnSp macro="">
      <xdr:nvCxnSpPr>
        <xdr:cNvPr id="531" name="直線コネクタ 530"/>
        <xdr:cNvCxnSpPr/>
      </xdr:nvCxnSpPr>
      <xdr:spPr>
        <a:xfrm>
          <a:off x="14592300" y="140529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125747</xdr:rowOff>
    </xdr:from>
    <xdr:ext cx="405111" cy="259045"/>
    <xdr:sp macro="" textlink="">
      <xdr:nvSpPr>
        <xdr:cNvPr id="532" name="n_1mainValue【消防施設】&#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33" name="n_2main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55" name="直線コネクタ 554"/>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7" name="直線コネクタ 55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58"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59" name="直線コネクタ 558"/>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60"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1" name="フローチャート: 判断 560"/>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2" name="フローチャート: 判断 56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63"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64" name="フローチャート: 判断 563"/>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565"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66" name="フローチャート: 判断 565"/>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567"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573" name="楕円 572"/>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574" name="【消防施設】&#10;一人当たり面積該当値テキスト"/>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575" name="楕円 574"/>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84</xdr:row>
      <xdr:rowOff>88392</xdr:rowOff>
    </xdr:to>
    <xdr:cxnSp macro="">
      <xdr:nvCxnSpPr>
        <xdr:cNvPr id="576" name="直線コネクタ 575"/>
        <xdr:cNvCxnSpPr/>
      </xdr:nvCxnSpPr>
      <xdr:spPr>
        <a:xfrm flipV="1">
          <a:off x="21323300" y="14302739"/>
          <a:ext cx="8382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577" name="楕円 576"/>
        <xdr:cNvSpPr/>
      </xdr:nvSpPr>
      <xdr:spPr>
        <a:xfrm>
          <a:off x="2038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118111</xdr:rowOff>
    </xdr:to>
    <xdr:cxnSp macro="">
      <xdr:nvCxnSpPr>
        <xdr:cNvPr id="578" name="直線コネクタ 577"/>
        <xdr:cNvCxnSpPr/>
      </xdr:nvCxnSpPr>
      <xdr:spPr>
        <a:xfrm flipV="1">
          <a:off x="20434300" y="1449019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155719</xdr:rowOff>
    </xdr:from>
    <xdr:ext cx="469744" cy="259045"/>
    <xdr:sp macro="" textlink="">
      <xdr:nvSpPr>
        <xdr:cNvPr id="579" name="n_1mainValue【消防施設】&#10;一人当たり面積"/>
        <xdr:cNvSpPr txBox="1"/>
      </xdr:nvSpPr>
      <xdr:spPr>
        <a:xfrm>
          <a:off x="210757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160038</xdr:rowOff>
    </xdr:from>
    <xdr:ext cx="469744" cy="259045"/>
    <xdr:sp macro="" textlink="">
      <xdr:nvSpPr>
        <xdr:cNvPr id="580" name="n_2mainValue【消防施設】&#10;一人当たり面積"/>
        <xdr:cNvSpPr txBox="1"/>
      </xdr:nvSpPr>
      <xdr:spPr>
        <a:xfrm>
          <a:off x="20199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06" name="直線コネクタ 605"/>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07"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08" name="直線コネクタ 607"/>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10" name="直線コネクタ 60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11"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2" name="フローチャート: 判断 611"/>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3" name="フローチャート: 判断 612"/>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614"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15" name="フローチャート: 判断 614"/>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16"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17" name="フローチャート: 判断 61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618"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93980</xdr:rowOff>
    </xdr:from>
    <xdr:to>
      <xdr:col>85</xdr:col>
      <xdr:colOff>177800</xdr:colOff>
      <xdr:row>100</xdr:row>
      <xdr:rowOff>24130</xdr:rowOff>
    </xdr:to>
    <xdr:sp macro="" textlink="">
      <xdr:nvSpPr>
        <xdr:cNvPr id="624" name="楕円 623"/>
        <xdr:cNvSpPr/>
      </xdr:nvSpPr>
      <xdr:spPr>
        <a:xfrm>
          <a:off x="162687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22514</xdr:rowOff>
    </xdr:from>
    <xdr:ext cx="405111" cy="259045"/>
    <xdr:sp macro="" textlink="">
      <xdr:nvSpPr>
        <xdr:cNvPr id="625" name="【庁舎】&#10;有形固定資産減価償却率該当値テキスト"/>
        <xdr:cNvSpPr txBox="1"/>
      </xdr:nvSpPr>
      <xdr:spPr>
        <a:xfrm>
          <a:off x="16357600" y="1699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95613</xdr:rowOff>
    </xdr:from>
    <xdr:to>
      <xdr:col>81</xdr:col>
      <xdr:colOff>101600</xdr:colOff>
      <xdr:row>100</xdr:row>
      <xdr:rowOff>25763</xdr:rowOff>
    </xdr:to>
    <xdr:sp macro="" textlink="">
      <xdr:nvSpPr>
        <xdr:cNvPr id="626" name="楕円 625"/>
        <xdr:cNvSpPr/>
      </xdr:nvSpPr>
      <xdr:spPr>
        <a:xfrm>
          <a:off x="15430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144780</xdr:rowOff>
    </xdr:from>
    <xdr:to>
      <xdr:col>85</xdr:col>
      <xdr:colOff>127000</xdr:colOff>
      <xdr:row>99</xdr:row>
      <xdr:rowOff>146413</xdr:rowOff>
    </xdr:to>
    <xdr:cxnSp macro="">
      <xdr:nvCxnSpPr>
        <xdr:cNvPr id="627" name="直線コネクタ 626"/>
        <xdr:cNvCxnSpPr/>
      </xdr:nvCxnSpPr>
      <xdr:spPr>
        <a:xfrm flipV="1">
          <a:off x="15481300" y="171183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97245</xdr:rowOff>
    </xdr:from>
    <xdr:to>
      <xdr:col>76</xdr:col>
      <xdr:colOff>165100</xdr:colOff>
      <xdr:row>100</xdr:row>
      <xdr:rowOff>27395</xdr:rowOff>
    </xdr:to>
    <xdr:sp macro="" textlink="">
      <xdr:nvSpPr>
        <xdr:cNvPr id="628" name="楕円 627"/>
        <xdr:cNvSpPr/>
      </xdr:nvSpPr>
      <xdr:spPr>
        <a:xfrm>
          <a:off x="14541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146413</xdr:rowOff>
    </xdr:from>
    <xdr:to>
      <xdr:col>81</xdr:col>
      <xdr:colOff>50800</xdr:colOff>
      <xdr:row>99</xdr:row>
      <xdr:rowOff>148045</xdr:rowOff>
    </xdr:to>
    <xdr:cxnSp macro="">
      <xdr:nvCxnSpPr>
        <xdr:cNvPr id="629" name="直線コネクタ 628"/>
        <xdr:cNvCxnSpPr/>
      </xdr:nvCxnSpPr>
      <xdr:spPr>
        <a:xfrm flipV="1">
          <a:off x="14592300" y="171199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102144</xdr:rowOff>
    </xdr:from>
    <xdr:to>
      <xdr:col>72</xdr:col>
      <xdr:colOff>38100</xdr:colOff>
      <xdr:row>100</xdr:row>
      <xdr:rowOff>32294</xdr:rowOff>
    </xdr:to>
    <xdr:sp macro="" textlink="">
      <xdr:nvSpPr>
        <xdr:cNvPr id="630" name="楕円 629"/>
        <xdr:cNvSpPr/>
      </xdr:nvSpPr>
      <xdr:spPr>
        <a:xfrm>
          <a:off x="1365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148045</xdr:rowOff>
    </xdr:from>
    <xdr:to>
      <xdr:col>76</xdr:col>
      <xdr:colOff>114300</xdr:colOff>
      <xdr:row>99</xdr:row>
      <xdr:rowOff>152944</xdr:rowOff>
    </xdr:to>
    <xdr:cxnSp macro="">
      <xdr:nvCxnSpPr>
        <xdr:cNvPr id="631" name="直線コネクタ 630"/>
        <xdr:cNvCxnSpPr/>
      </xdr:nvCxnSpPr>
      <xdr:spPr>
        <a:xfrm flipV="1">
          <a:off x="13703300" y="171215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42290</xdr:rowOff>
    </xdr:from>
    <xdr:ext cx="405111" cy="259045"/>
    <xdr:sp macro="" textlink="">
      <xdr:nvSpPr>
        <xdr:cNvPr id="632" name="n_1mainValue【庁舎】&#10;有形固定資産減価償却率"/>
        <xdr:cNvSpPr txBox="1"/>
      </xdr:nvSpPr>
      <xdr:spPr>
        <a:xfrm>
          <a:off x="152660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43922</xdr:rowOff>
    </xdr:from>
    <xdr:ext cx="405111" cy="259045"/>
    <xdr:sp macro="" textlink="">
      <xdr:nvSpPr>
        <xdr:cNvPr id="633" name="n_2mainValue【庁舎】&#10;有形固定資産減価償却率"/>
        <xdr:cNvSpPr txBox="1"/>
      </xdr:nvSpPr>
      <xdr:spPr>
        <a:xfrm>
          <a:off x="14389744" y="168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48821</xdr:rowOff>
    </xdr:from>
    <xdr:ext cx="405111" cy="259045"/>
    <xdr:sp macro="" textlink="">
      <xdr:nvSpPr>
        <xdr:cNvPr id="634" name="n_3mainValue【庁舎】&#10;有形固定資産減価償却率"/>
        <xdr:cNvSpPr txBox="1"/>
      </xdr:nvSpPr>
      <xdr:spPr>
        <a:xfrm>
          <a:off x="13500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58" name="直線コネクタ 657"/>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59"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60" name="直線コネクタ 659"/>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1"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2" name="直線コネクタ 661"/>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63"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4" name="フローチャート: 判断 663"/>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65" name="フローチャート: 判断 664"/>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666"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67" name="フローチャート: 判断 666"/>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668"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669" name="フローチャート: 判断 66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670"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157987</xdr:rowOff>
    </xdr:from>
    <xdr:to>
      <xdr:col>116</xdr:col>
      <xdr:colOff>114300</xdr:colOff>
      <xdr:row>108</xdr:row>
      <xdr:rowOff>88137</xdr:rowOff>
    </xdr:to>
    <xdr:sp macro="" textlink="">
      <xdr:nvSpPr>
        <xdr:cNvPr id="676" name="楕円 675"/>
        <xdr:cNvSpPr/>
      </xdr:nvSpPr>
      <xdr:spPr>
        <a:xfrm>
          <a:off x="22110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104029</xdr:rowOff>
    </xdr:from>
    <xdr:ext cx="469744" cy="259045"/>
    <xdr:sp macro="" textlink="">
      <xdr:nvSpPr>
        <xdr:cNvPr id="677" name="【庁舎】&#10;一人当たり面積該当値テキスト"/>
        <xdr:cNvSpPr txBox="1"/>
      </xdr:nvSpPr>
      <xdr:spPr>
        <a:xfrm>
          <a:off x="22199600" y="18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160274</xdr:rowOff>
    </xdr:from>
    <xdr:to>
      <xdr:col>112</xdr:col>
      <xdr:colOff>38100</xdr:colOff>
      <xdr:row>108</xdr:row>
      <xdr:rowOff>90424</xdr:rowOff>
    </xdr:to>
    <xdr:sp macro="" textlink="">
      <xdr:nvSpPr>
        <xdr:cNvPr id="678" name="楕円 677"/>
        <xdr:cNvSpPr/>
      </xdr:nvSpPr>
      <xdr:spPr>
        <a:xfrm>
          <a:off x="21272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37337</xdr:rowOff>
    </xdr:from>
    <xdr:to>
      <xdr:col>116</xdr:col>
      <xdr:colOff>63500</xdr:colOff>
      <xdr:row>108</xdr:row>
      <xdr:rowOff>39624</xdr:rowOff>
    </xdr:to>
    <xdr:cxnSp macro="">
      <xdr:nvCxnSpPr>
        <xdr:cNvPr id="679" name="直線コネクタ 678"/>
        <xdr:cNvCxnSpPr/>
      </xdr:nvCxnSpPr>
      <xdr:spPr>
        <a:xfrm flipV="1">
          <a:off x="21323300" y="185539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161037</xdr:rowOff>
    </xdr:from>
    <xdr:to>
      <xdr:col>107</xdr:col>
      <xdr:colOff>101600</xdr:colOff>
      <xdr:row>108</xdr:row>
      <xdr:rowOff>91187</xdr:rowOff>
    </xdr:to>
    <xdr:sp macro="" textlink="">
      <xdr:nvSpPr>
        <xdr:cNvPr id="680" name="楕円 679"/>
        <xdr:cNvSpPr/>
      </xdr:nvSpPr>
      <xdr:spPr>
        <a:xfrm>
          <a:off x="20383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39624</xdr:rowOff>
    </xdr:from>
    <xdr:to>
      <xdr:col>111</xdr:col>
      <xdr:colOff>177800</xdr:colOff>
      <xdr:row>108</xdr:row>
      <xdr:rowOff>40387</xdr:rowOff>
    </xdr:to>
    <xdr:cxnSp macro="">
      <xdr:nvCxnSpPr>
        <xdr:cNvPr id="681" name="直線コネクタ 680"/>
        <xdr:cNvCxnSpPr/>
      </xdr:nvCxnSpPr>
      <xdr:spPr>
        <a:xfrm flipV="1">
          <a:off x="20434300" y="185562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682" name="楕円 681"/>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40387</xdr:rowOff>
    </xdr:from>
    <xdr:to>
      <xdr:col>107</xdr:col>
      <xdr:colOff>50800</xdr:colOff>
      <xdr:row>108</xdr:row>
      <xdr:rowOff>41911</xdr:rowOff>
    </xdr:to>
    <xdr:cxnSp macro="">
      <xdr:nvCxnSpPr>
        <xdr:cNvPr id="683" name="直線コネクタ 682"/>
        <xdr:cNvCxnSpPr/>
      </xdr:nvCxnSpPr>
      <xdr:spPr>
        <a:xfrm flipV="1">
          <a:off x="19545300" y="1855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81551</xdr:rowOff>
    </xdr:from>
    <xdr:ext cx="469744" cy="259045"/>
    <xdr:sp macro="" textlink="">
      <xdr:nvSpPr>
        <xdr:cNvPr id="684" name="n_1mainValue【庁舎】&#10;一人当たり面積"/>
        <xdr:cNvSpPr txBox="1"/>
      </xdr:nvSpPr>
      <xdr:spPr>
        <a:xfrm>
          <a:off x="210757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82314</xdr:rowOff>
    </xdr:from>
    <xdr:ext cx="469744" cy="259045"/>
    <xdr:sp macro="" textlink="">
      <xdr:nvSpPr>
        <xdr:cNvPr id="685" name="n_2mainValue【庁舎】&#10;一人当たり面積"/>
        <xdr:cNvSpPr txBox="1"/>
      </xdr:nvSpPr>
      <xdr:spPr>
        <a:xfrm>
          <a:off x="201994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109238</xdr:rowOff>
    </xdr:from>
    <xdr:ext cx="469744" cy="259045"/>
    <xdr:sp macro="" textlink="">
      <xdr:nvSpPr>
        <xdr:cNvPr id="686" name="n_3mainValue【庁舎】&#10;一人当たり面積"/>
        <xdr:cNvSpPr txBox="1"/>
      </xdr:nvSpPr>
      <xdr:spPr>
        <a:xfrm>
          <a:off x="19310427" y="1828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施設を除き、どの施設においても有形固定資産減価償却率が７５％を超えており、類似団体内平均値を大きく上回っている。その要因として、体育館・プールについては、昭和４５年に建設された町民体育館が耐用年数である３４年を超えているためであり、福祉施設についても、昭和５０年代に建設された老人憩いの家が耐用年数である２２年を超えているためである。また、一般廃棄物処理施設については、昭和６０年に建設された美化センターが耐用年数である３８年を経過しつつあるためであり、庁舎についても、昭和３９年に建設されており、耐用年数である５０年を超えているためである。どの施設においても、日々の修繕を行っているため、使用する上で問題はないが、今後は、岬町公共施設適正化基本方針に基づき、長寿命化や建替等を検討する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地域経済の低迷、地価の下落等による税収減、少子高齢化の進展により歳入は低下傾向にある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更に本町では、防災行政無線再整備事業や町道海岸連絡線整備事業の実施等により基準財政需要額が大きいため、財政力指数が類似団体内平均値を下回っている</a:t>
          </a:r>
          <a:r>
            <a:rPr lang="ja-JP" altLang="en-US" sz="1300" b="0" i="1" strike="noStrike"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1" strike="no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0" i="1"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今後は</a:t>
          </a:r>
          <a:r>
            <a:rPr lang="ja-JP" altLang="en-US" sz="1300" b="0" i="1" strike="noStrike"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関西国際空港第二期事業土砂採取跡地などへの企業誘致により税収増を図るとともに、</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「岬町行財政集中改革計画（第３次</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集中改革プラン</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による取組みを通じて歳出削減を行うことで財政基盤の強化を図る。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36891</xdr:rowOff>
    </xdr:to>
    <xdr:cxnSp macro="">
      <xdr:nvCxnSpPr>
        <xdr:cNvPr id="70" name="直線コネクタ 69"/>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36891</xdr:rowOff>
    </xdr:to>
    <xdr:cxnSp macro="">
      <xdr:nvCxnSpPr>
        <xdr:cNvPr id="73" name="直線コネクタ 72"/>
        <xdr:cNvCxnSpPr/>
      </xdr:nvCxnSpPr>
      <xdr:spPr>
        <a:xfrm>
          <a:off x="3225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36891</xdr:rowOff>
    </xdr:to>
    <xdr:cxnSp macro="">
      <xdr:nvCxnSpPr>
        <xdr:cNvPr id="76" name="直線コネクタ 75"/>
        <xdr:cNvCxnSpPr/>
      </xdr:nvCxnSpPr>
      <xdr:spPr>
        <a:xfrm>
          <a:off x="2336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36891</xdr:rowOff>
    </xdr:to>
    <xdr:cxnSp macro="">
      <xdr:nvCxnSpPr>
        <xdr:cNvPr id="79" name="直線コネクタ 78"/>
        <xdr:cNvCxnSpPr/>
      </xdr:nvCxnSpPr>
      <xdr:spPr>
        <a:xfrm>
          <a:off x="1447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129618</xdr:rowOff>
    </xdr:from>
    <xdr:ext cx="762000" cy="259045"/>
    <xdr:sp macro="" textlink="">
      <xdr:nvSpPr>
        <xdr:cNvPr id="90" name="財政力該当値テキスト"/>
        <xdr:cNvSpPr txBox="1"/>
      </xdr:nvSpPr>
      <xdr:spPr>
        <a:xfrm>
          <a:off x="5041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92" name="テキスト ボックス 91"/>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72468</xdr:rowOff>
    </xdr:from>
    <xdr:ext cx="762000" cy="259045"/>
    <xdr:sp macro="" textlink="">
      <xdr:nvSpPr>
        <xdr:cNvPr id="96" name="テキスト ボックス 95"/>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年度は、経常一般財源の増加が、経常経費充当一般財源の増加を上回ったため、経常収支比率が</a:t>
          </a:r>
          <a:r>
            <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p>
        <a:p>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　なお、経常一般財源が増加した要因には、景気の伸び悩みにより地方消費税等の各種交付金は減少したものの、地方交付税及び町税が増加したことが挙げられる。</a:t>
          </a:r>
        </a:p>
        <a:p>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　また、経常経費充当一般財源が増加した要因には、既発債の償還により公債費が減少し、退職手当の減により人件費等が減少したものの、施設の老朽化に伴い維持補修費が増加し、併せて、保育所運営事業及び乳幼児医療費助成に充てている、岬ゆめ・みらい基金繰入金の減額に伴い扶助費が増加したことが挙げられる。</a:t>
          </a:r>
          <a:endParaRPr kumimoji="1" lang="en-US" altLang="ja-JP" sz="9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　しかしながら、依然として類似団体内平均値を上回っているため、今後は、人件費の削減、新発債の抑制による公債費の削減、下水道事業への繰出金の抑制など、</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「岬町行財政集中改革計画（第３次 </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aseline="0">
              <a:solidFill>
                <a:srgbClr val="000000"/>
              </a:solidFill>
              <a:effectLst/>
              <a:latin typeface="ＭＳ Ｐゴシック" panose="020B0600070205080204" pitchFamily="50" charset="-128"/>
              <a:ea typeface="ＭＳ Ｐゴシック" panose="020B0600070205080204" pitchFamily="50" charset="-128"/>
              <a:cs typeface="+mn-cs"/>
            </a:rPr>
            <a:t>による取組みを通じて経常経費の削減に努めることで財政構造の弾力性の確保を図る。</a:t>
          </a:r>
          <a:endParaRPr lang="ja-JP" altLang="ja-JP" sz="900" strike="sngStrike">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19594</xdr:rowOff>
    </xdr:from>
    <xdr:to>
      <xdr:col>23</xdr:col>
      <xdr:colOff>133350</xdr:colOff>
      <xdr:row>65</xdr:row>
      <xdr:rowOff>36830</xdr:rowOff>
    </xdr:to>
    <xdr:cxnSp macro="">
      <xdr:nvCxnSpPr>
        <xdr:cNvPr id="135" name="直線コネクタ 134"/>
        <xdr:cNvCxnSpPr/>
      </xdr:nvCxnSpPr>
      <xdr:spPr>
        <a:xfrm flipV="1">
          <a:off x="4114800" y="1116384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60960</xdr:rowOff>
    </xdr:to>
    <xdr:cxnSp macro="">
      <xdr:nvCxnSpPr>
        <xdr:cNvPr id="138" name="直線コネクタ 137"/>
        <xdr:cNvCxnSpPr/>
      </xdr:nvCxnSpPr>
      <xdr:spPr>
        <a:xfrm flipV="1">
          <a:off x="3225800" y="1118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65</xdr:row>
      <xdr:rowOff>60960</xdr:rowOff>
    </xdr:to>
    <xdr:cxnSp macro="">
      <xdr:nvCxnSpPr>
        <xdr:cNvPr id="141" name="直線コネクタ 140"/>
        <xdr:cNvCxnSpPr/>
      </xdr:nvCxnSpPr>
      <xdr:spPr>
        <a:xfrm>
          <a:off x="2336800" y="1115005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12700</xdr:rowOff>
    </xdr:to>
    <xdr:cxnSp macro="">
      <xdr:nvCxnSpPr>
        <xdr:cNvPr id="144" name="直線コネクタ 143"/>
        <xdr:cNvCxnSpPr/>
      </xdr:nvCxnSpPr>
      <xdr:spPr>
        <a:xfrm flipV="1">
          <a:off x="1447800" y="111500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140244</xdr:rowOff>
    </xdr:from>
    <xdr:to>
      <xdr:col>23</xdr:col>
      <xdr:colOff>184150</xdr:colOff>
      <xdr:row>65</xdr:row>
      <xdr:rowOff>70394</xdr:rowOff>
    </xdr:to>
    <xdr:sp macro="" textlink="">
      <xdr:nvSpPr>
        <xdr:cNvPr id="154" name="楕円 153"/>
        <xdr:cNvSpPr/>
      </xdr:nvSpPr>
      <xdr:spPr>
        <a:xfrm>
          <a:off x="49022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112321</xdr:rowOff>
    </xdr:from>
    <xdr:ext cx="762000" cy="259045"/>
    <xdr:sp macro="" textlink="">
      <xdr:nvSpPr>
        <xdr:cNvPr id="155" name="財政構造の弾力性該当値テキスト"/>
        <xdr:cNvSpPr txBox="1"/>
      </xdr:nvSpPr>
      <xdr:spPr>
        <a:xfrm>
          <a:off x="5041900" y="110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6" name="楕円 155"/>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7" name="テキスト ボックス 156"/>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8" name="楕円 157"/>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9" name="テキスト ボックス 158"/>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60" name="楕円 159"/>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61" name="テキスト ボックス 160"/>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2" name="楕円 161"/>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3" name="テキスト ボックス 16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[180,572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年度に引き続き、類似団体内平均値を上回った。主な要因は、人口減少が続いていることに加え、ごみ処理・し尿処理業務を直営で行っていることと、</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深日港・洲本港を結ぶ広域サイクルツーリズム事業費が増加したためである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行財政改革を推進し民間でも実施可能な部分については、積極的に民間委託を推進することで経費の節減を図る。併せて、職員の新規採用の抑制、事務事業の見直し等を徹底し、より一層のコスト削減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149092</xdr:rowOff>
    </xdr:from>
    <xdr:to>
      <xdr:col>23</xdr:col>
      <xdr:colOff>133350</xdr:colOff>
      <xdr:row>81</xdr:row>
      <xdr:rowOff>166993</xdr:rowOff>
    </xdr:to>
    <xdr:cxnSp macro="">
      <xdr:nvCxnSpPr>
        <xdr:cNvPr id="199" name="直線コネクタ 198"/>
        <xdr:cNvCxnSpPr/>
      </xdr:nvCxnSpPr>
      <xdr:spPr>
        <a:xfrm>
          <a:off x="4114800" y="14036542"/>
          <a:ext cx="838200" cy="1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129639</xdr:rowOff>
    </xdr:from>
    <xdr:to>
      <xdr:col>19</xdr:col>
      <xdr:colOff>133350</xdr:colOff>
      <xdr:row>81</xdr:row>
      <xdr:rowOff>149092</xdr:rowOff>
    </xdr:to>
    <xdr:cxnSp macro="">
      <xdr:nvCxnSpPr>
        <xdr:cNvPr id="202" name="直線コネクタ 201"/>
        <xdr:cNvCxnSpPr/>
      </xdr:nvCxnSpPr>
      <xdr:spPr>
        <a:xfrm>
          <a:off x="3225800" y="14017089"/>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113632</xdr:rowOff>
    </xdr:from>
    <xdr:to>
      <xdr:col>15</xdr:col>
      <xdr:colOff>82550</xdr:colOff>
      <xdr:row>81</xdr:row>
      <xdr:rowOff>129639</xdr:rowOff>
    </xdr:to>
    <xdr:cxnSp macro="">
      <xdr:nvCxnSpPr>
        <xdr:cNvPr id="205" name="直線コネクタ 204"/>
        <xdr:cNvCxnSpPr/>
      </xdr:nvCxnSpPr>
      <xdr:spPr>
        <a:xfrm>
          <a:off x="2336800" y="14001082"/>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105262</xdr:rowOff>
    </xdr:from>
    <xdr:to>
      <xdr:col>11</xdr:col>
      <xdr:colOff>31750</xdr:colOff>
      <xdr:row>81</xdr:row>
      <xdr:rowOff>113632</xdr:rowOff>
    </xdr:to>
    <xdr:cxnSp macro="">
      <xdr:nvCxnSpPr>
        <xdr:cNvPr id="208" name="直線コネクタ 207"/>
        <xdr:cNvCxnSpPr/>
      </xdr:nvCxnSpPr>
      <xdr:spPr>
        <a:xfrm>
          <a:off x="1447800" y="13992712"/>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116193</xdr:rowOff>
    </xdr:from>
    <xdr:to>
      <xdr:col>23</xdr:col>
      <xdr:colOff>184150</xdr:colOff>
      <xdr:row>82</xdr:row>
      <xdr:rowOff>46343</xdr:rowOff>
    </xdr:to>
    <xdr:sp macro="" textlink="">
      <xdr:nvSpPr>
        <xdr:cNvPr id="218" name="楕円 217"/>
        <xdr:cNvSpPr/>
      </xdr:nvSpPr>
      <xdr:spPr>
        <a:xfrm>
          <a:off x="4902200" y="14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88270</xdr:rowOff>
    </xdr:from>
    <xdr:ext cx="762000" cy="259045"/>
    <xdr:sp macro="" textlink="">
      <xdr:nvSpPr>
        <xdr:cNvPr id="219" name="人件費・物件費等の状況該当値テキスト"/>
        <xdr:cNvSpPr txBox="1"/>
      </xdr:nvSpPr>
      <xdr:spPr>
        <a:xfrm>
          <a:off x="5041900" y="1397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98292</xdr:rowOff>
    </xdr:from>
    <xdr:to>
      <xdr:col>19</xdr:col>
      <xdr:colOff>184150</xdr:colOff>
      <xdr:row>82</xdr:row>
      <xdr:rowOff>28442</xdr:rowOff>
    </xdr:to>
    <xdr:sp macro="" textlink="">
      <xdr:nvSpPr>
        <xdr:cNvPr id="220" name="楕円 219"/>
        <xdr:cNvSpPr/>
      </xdr:nvSpPr>
      <xdr:spPr>
        <a:xfrm>
          <a:off x="4064000" y="139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13219</xdr:rowOff>
    </xdr:from>
    <xdr:ext cx="736600" cy="259045"/>
    <xdr:sp macro="" textlink="">
      <xdr:nvSpPr>
        <xdr:cNvPr id="221" name="テキスト ボックス 220"/>
        <xdr:cNvSpPr txBox="1"/>
      </xdr:nvSpPr>
      <xdr:spPr>
        <a:xfrm>
          <a:off x="3733800" y="1407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78839</xdr:rowOff>
    </xdr:from>
    <xdr:to>
      <xdr:col>15</xdr:col>
      <xdr:colOff>133350</xdr:colOff>
      <xdr:row>82</xdr:row>
      <xdr:rowOff>8989</xdr:rowOff>
    </xdr:to>
    <xdr:sp macro="" textlink="">
      <xdr:nvSpPr>
        <xdr:cNvPr id="222" name="楕円 221"/>
        <xdr:cNvSpPr/>
      </xdr:nvSpPr>
      <xdr:spPr>
        <a:xfrm>
          <a:off x="3175000" y="139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165216</xdr:rowOff>
    </xdr:from>
    <xdr:ext cx="762000" cy="259045"/>
    <xdr:sp macro="" textlink="">
      <xdr:nvSpPr>
        <xdr:cNvPr id="223" name="テキスト ボックス 222"/>
        <xdr:cNvSpPr txBox="1"/>
      </xdr:nvSpPr>
      <xdr:spPr>
        <a:xfrm>
          <a:off x="2844800" y="140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62832</xdr:rowOff>
    </xdr:from>
    <xdr:to>
      <xdr:col>11</xdr:col>
      <xdr:colOff>82550</xdr:colOff>
      <xdr:row>81</xdr:row>
      <xdr:rowOff>164432</xdr:rowOff>
    </xdr:to>
    <xdr:sp macro="" textlink="">
      <xdr:nvSpPr>
        <xdr:cNvPr id="224" name="楕円 223"/>
        <xdr:cNvSpPr/>
      </xdr:nvSpPr>
      <xdr:spPr>
        <a:xfrm>
          <a:off x="2286000" y="139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149209</xdr:rowOff>
    </xdr:from>
    <xdr:ext cx="762000" cy="259045"/>
    <xdr:sp macro="" textlink="">
      <xdr:nvSpPr>
        <xdr:cNvPr id="225" name="テキスト ボックス 224"/>
        <xdr:cNvSpPr txBox="1"/>
      </xdr:nvSpPr>
      <xdr:spPr>
        <a:xfrm>
          <a:off x="1955800" y="1403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54462</xdr:rowOff>
    </xdr:from>
    <xdr:to>
      <xdr:col>7</xdr:col>
      <xdr:colOff>31750</xdr:colOff>
      <xdr:row>81</xdr:row>
      <xdr:rowOff>156062</xdr:rowOff>
    </xdr:to>
    <xdr:sp macro="" textlink="">
      <xdr:nvSpPr>
        <xdr:cNvPr id="226" name="楕円 225"/>
        <xdr:cNvSpPr/>
      </xdr:nvSpPr>
      <xdr:spPr>
        <a:xfrm>
          <a:off x="13970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166239</xdr:rowOff>
    </xdr:from>
    <xdr:ext cx="762000" cy="259045"/>
    <xdr:sp macro="" textlink="">
      <xdr:nvSpPr>
        <xdr:cNvPr id="227" name="テキスト ボックス 226"/>
        <xdr:cNvSpPr txBox="1"/>
      </xdr:nvSpPr>
      <xdr:spPr>
        <a:xfrm>
          <a:off x="1066800" y="137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000000"/>
              </a:solidFill>
              <a:effectLst/>
              <a:latin typeface="+mn-lt"/>
              <a:ea typeface="+mn-ea"/>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「岬町行財政集中改革計画（第３次集中改革プラン）」に基づき全職員の給与カット（</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％カット）・管理職手当のカット（</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％カット）を行って</a:t>
          </a:r>
          <a:r>
            <a:rPr lang="ja-JP" altLang="en-US" sz="13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おり</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、類似団体内平均値を下回る水準にある。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今後とも、全職員の給料カット・管理職手当のカットを引き続き実施</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、各種手当の総点検を行うことで給与の適正化を推進していく。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86</xdr:row>
      <xdr:rowOff>21166</xdr:rowOff>
    </xdr:to>
    <xdr:cxnSp macro="">
      <xdr:nvCxnSpPr>
        <xdr:cNvPr id="261" name="直線コネクタ 260"/>
        <xdr:cNvCxnSpPr/>
      </xdr:nvCxnSpPr>
      <xdr:spPr>
        <a:xfrm flipV="1">
          <a:off x="16179800" y="147095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21166</xdr:rowOff>
    </xdr:to>
    <xdr:cxnSp macro="">
      <xdr:nvCxnSpPr>
        <xdr:cNvPr id="264" name="直線コネクタ 263"/>
        <xdr:cNvCxnSpPr/>
      </xdr:nvCxnSpPr>
      <xdr:spPr>
        <a:xfrm>
          <a:off x="15290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109643</xdr:rowOff>
    </xdr:to>
    <xdr:cxnSp macro="">
      <xdr:nvCxnSpPr>
        <xdr:cNvPr id="267" name="直線コネクタ 266"/>
        <xdr:cNvCxnSpPr/>
      </xdr:nvCxnSpPr>
      <xdr:spPr>
        <a:xfrm flipV="1">
          <a:off x="14401800" y="1474173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86</xdr:row>
      <xdr:rowOff>109643</xdr:rowOff>
    </xdr:to>
    <xdr:cxnSp macro="">
      <xdr:nvCxnSpPr>
        <xdr:cNvPr id="270" name="直線コネクタ 269"/>
        <xdr:cNvCxnSpPr/>
      </xdr:nvCxnSpPr>
      <xdr:spPr>
        <a:xfrm>
          <a:off x="13512800" y="1466934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80" name="楕円 279"/>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102040</xdr:rowOff>
    </xdr:from>
    <xdr:ext cx="762000" cy="259045"/>
    <xdr:sp macro="" textlink="">
      <xdr:nvSpPr>
        <xdr:cNvPr id="281"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3" name="テキスト ボックス 282"/>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4" name="楕円 283"/>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58014</xdr:rowOff>
    </xdr:from>
    <xdr:ext cx="762000" cy="259045"/>
    <xdr:sp macro="" textlink="">
      <xdr:nvSpPr>
        <xdr:cNvPr id="285" name="テキスト ボックス 284"/>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6" name="楕円 285"/>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7" name="テキスト ボックス 286"/>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8" name="楕円 287"/>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9" name="テキスト ボックス 28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職員の新規採用については、原則、退職者数を上限とし、総職員数の抑制を図</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っているものの、人口減少や、再任用フルタイム勤務職員が</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名から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名へ増加したことの影響により、平成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回っ</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。今後とも、民間委託の推進や事務事業の見直し等により、適切な定員管理に努める。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148106</xdr:rowOff>
    </xdr:from>
    <xdr:to>
      <xdr:col>81</xdr:col>
      <xdr:colOff>44450</xdr:colOff>
      <xdr:row>62</xdr:row>
      <xdr:rowOff>69729</xdr:rowOff>
    </xdr:to>
    <xdr:cxnSp macro="">
      <xdr:nvCxnSpPr>
        <xdr:cNvPr id="326" name="直線コネクタ 325"/>
        <xdr:cNvCxnSpPr/>
      </xdr:nvCxnSpPr>
      <xdr:spPr>
        <a:xfrm>
          <a:off x="16179800" y="1060655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83759</xdr:rowOff>
    </xdr:from>
    <xdr:to>
      <xdr:col>77</xdr:col>
      <xdr:colOff>44450</xdr:colOff>
      <xdr:row>61</xdr:row>
      <xdr:rowOff>148106</xdr:rowOff>
    </xdr:to>
    <xdr:cxnSp macro="">
      <xdr:nvCxnSpPr>
        <xdr:cNvPr id="329" name="直線コネクタ 328"/>
        <xdr:cNvCxnSpPr/>
      </xdr:nvCxnSpPr>
      <xdr:spPr>
        <a:xfrm>
          <a:off x="15290800" y="1054220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83759</xdr:rowOff>
    </xdr:from>
    <xdr:to>
      <xdr:col>72</xdr:col>
      <xdr:colOff>203200</xdr:colOff>
      <xdr:row>61</xdr:row>
      <xdr:rowOff>84909</xdr:rowOff>
    </xdr:to>
    <xdr:cxnSp macro="">
      <xdr:nvCxnSpPr>
        <xdr:cNvPr id="332" name="直線コネクタ 331"/>
        <xdr:cNvCxnSpPr/>
      </xdr:nvCxnSpPr>
      <xdr:spPr>
        <a:xfrm flipV="1">
          <a:off x="14401800" y="1054220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82610</xdr:rowOff>
    </xdr:from>
    <xdr:to>
      <xdr:col>68</xdr:col>
      <xdr:colOff>152400</xdr:colOff>
      <xdr:row>61</xdr:row>
      <xdr:rowOff>84909</xdr:rowOff>
    </xdr:to>
    <xdr:cxnSp macro="">
      <xdr:nvCxnSpPr>
        <xdr:cNvPr id="335" name="直線コネクタ 334"/>
        <xdr:cNvCxnSpPr/>
      </xdr:nvCxnSpPr>
      <xdr:spPr>
        <a:xfrm>
          <a:off x="13512800" y="105410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18929</xdr:rowOff>
    </xdr:from>
    <xdr:to>
      <xdr:col>81</xdr:col>
      <xdr:colOff>95250</xdr:colOff>
      <xdr:row>62</xdr:row>
      <xdr:rowOff>120529</xdr:rowOff>
    </xdr:to>
    <xdr:sp macro="" textlink="">
      <xdr:nvSpPr>
        <xdr:cNvPr id="345" name="楕円 344"/>
        <xdr:cNvSpPr/>
      </xdr:nvSpPr>
      <xdr:spPr>
        <a:xfrm>
          <a:off x="169672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162456</xdr:rowOff>
    </xdr:from>
    <xdr:ext cx="762000" cy="259045"/>
    <xdr:sp macro="" textlink="">
      <xdr:nvSpPr>
        <xdr:cNvPr id="346" name="定員管理の状況該当値テキスト"/>
        <xdr:cNvSpPr txBox="1"/>
      </xdr:nvSpPr>
      <xdr:spPr>
        <a:xfrm>
          <a:off x="17106900" y="1062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97306</xdr:rowOff>
    </xdr:from>
    <xdr:to>
      <xdr:col>77</xdr:col>
      <xdr:colOff>95250</xdr:colOff>
      <xdr:row>62</xdr:row>
      <xdr:rowOff>27456</xdr:rowOff>
    </xdr:to>
    <xdr:sp macro="" textlink="">
      <xdr:nvSpPr>
        <xdr:cNvPr id="347" name="楕円 346"/>
        <xdr:cNvSpPr/>
      </xdr:nvSpPr>
      <xdr:spPr>
        <a:xfrm>
          <a:off x="16129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37633</xdr:rowOff>
    </xdr:from>
    <xdr:ext cx="736600" cy="259045"/>
    <xdr:sp macro="" textlink="">
      <xdr:nvSpPr>
        <xdr:cNvPr id="348" name="テキスト ボックス 347"/>
        <xdr:cNvSpPr txBox="1"/>
      </xdr:nvSpPr>
      <xdr:spPr>
        <a:xfrm>
          <a:off x="15798800" y="1032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32959</xdr:rowOff>
    </xdr:from>
    <xdr:to>
      <xdr:col>73</xdr:col>
      <xdr:colOff>44450</xdr:colOff>
      <xdr:row>61</xdr:row>
      <xdr:rowOff>134559</xdr:rowOff>
    </xdr:to>
    <xdr:sp macro="" textlink="">
      <xdr:nvSpPr>
        <xdr:cNvPr id="349" name="楕円 348"/>
        <xdr:cNvSpPr/>
      </xdr:nvSpPr>
      <xdr:spPr>
        <a:xfrm>
          <a:off x="15240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144736</xdr:rowOff>
    </xdr:from>
    <xdr:ext cx="762000" cy="259045"/>
    <xdr:sp macro="" textlink="">
      <xdr:nvSpPr>
        <xdr:cNvPr id="350" name="テキスト ボックス 349"/>
        <xdr:cNvSpPr txBox="1"/>
      </xdr:nvSpPr>
      <xdr:spPr>
        <a:xfrm>
          <a:off x="14909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51" name="楕円 350"/>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52" name="テキスト ボックス 351"/>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53" name="楕円 352"/>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54" name="テキスト ボックス 353"/>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過去に発行した地方債の償還により、類似団体内平均値を大きく上回っているが、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過去の大規模事業に係る地方債の償還が終了したことに伴い、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元利償還金</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12.4</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22860</xdr:rowOff>
    </xdr:to>
    <xdr:cxnSp macro="">
      <xdr:nvCxnSpPr>
        <xdr:cNvPr id="385" name="直線コネクタ 384"/>
        <xdr:cNvCxnSpPr/>
      </xdr:nvCxnSpPr>
      <xdr:spPr>
        <a:xfrm flipV="1">
          <a:off x="16179800" y="734212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80772</xdr:rowOff>
    </xdr:to>
    <xdr:cxnSp macro="">
      <xdr:nvCxnSpPr>
        <xdr:cNvPr id="388" name="直線コネクタ 387"/>
        <xdr:cNvCxnSpPr/>
      </xdr:nvCxnSpPr>
      <xdr:spPr>
        <a:xfrm flipV="1">
          <a:off x="15290800" y="73952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80772</xdr:rowOff>
    </xdr:from>
    <xdr:to>
      <xdr:col>72</xdr:col>
      <xdr:colOff>203200</xdr:colOff>
      <xdr:row>43</xdr:row>
      <xdr:rowOff>153162</xdr:rowOff>
    </xdr:to>
    <xdr:cxnSp macro="">
      <xdr:nvCxnSpPr>
        <xdr:cNvPr id="391" name="直線コネクタ 390"/>
        <xdr:cNvCxnSpPr/>
      </xdr:nvCxnSpPr>
      <xdr:spPr>
        <a:xfrm flipV="1">
          <a:off x="14401800" y="745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49276</xdr:rowOff>
    </xdr:to>
    <xdr:cxnSp macro="">
      <xdr:nvCxnSpPr>
        <xdr:cNvPr id="394" name="直線コネクタ 393"/>
        <xdr:cNvCxnSpPr/>
      </xdr:nvCxnSpPr>
      <xdr:spPr>
        <a:xfrm flipV="1">
          <a:off x="13512800" y="7525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404" name="楕円 403"/>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405"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6" name="楕円 40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7" name="テキスト ボックス 40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29972</xdr:rowOff>
    </xdr:from>
    <xdr:to>
      <xdr:col>73</xdr:col>
      <xdr:colOff>44450</xdr:colOff>
      <xdr:row>43</xdr:row>
      <xdr:rowOff>131572</xdr:rowOff>
    </xdr:to>
    <xdr:sp macro="" textlink="">
      <xdr:nvSpPr>
        <xdr:cNvPr id="408" name="楕円 407"/>
        <xdr:cNvSpPr/>
      </xdr:nvSpPr>
      <xdr:spPr>
        <a:xfrm>
          <a:off x="15240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116349</xdr:rowOff>
    </xdr:from>
    <xdr:ext cx="762000" cy="259045"/>
    <xdr:sp macro="" textlink="">
      <xdr:nvSpPr>
        <xdr:cNvPr id="409" name="テキスト ボックス 408"/>
        <xdr:cNvSpPr txBox="1"/>
      </xdr:nvSpPr>
      <xdr:spPr>
        <a:xfrm>
          <a:off x="14909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10" name="楕円 409"/>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11" name="テキスト ボックス 410"/>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12" name="楕円 411"/>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13" name="テキスト ボックス 412"/>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過去に発行した地方債残高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が大きいため、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類似団体内平均値を大きく上回っている。平成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団塊世代の退職による退職手当負担見込額は減少したものの、防災行政無線再整備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町道海岸連絡線整備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事業による地方債の発行により、地方債残高が増加し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、また、財政調整基金の取り崩しにより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が減少したことから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した。今後も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「岬町行財政集中改革計画（第３次</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に基づく行財政改革を進め、財政の健全化に努める。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72136</xdr:rowOff>
    </xdr:from>
    <xdr:to>
      <xdr:col>81</xdr:col>
      <xdr:colOff>44450</xdr:colOff>
      <xdr:row>17</xdr:row>
      <xdr:rowOff>92405</xdr:rowOff>
    </xdr:to>
    <xdr:cxnSp macro="">
      <xdr:nvCxnSpPr>
        <xdr:cNvPr id="445" name="直線コネクタ 444"/>
        <xdr:cNvCxnSpPr/>
      </xdr:nvCxnSpPr>
      <xdr:spPr>
        <a:xfrm>
          <a:off x="16179800" y="2986786"/>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72136</xdr:rowOff>
    </xdr:from>
    <xdr:to>
      <xdr:col>77</xdr:col>
      <xdr:colOff>44450</xdr:colOff>
      <xdr:row>17</xdr:row>
      <xdr:rowOff>92405</xdr:rowOff>
    </xdr:to>
    <xdr:cxnSp macro="">
      <xdr:nvCxnSpPr>
        <xdr:cNvPr id="448" name="直線コネクタ 447"/>
        <xdr:cNvCxnSpPr/>
      </xdr:nvCxnSpPr>
      <xdr:spPr>
        <a:xfrm flipV="1">
          <a:off x="15290800" y="298678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92405</xdr:rowOff>
    </xdr:from>
    <xdr:to>
      <xdr:col>72</xdr:col>
      <xdr:colOff>203200</xdr:colOff>
      <xdr:row>17</xdr:row>
      <xdr:rowOff>95783</xdr:rowOff>
    </xdr:to>
    <xdr:cxnSp macro="">
      <xdr:nvCxnSpPr>
        <xdr:cNvPr id="451" name="直線コネクタ 450"/>
        <xdr:cNvCxnSpPr/>
      </xdr:nvCxnSpPr>
      <xdr:spPr>
        <a:xfrm flipV="1">
          <a:off x="14401800" y="300705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95783</xdr:rowOff>
    </xdr:from>
    <xdr:to>
      <xdr:col>68</xdr:col>
      <xdr:colOff>152400</xdr:colOff>
      <xdr:row>17</xdr:row>
      <xdr:rowOff>111709</xdr:rowOff>
    </xdr:to>
    <xdr:cxnSp macro="">
      <xdr:nvCxnSpPr>
        <xdr:cNvPr id="454" name="直線コネクタ 453"/>
        <xdr:cNvCxnSpPr/>
      </xdr:nvCxnSpPr>
      <xdr:spPr>
        <a:xfrm flipV="1">
          <a:off x="13512800" y="301043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41605</xdr:rowOff>
    </xdr:from>
    <xdr:to>
      <xdr:col>81</xdr:col>
      <xdr:colOff>95250</xdr:colOff>
      <xdr:row>17</xdr:row>
      <xdr:rowOff>143205</xdr:rowOff>
    </xdr:to>
    <xdr:sp macro="" textlink="">
      <xdr:nvSpPr>
        <xdr:cNvPr id="464" name="楕円 463"/>
        <xdr:cNvSpPr/>
      </xdr:nvSpPr>
      <xdr:spPr>
        <a:xfrm>
          <a:off x="169672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13682</xdr:rowOff>
    </xdr:from>
    <xdr:ext cx="762000" cy="259045"/>
    <xdr:sp macro="" textlink="">
      <xdr:nvSpPr>
        <xdr:cNvPr id="465" name="将来負担の状況該当値テキスト"/>
        <xdr:cNvSpPr txBox="1"/>
      </xdr:nvSpPr>
      <xdr:spPr>
        <a:xfrm>
          <a:off x="17106900" y="292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21336</xdr:rowOff>
    </xdr:from>
    <xdr:to>
      <xdr:col>77</xdr:col>
      <xdr:colOff>95250</xdr:colOff>
      <xdr:row>17</xdr:row>
      <xdr:rowOff>122936</xdr:rowOff>
    </xdr:to>
    <xdr:sp macro="" textlink="">
      <xdr:nvSpPr>
        <xdr:cNvPr id="466" name="楕円 465"/>
        <xdr:cNvSpPr/>
      </xdr:nvSpPr>
      <xdr:spPr>
        <a:xfrm>
          <a:off x="16129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107713</xdr:rowOff>
    </xdr:from>
    <xdr:ext cx="736600" cy="259045"/>
    <xdr:sp macro="" textlink="">
      <xdr:nvSpPr>
        <xdr:cNvPr id="467" name="テキスト ボックス 466"/>
        <xdr:cNvSpPr txBox="1"/>
      </xdr:nvSpPr>
      <xdr:spPr>
        <a:xfrm>
          <a:off x="15798800" y="30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41605</xdr:rowOff>
    </xdr:from>
    <xdr:to>
      <xdr:col>73</xdr:col>
      <xdr:colOff>44450</xdr:colOff>
      <xdr:row>17</xdr:row>
      <xdr:rowOff>143205</xdr:rowOff>
    </xdr:to>
    <xdr:sp macro="" textlink="">
      <xdr:nvSpPr>
        <xdr:cNvPr id="468" name="楕円 467"/>
        <xdr:cNvSpPr/>
      </xdr:nvSpPr>
      <xdr:spPr>
        <a:xfrm>
          <a:off x="15240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127982</xdr:rowOff>
    </xdr:from>
    <xdr:ext cx="762000" cy="259045"/>
    <xdr:sp macro="" textlink="">
      <xdr:nvSpPr>
        <xdr:cNvPr id="469" name="テキスト ボックス 468"/>
        <xdr:cNvSpPr txBox="1"/>
      </xdr:nvSpPr>
      <xdr:spPr>
        <a:xfrm>
          <a:off x="14909800" y="30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44983</xdr:rowOff>
    </xdr:from>
    <xdr:to>
      <xdr:col>68</xdr:col>
      <xdr:colOff>203200</xdr:colOff>
      <xdr:row>17</xdr:row>
      <xdr:rowOff>146583</xdr:rowOff>
    </xdr:to>
    <xdr:sp macro="" textlink="">
      <xdr:nvSpPr>
        <xdr:cNvPr id="470" name="楕円 469"/>
        <xdr:cNvSpPr/>
      </xdr:nvSpPr>
      <xdr:spPr>
        <a:xfrm>
          <a:off x="14351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131360</xdr:rowOff>
    </xdr:from>
    <xdr:ext cx="762000" cy="259045"/>
    <xdr:sp macro="" textlink="">
      <xdr:nvSpPr>
        <xdr:cNvPr id="471" name="テキスト ボックス 470"/>
        <xdr:cNvSpPr txBox="1"/>
      </xdr:nvSpPr>
      <xdr:spPr>
        <a:xfrm>
          <a:off x="14020800" y="3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60909</xdr:rowOff>
    </xdr:from>
    <xdr:to>
      <xdr:col>64</xdr:col>
      <xdr:colOff>152400</xdr:colOff>
      <xdr:row>17</xdr:row>
      <xdr:rowOff>162509</xdr:rowOff>
    </xdr:to>
    <xdr:sp macro="" textlink="">
      <xdr:nvSpPr>
        <xdr:cNvPr id="472" name="楕円 471"/>
        <xdr:cNvSpPr/>
      </xdr:nvSpPr>
      <xdr:spPr>
        <a:xfrm>
          <a:off x="13462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147286</xdr:rowOff>
    </xdr:from>
    <xdr:ext cx="762000" cy="259045"/>
    <xdr:sp macro="" textlink="">
      <xdr:nvSpPr>
        <xdr:cNvPr id="473" name="テキスト ボックス 472"/>
        <xdr:cNvSpPr txBox="1"/>
      </xdr:nvSpPr>
      <xdr:spPr>
        <a:xfrm>
          <a:off x="13131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職員給が増加したものの、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退職手当（一般財源等分）が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したことで</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昨年度の人件費総額を下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回った。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しかし、依然として類似団体内平均値及び全国平均を上回っているため、今後も、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「岬町行財政集中改革計画（第３次 </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に基づく</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行財政改革を推進し</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民間でも実施可能な部分については、積極的に民間委託を推進し、併せて、職員の新規採用の抑制により一層のコスト削減を図る。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49276</xdr:rowOff>
    </xdr:to>
    <xdr:cxnSp macro="">
      <xdr:nvCxnSpPr>
        <xdr:cNvPr id="64" name="直線コネクタ 63"/>
        <xdr:cNvCxnSpPr/>
      </xdr:nvCxnSpPr>
      <xdr:spPr>
        <a:xfrm flipV="1">
          <a:off x="3987800" y="6500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49276</xdr:rowOff>
    </xdr:to>
    <xdr:cxnSp macro="">
      <xdr:nvCxnSpPr>
        <xdr:cNvPr id="67" name="直線コネクタ 66"/>
        <xdr:cNvCxnSpPr/>
      </xdr:nvCxnSpPr>
      <xdr:spPr>
        <a:xfrm>
          <a:off x="3098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138430</xdr:rowOff>
    </xdr:to>
    <xdr:cxnSp macro="">
      <xdr:nvCxnSpPr>
        <xdr:cNvPr id="70" name="直線コネクタ 69"/>
        <xdr:cNvCxnSpPr/>
      </xdr:nvCxnSpPr>
      <xdr:spPr>
        <a:xfrm>
          <a:off x="2209800" y="63586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74422</xdr:rowOff>
    </xdr:to>
    <xdr:cxnSp macro="">
      <xdr:nvCxnSpPr>
        <xdr:cNvPr id="73" name="直線コネクタ 72"/>
        <xdr:cNvCxnSpPr/>
      </xdr:nvCxnSpPr>
      <xdr:spPr>
        <a:xfrm flipV="1">
          <a:off x="1320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。これは予防接種経費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やごみ処理施設運営事業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に充て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岬ゆめ・みらい基金繰入金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の額が昨年度より減少したため、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昨年度に比べ増加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したことが主な要因である。今後も、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「岬町行財政集中改革計画（第３次</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に基づく行財政改革を実施することにより、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物件費の抑制</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153670</xdr:rowOff>
    </xdr:to>
    <xdr:cxnSp macro="">
      <xdr:nvCxnSpPr>
        <xdr:cNvPr id="125" name="直線コネクタ 124"/>
        <xdr:cNvCxnSpPr/>
      </xdr:nvCxnSpPr>
      <xdr:spPr>
        <a:xfrm>
          <a:off x="15671800" y="3030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58420</xdr:rowOff>
    </xdr:to>
    <xdr:cxnSp macro="">
      <xdr:nvCxnSpPr>
        <xdr:cNvPr id="128" name="直線コネクタ 127"/>
        <xdr:cNvCxnSpPr/>
      </xdr:nvCxnSpPr>
      <xdr:spPr>
        <a:xfrm flipV="1">
          <a:off x="14782800" y="3030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58420</xdr:rowOff>
    </xdr:to>
    <xdr:cxnSp macro="">
      <xdr:nvCxnSpPr>
        <xdr:cNvPr id="131" name="直線コネクタ 130"/>
        <xdr:cNvCxnSpPr/>
      </xdr:nvCxnSpPr>
      <xdr:spPr>
        <a:xfrm>
          <a:off x="13893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35560</xdr:rowOff>
    </xdr:to>
    <xdr:cxnSp macro="">
      <xdr:nvCxnSpPr>
        <xdr:cNvPr id="134" name="直線コネクタ 133"/>
        <xdr:cNvCxnSpPr/>
      </xdr:nvCxnSpPr>
      <xdr:spPr>
        <a:xfrm flipV="1">
          <a:off x="13004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4" name="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0" name="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％増加している。主な要因は、</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保育所運営事業や乳幼児医療費助成に充て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岬ゆめ・みらい基金繰入金</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等の特定財源の減少により、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したためである。近年、扶助費は増加傾向にあるため、今後の動向に留意し経費の適正化に努める。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82550</xdr:rowOff>
    </xdr:to>
    <xdr:cxnSp macro="">
      <xdr:nvCxnSpPr>
        <xdr:cNvPr id="186" name="直線コネクタ 185"/>
        <xdr:cNvCxnSpPr/>
      </xdr:nvCxnSpPr>
      <xdr:spPr>
        <a:xfrm>
          <a:off x="3987800" y="9372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56</xdr:row>
      <xdr:rowOff>0</xdr:rowOff>
    </xdr:to>
    <xdr:cxnSp macro="">
      <xdr:nvCxnSpPr>
        <xdr:cNvPr id="189" name="直線コネクタ 188"/>
        <xdr:cNvCxnSpPr/>
      </xdr:nvCxnSpPr>
      <xdr:spPr>
        <a:xfrm flipV="1">
          <a:off x="3098800" y="937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0</xdr:rowOff>
    </xdr:to>
    <xdr:cxnSp macro="">
      <xdr:nvCxnSpPr>
        <xdr:cNvPr id="192" name="直線コネクタ 191"/>
        <xdr:cNvCxnSpPr/>
      </xdr:nvCxnSpPr>
      <xdr:spPr>
        <a:xfrm>
          <a:off x="2209800" y="948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57150</xdr:rowOff>
    </xdr:to>
    <xdr:cxnSp macro="">
      <xdr:nvCxnSpPr>
        <xdr:cNvPr id="195" name="直線コネクタ 194"/>
        <xdr:cNvCxnSpPr/>
      </xdr:nvCxnSpPr>
      <xdr:spPr>
        <a:xfrm>
          <a:off x="1320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5" name="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7" name="楕円 206"/>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8" name="テキスト ボックス 207"/>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9" name="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0" name="テキスト ボックス 209"/>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1" name="楕円 210"/>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2" name="テキスト ボックス 211"/>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3" name="楕円 212"/>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4" name="テキスト ボックス 21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その他に係る経常収支比率は、類似団体内平均値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大きく上回っている。高齢化によ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介護保険</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特別</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会計や後期高齢者医療</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特別</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会計などの特別会計への繰出金が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多額であることが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主な要因である。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今後は、下水道事業などの企業会計への繰出金については、企業会計の独立採算の原則に基づく繰出基準の厳格な適用など、更なる適正化に努める。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108712</xdr:rowOff>
    </xdr:from>
    <xdr:to>
      <xdr:col>82</xdr:col>
      <xdr:colOff>107950</xdr:colOff>
      <xdr:row>58</xdr:row>
      <xdr:rowOff>168148</xdr:rowOff>
    </xdr:to>
    <xdr:cxnSp macro="">
      <xdr:nvCxnSpPr>
        <xdr:cNvPr id="244" name="直線コネクタ 243"/>
        <xdr:cNvCxnSpPr/>
      </xdr:nvCxnSpPr>
      <xdr:spPr>
        <a:xfrm flipV="1">
          <a:off x="15671800" y="100528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67564</xdr:rowOff>
    </xdr:from>
    <xdr:to>
      <xdr:col>78</xdr:col>
      <xdr:colOff>69850</xdr:colOff>
      <xdr:row>58</xdr:row>
      <xdr:rowOff>168148</xdr:rowOff>
    </xdr:to>
    <xdr:cxnSp macro="">
      <xdr:nvCxnSpPr>
        <xdr:cNvPr id="247" name="直線コネクタ 246"/>
        <xdr:cNvCxnSpPr/>
      </xdr:nvCxnSpPr>
      <xdr:spPr>
        <a:xfrm>
          <a:off x="14782800" y="10011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67564</xdr:rowOff>
    </xdr:to>
    <xdr:cxnSp macro="">
      <xdr:nvCxnSpPr>
        <xdr:cNvPr id="250" name="直線コネクタ 249"/>
        <xdr:cNvCxnSpPr/>
      </xdr:nvCxnSpPr>
      <xdr:spPr>
        <a:xfrm>
          <a:off x="13893800" y="10007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58</xdr:row>
      <xdr:rowOff>62992</xdr:rowOff>
    </xdr:to>
    <xdr:cxnSp macro="">
      <xdr:nvCxnSpPr>
        <xdr:cNvPr id="253" name="直線コネクタ 252"/>
        <xdr:cNvCxnSpPr/>
      </xdr:nvCxnSpPr>
      <xdr:spPr>
        <a:xfrm>
          <a:off x="13004800" y="9920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57912</xdr:rowOff>
    </xdr:from>
    <xdr:to>
      <xdr:col>82</xdr:col>
      <xdr:colOff>158750</xdr:colOff>
      <xdr:row>58</xdr:row>
      <xdr:rowOff>159512</xdr:rowOff>
    </xdr:to>
    <xdr:sp macro="" textlink="">
      <xdr:nvSpPr>
        <xdr:cNvPr id="263" name="楕円 262"/>
        <xdr:cNvSpPr/>
      </xdr:nvSpPr>
      <xdr:spPr>
        <a:xfrm>
          <a:off x="16459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29989</xdr:rowOff>
    </xdr:from>
    <xdr:ext cx="762000" cy="259045"/>
    <xdr:sp macro="" textlink="">
      <xdr:nvSpPr>
        <xdr:cNvPr id="264" name="その他該当値テキスト"/>
        <xdr:cNvSpPr txBox="1"/>
      </xdr:nvSpPr>
      <xdr:spPr>
        <a:xfrm>
          <a:off x="16598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5" name="楕円 264"/>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66" name="テキスト ボックス 265"/>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xdr:rowOff>
    </xdr:from>
    <xdr:to>
      <xdr:col>74</xdr:col>
      <xdr:colOff>31750</xdr:colOff>
      <xdr:row>58</xdr:row>
      <xdr:rowOff>118364</xdr:rowOff>
    </xdr:to>
    <xdr:sp macro="" textlink="">
      <xdr:nvSpPr>
        <xdr:cNvPr id="267" name="楕円 266"/>
        <xdr:cNvSpPr/>
      </xdr:nvSpPr>
      <xdr:spPr>
        <a:xfrm>
          <a:off x="14732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103141</xdr:rowOff>
    </xdr:from>
    <xdr:ext cx="762000" cy="259045"/>
    <xdr:sp macro="" textlink="">
      <xdr:nvSpPr>
        <xdr:cNvPr id="268" name="テキスト ボックス 267"/>
        <xdr:cNvSpPr txBox="1"/>
      </xdr:nvSpPr>
      <xdr:spPr>
        <a:xfrm>
          <a:off x="14401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9" name="楕円 268"/>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70" name="テキスト ボックス 269"/>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1" name="楕円 270"/>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2" name="テキスト ボックス 271"/>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補助費等に係る経常収支比率は、類似団体内平均値を下回っている。主な要因は、ごみ・し尿処理業務を直営で実施して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いることである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。今後も、一定の役割を終えた補助金・負担金の見直しや廃止に向けて検討する方針である</a:t>
          </a:r>
          <a:r>
            <a:rPr lang="ja-JP" altLang="ja-JP" sz="1100" b="0" i="0" baseline="0">
              <a:solidFill>
                <a:srgbClr val="000000"/>
              </a:solidFill>
              <a:effectLst/>
              <a:latin typeface="+mn-lt"/>
              <a:ea typeface="+mn-ea"/>
              <a:cs typeface="+mn-cs"/>
            </a:rPr>
            <a:t>。</a:t>
          </a:r>
          <a:endParaRPr lang="ja-JP" altLang="ja-JP" sz="1400">
            <a:solidFill>
              <a:srgbClr val="000000"/>
            </a:solidFill>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3556</xdr:rowOff>
    </xdr:to>
    <xdr:cxnSp macro="">
      <xdr:nvCxnSpPr>
        <xdr:cNvPr id="302" name="直線コネクタ 301"/>
        <xdr:cNvCxnSpPr/>
      </xdr:nvCxnSpPr>
      <xdr:spPr>
        <a:xfrm>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138430</xdr:rowOff>
    </xdr:to>
    <xdr:cxnSp macro="">
      <xdr:nvCxnSpPr>
        <xdr:cNvPr id="305" name="直線コネクタ 304"/>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3556</xdr:rowOff>
    </xdr:to>
    <xdr:cxnSp macro="">
      <xdr:nvCxnSpPr>
        <xdr:cNvPr id="308" name="直線コネクタ 307"/>
        <xdr:cNvCxnSpPr/>
      </xdr:nvCxnSpPr>
      <xdr:spPr>
        <a:xfrm flipV="1">
          <a:off x="13893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3556</xdr:rowOff>
    </xdr:to>
    <xdr:cxnSp macro="">
      <xdr:nvCxnSpPr>
        <xdr:cNvPr id="311" name="直線コネクタ 310"/>
        <xdr:cNvCxnSpPr/>
      </xdr:nvCxnSpPr>
      <xdr:spPr>
        <a:xfrm>
          <a:off x="13004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1" name="楕円 320"/>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2"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3" name="楕円 32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4" name="テキスト ボックス 32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5" name="楕円 32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6" name="テキスト ボックス 325"/>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7" name="楕円 326"/>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8" name="テキスト ボックス 32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rgbClr val="000000"/>
              </a:solidFill>
              <a:effectLst/>
              <a:latin typeface="+mn-lt"/>
              <a:ea typeface="+mn-ea"/>
              <a:cs typeface="+mn-cs"/>
            </a:rPr>
            <a:t>　</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近年、公債費は減少傾向にあり、平成</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た。しかし、過去に実施した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、発行総額を抑制することに加えて、</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交付税算入措置のある地方債を活用</a:t>
          </a:r>
          <a:r>
            <a:rPr lang="ja-JP" altLang="ja-JP" sz="12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すること</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で後年度負担の軽減を図る。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165863</xdr:rowOff>
    </xdr:to>
    <xdr:cxnSp macro="">
      <xdr:nvCxnSpPr>
        <xdr:cNvPr id="360" name="直線コネクタ 359"/>
        <xdr:cNvCxnSpPr/>
      </xdr:nvCxnSpPr>
      <xdr:spPr>
        <a:xfrm flipV="1">
          <a:off x="3987800" y="13358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58420</xdr:rowOff>
    </xdr:to>
    <xdr:cxnSp macro="">
      <xdr:nvCxnSpPr>
        <xdr:cNvPr id="363" name="直線コネクタ 362"/>
        <xdr:cNvCxnSpPr/>
      </xdr:nvCxnSpPr>
      <xdr:spPr>
        <a:xfrm flipV="1">
          <a:off x="3098800" y="133675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136144</xdr:rowOff>
    </xdr:to>
    <xdr:cxnSp macro="">
      <xdr:nvCxnSpPr>
        <xdr:cNvPr id="366" name="直線コネクタ 365"/>
        <xdr:cNvCxnSpPr/>
      </xdr:nvCxnSpPr>
      <xdr:spPr>
        <a:xfrm flipV="1">
          <a:off x="2209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42418</xdr:rowOff>
    </xdr:to>
    <xdr:cxnSp macro="">
      <xdr:nvCxnSpPr>
        <xdr:cNvPr id="369" name="直線コネクタ 368"/>
        <xdr:cNvCxnSpPr/>
      </xdr:nvCxnSpPr>
      <xdr:spPr>
        <a:xfrm flipV="1">
          <a:off x="1320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79" name="楕円 37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0"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1" name="楕円 380"/>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2" name="テキスト ボックス 381"/>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3" name="楕円 38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4" name="テキスト ボックス 383"/>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5" name="楕円 384"/>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6" name="テキスト ボックス 385"/>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87" name="楕円 386"/>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88" name="テキスト ボックス 387"/>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000000"/>
              </a:solidFill>
              <a:effectLst/>
              <a:latin typeface="+mn-lt"/>
              <a:ea typeface="+mn-ea"/>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公債費以外に係る経常収支比率は、平成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した。これは退職手当の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による人件費の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が主な要因である。今後も、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「岬町行財政集中改革計画（第３次</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に基づく行財政改革を実施することにより、</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人件費等の削減</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35561</xdr:rowOff>
    </xdr:to>
    <xdr:cxnSp macro="">
      <xdr:nvCxnSpPr>
        <xdr:cNvPr id="421" name="直線コネクタ 420"/>
        <xdr:cNvCxnSpPr/>
      </xdr:nvCxnSpPr>
      <xdr:spPr>
        <a:xfrm flipV="1">
          <a:off x="15671800" y="132257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35561</xdr:rowOff>
    </xdr:to>
    <xdr:cxnSp macro="">
      <xdr:nvCxnSpPr>
        <xdr:cNvPr id="424" name="直線コネクタ 423"/>
        <xdr:cNvCxnSpPr/>
      </xdr:nvCxnSpPr>
      <xdr:spPr>
        <a:xfrm>
          <a:off x="14782800" y="13210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54611</xdr:rowOff>
    </xdr:from>
    <xdr:to>
      <xdr:col>73</xdr:col>
      <xdr:colOff>180975</xdr:colOff>
      <xdr:row>77</xdr:row>
      <xdr:rowOff>8889</xdr:rowOff>
    </xdr:to>
    <xdr:cxnSp macro="">
      <xdr:nvCxnSpPr>
        <xdr:cNvPr id="427" name="直線コネクタ 426"/>
        <xdr:cNvCxnSpPr/>
      </xdr:nvCxnSpPr>
      <xdr:spPr>
        <a:xfrm>
          <a:off x="13893800" y="130848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54611</xdr:rowOff>
    </xdr:to>
    <xdr:cxnSp macro="">
      <xdr:nvCxnSpPr>
        <xdr:cNvPr id="430" name="直線コネクタ 429"/>
        <xdr:cNvCxnSpPr/>
      </xdr:nvCxnSpPr>
      <xdr:spPr>
        <a:xfrm>
          <a:off x="13004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0" name="楕円 439"/>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1"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42" name="楕円 441"/>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71138</xdr:rowOff>
    </xdr:from>
    <xdr:ext cx="736600" cy="259045"/>
    <xdr:sp macro="" textlink="">
      <xdr:nvSpPr>
        <xdr:cNvPr id="443" name="テキスト ボックス 442"/>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4" name="楕円 443"/>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5" name="テキスト ボックス 444"/>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46" name="楕円 445"/>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90188</xdr:rowOff>
    </xdr:from>
    <xdr:ext cx="762000" cy="259045"/>
    <xdr:sp macro="" textlink="">
      <xdr:nvSpPr>
        <xdr:cNvPr id="447" name="テキスト ボックス 446"/>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8" name="楕円 447"/>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9" name="テキスト ボックス 448"/>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57304</xdr:rowOff>
    </xdr:from>
    <xdr:to>
      <xdr:col>29</xdr:col>
      <xdr:colOff>127000</xdr:colOff>
      <xdr:row>15</xdr:row>
      <xdr:rowOff>154231</xdr:rowOff>
    </xdr:to>
    <xdr:cxnSp macro="">
      <xdr:nvCxnSpPr>
        <xdr:cNvPr id="52" name="直線コネクタ 51"/>
        <xdr:cNvCxnSpPr/>
      </xdr:nvCxnSpPr>
      <xdr:spPr bwMode="auto">
        <a:xfrm flipV="1">
          <a:off x="5003800" y="2676679"/>
          <a:ext cx="647700" cy="9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154231</xdr:rowOff>
    </xdr:from>
    <xdr:to>
      <xdr:col>26</xdr:col>
      <xdr:colOff>50800</xdr:colOff>
      <xdr:row>15</xdr:row>
      <xdr:rowOff>165465</xdr:rowOff>
    </xdr:to>
    <xdr:cxnSp macro="">
      <xdr:nvCxnSpPr>
        <xdr:cNvPr id="55" name="直線コネクタ 54"/>
        <xdr:cNvCxnSpPr/>
      </xdr:nvCxnSpPr>
      <xdr:spPr bwMode="auto">
        <a:xfrm flipV="1">
          <a:off x="4305300" y="2773606"/>
          <a:ext cx="6985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165465</xdr:rowOff>
    </xdr:from>
    <xdr:to>
      <xdr:col>22</xdr:col>
      <xdr:colOff>114300</xdr:colOff>
      <xdr:row>16</xdr:row>
      <xdr:rowOff>30036</xdr:rowOff>
    </xdr:to>
    <xdr:cxnSp macro="">
      <xdr:nvCxnSpPr>
        <xdr:cNvPr id="58" name="直線コネクタ 57"/>
        <xdr:cNvCxnSpPr/>
      </xdr:nvCxnSpPr>
      <xdr:spPr bwMode="auto">
        <a:xfrm flipV="1">
          <a:off x="3606800" y="2784840"/>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30036</xdr:rowOff>
    </xdr:from>
    <xdr:to>
      <xdr:col>18</xdr:col>
      <xdr:colOff>177800</xdr:colOff>
      <xdr:row>16</xdr:row>
      <xdr:rowOff>142621</xdr:rowOff>
    </xdr:to>
    <xdr:cxnSp macro="">
      <xdr:nvCxnSpPr>
        <xdr:cNvPr id="61" name="直線コネクタ 60"/>
        <xdr:cNvCxnSpPr/>
      </xdr:nvCxnSpPr>
      <xdr:spPr bwMode="auto">
        <a:xfrm flipV="1">
          <a:off x="2908300" y="2820861"/>
          <a:ext cx="6985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6504</xdr:rowOff>
    </xdr:from>
    <xdr:to>
      <xdr:col>29</xdr:col>
      <xdr:colOff>177800</xdr:colOff>
      <xdr:row>15</xdr:row>
      <xdr:rowOff>108104</xdr:rowOff>
    </xdr:to>
    <xdr:sp macro="" textlink="">
      <xdr:nvSpPr>
        <xdr:cNvPr id="71" name="楕円 70"/>
        <xdr:cNvSpPr/>
      </xdr:nvSpPr>
      <xdr:spPr bwMode="auto">
        <a:xfrm>
          <a:off x="5600700" y="26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23031</xdr:rowOff>
    </xdr:from>
    <xdr:ext cx="762000" cy="259045"/>
    <xdr:sp macro="" textlink="">
      <xdr:nvSpPr>
        <xdr:cNvPr id="72" name="人口1人当たり決算額の推移該当値テキスト130"/>
        <xdr:cNvSpPr txBox="1"/>
      </xdr:nvSpPr>
      <xdr:spPr>
        <a:xfrm>
          <a:off x="5740400" y="2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103431</xdr:rowOff>
    </xdr:from>
    <xdr:to>
      <xdr:col>26</xdr:col>
      <xdr:colOff>101600</xdr:colOff>
      <xdr:row>16</xdr:row>
      <xdr:rowOff>33581</xdr:rowOff>
    </xdr:to>
    <xdr:sp macro="" textlink="">
      <xdr:nvSpPr>
        <xdr:cNvPr id="73" name="楕円 72"/>
        <xdr:cNvSpPr/>
      </xdr:nvSpPr>
      <xdr:spPr bwMode="auto">
        <a:xfrm>
          <a:off x="4953000" y="27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43758</xdr:rowOff>
    </xdr:from>
    <xdr:ext cx="736600" cy="259045"/>
    <xdr:sp macro="" textlink="">
      <xdr:nvSpPr>
        <xdr:cNvPr id="74" name="テキスト ボックス 73"/>
        <xdr:cNvSpPr txBox="1"/>
      </xdr:nvSpPr>
      <xdr:spPr>
        <a:xfrm>
          <a:off x="4622800" y="249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114665</xdr:rowOff>
    </xdr:from>
    <xdr:to>
      <xdr:col>22</xdr:col>
      <xdr:colOff>165100</xdr:colOff>
      <xdr:row>16</xdr:row>
      <xdr:rowOff>44815</xdr:rowOff>
    </xdr:to>
    <xdr:sp macro="" textlink="">
      <xdr:nvSpPr>
        <xdr:cNvPr id="75" name="楕円 74"/>
        <xdr:cNvSpPr/>
      </xdr:nvSpPr>
      <xdr:spPr bwMode="auto">
        <a:xfrm>
          <a:off x="4254500" y="273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54992</xdr:rowOff>
    </xdr:from>
    <xdr:ext cx="762000" cy="259045"/>
    <xdr:sp macro="" textlink="">
      <xdr:nvSpPr>
        <xdr:cNvPr id="76" name="テキスト ボックス 75"/>
        <xdr:cNvSpPr txBox="1"/>
      </xdr:nvSpPr>
      <xdr:spPr>
        <a:xfrm>
          <a:off x="3924300" y="2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150686</xdr:rowOff>
    </xdr:from>
    <xdr:to>
      <xdr:col>19</xdr:col>
      <xdr:colOff>38100</xdr:colOff>
      <xdr:row>16</xdr:row>
      <xdr:rowOff>80836</xdr:rowOff>
    </xdr:to>
    <xdr:sp macro="" textlink="">
      <xdr:nvSpPr>
        <xdr:cNvPr id="77" name="楕円 76"/>
        <xdr:cNvSpPr/>
      </xdr:nvSpPr>
      <xdr:spPr bwMode="auto">
        <a:xfrm>
          <a:off x="35560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91013</xdr:rowOff>
    </xdr:from>
    <xdr:ext cx="762000" cy="259045"/>
    <xdr:sp macro="" textlink="">
      <xdr:nvSpPr>
        <xdr:cNvPr id="78" name="テキスト ボックス 77"/>
        <xdr:cNvSpPr txBox="1"/>
      </xdr:nvSpPr>
      <xdr:spPr>
        <a:xfrm>
          <a:off x="3225800" y="25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91821</xdr:rowOff>
    </xdr:from>
    <xdr:to>
      <xdr:col>15</xdr:col>
      <xdr:colOff>101600</xdr:colOff>
      <xdr:row>17</xdr:row>
      <xdr:rowOff>21971</xdr:rowOff>
    </xdr:to>
    <xdr:sp macro="" textlink="">
      <xdr:nvSpPr>
        <xdr:cNvPr id="79" name="楕円 78"/>
        <xdr:cNvSpPr/>
      </xdr:nvSpPr>
      <xdr:spPr bwMode="auto">
        <a:xfrm>
          <a:off x="28575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32148</xdr:rowOff>
    </xdr:from>
    <xdr:ext cx="762000" cy="259045"/>
    <xdr:sp macro="" textlink="">
      <xdr:nvSpPr>
        <xdr:cNvPr id="80" name="テキスト ボックス 79"/>
        <xdr:cNvSpPr txBox="1"/>
      </xdr:nvSpPr>
      <xdr:spPr>
        <a:xfrm>
          <a:off x="2527300" y="26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24778</xdr:rowOff>
    </xdr:from>
    <xdr:to>
      <xdr:col>29</xdr:col>
      <xdr:colOff>127000</xdr:colOff>
      <xdr:row>35</xdr:row>
      <xdr:rowOff>41332</xdr:rowOff>
    </xdr:to>
    <xdr:cxnSp macro="">
      <xdr:nvCxnSpPr>
        <xdr:cNvPr id="113" name="直線コネクタ 112"/>
        <xdr:cNvCxnSpPr/>
      </xdr:nvCxnSpPr>
      <xdr:spPr bwMode="auto">
        <a:xfrm>
          <a:off x="5003800" y="6635128"/>
          <a:ext cx="647700" cy="1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341865</xdr:rowOff>
    </xdr:from>
    <xdr:to>
      <xdr:col>26</xdr:col>
      <xdr:colOff>50800</xdr:colOff>
      <xdr:row>35</xdr:row>
      <xdr:rowOff>24778</xdr:rowOff>
    </xdr:to>
    <xdr:cxnSp macro="">
      <xdr:nvCxnSpPr>
        <xdr:cNvPr id="116" name="直線コネクタ 115"/>
        <xdr:cNvCxnSpPr/>
      </xdr:nvCxnSpPr>
      <xdr:spPr bwMode="auto">
        <a:xfrm>
          <a:off x="4305300" y="6609315"/>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260026</xdr:rowOff>
    </xdr:from>
    <xdr:to>
      <xdr:col>22</xdr:col>
      <xdr:colOff>114300</xdr:colOff>
      <xdr:row>34</xdr:row>
      <xdr:rowOff>341865</xdr:rowOff>
    </xdr:to>
    <xdr:cxnSp macro="">
      <xdr:nvCxnSpPr>
        <xdr:cNvPr id="119" name="直線コネクタ 118"/>
        <xdr:cNvCxnSpPr/>
      </xdr:nvCxnSpPr>
      <xdr:spPr bwMode="auto">
        <a:xfrm>
          <a:off x="3606800" y="652747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260026</xdr:rowOff>
    </xdr:from>
    <xdr:to>
      <xdr:col>18</xdr:col>
      <xdr:colOff>177800</xdr:colOff>
      <xdr:row>34</xdr:row>
      <xdr:rowOff>263036</xdr:rowOff>
    </xdr:to>
    <xdr:cxnSp macro="">
      <xdr:nvCxnSpPr>
        <xdr:cNvPr id="122" name="直線コネクタ 121"/>
        <xdr:cNvCxnSpPr/>
      </xdr:nvCxnSpPr>
      <xdr:spPr bwMode="auto">
        <a:xfrm flipV="1">
          <a:off x="2908300" y="652747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333432</xdr:rowOff>
    </xdr:from>
    <xdr:to>
      <xdr:col>29</xdr:col>
      <xdr:colOff>177800</xdr:colOff>
      <xdr:row>35</xdr:row>
      <xdr:rowOff>92132</xdr:rowOff>
    </xdr:to>
    <xdr:sp macro="" textlink="">
      <xdr:nvSpPr>
        <xdr:cNvPr id="132" name="楕円 131"/>
        <xdr:cNvSpPr/>
      </xdr:nvSpPr>
      <xdr:spPr bwMode="auto">
        <a:xfrm>
          <a:off x="5600700" y="660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178509</xdr:rowOff>
    </xdr:from>
    <xdr:ext cx="762000" cy="259045"/>
    <xdr:sp macro="" textlink="">
      <xdr:nvSpPr>
        <xdr:cNvPr id="133" name="人口1人当たり決算額の推移該当値テキスト445"/>
        <xdr:cNvSpPr txBox="1"/>
      </xdr:nvSpPr>
      <xdr:spPr>
        <a:xfrm>
          <a:off x="5740400" y="644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316878</xdr:rowOff>
    </xdr:from>
    <xdr:to>
      <xdr:col>26</xdr:col>
      <xdr:colOff>101600</xdr:colOff>
      <xdr:row>35</xdr:row>
      <xdr:rowOff>75578</xdr:rowOff>
    </xdr:to>
    <xdr:sp macro="" textlink="">
      <xdr:nvSpPr>
        <xdr:cNvPr id="134" name="楕円 133"/>
        <xdr:cNvSpPr/>
      </xdr:nvSpPr>
      <xdr:spPr bwMode="auto">
        <a:xfrm>
          <a:off x="4953000" y="658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85755</xdr:rowOff>
    </xdr:from>
    <xdr:ext cx="736600" cy="259045"/>
    <xdr:sp macro="" textlink="">
      <xdr:nvSpPr>
        <xdr:cNvPr id="135" name="テキスト ボックス 134"/>
        <xdr:cNvSpPr txBox="1"/>
      </xdr:nvSpPr>
      <xdr:spPr>
        <a:xfrm>
          <a:off x="4622800" y="635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291065</xdr:rowOff>
    </xdr:from>
    <xdr:to>
      <xdr:col>22</xdr:col>
      <xdr:colOff>165100</xdr:colOff>
      <xdr:row>35</xdr:row>
      <xdr:rowOff>49765</xdr:rowOff>
    </xdr:to>
    <xdr:sp macro="" textlink="">
      <xdr:nvSpPr>
        <xdr:cNvPr id="136" name="楕円 135"/>
        <xdr:cNvSpPr/>
      </xdr:nvSpPr>
      <xdr:spPr bwMode="auto">
        <a:xfrm>
          <a:off x="42545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59942</xdr:rowOff>
    </xdr:from>
    <xdr:ext cx="762000" cy="259045"/>
    <xdr:sp macro="" textlink="">
      <xdr:nvSpPr>
        <xdr:cNvPr id="137" name="テキスト ボックス 136"/>
        <xdr:cNvSpPr txBox="1"/>
      </xdr:nvSpPr>
      <xdr:spPr>
        <a:xfrm>
          <a:off x="3924300" y="63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209226</xdr:rowOff>
    </xdr:from>
    <xdr:to>
      <xdr:col>19</xdr:col>
      <xdr:colOff>38100</xdr:colOff>
      <xdr:row>34</xdr:row>
      <xdr:rowOff>310826</xdr:rowOff>
    </xdr:to>
    <xdr:sp macro="" textlink="">
      <xdr:nvSpPr>
        <xdr:cNvPr id="138" name="楕円 137"/>
        <xdr:cNvSpPr/>
      </xdr:nvSpPr>
      <xdr:spPr bwMode="auto">
        <a:xfrm>
          <a:off x="35560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321003</xdr:rowOff>
    </xdr:from>
    <xdr:ext cx="762000" cy="259045"/>
    <xdr:sp macro="" textlink="">
      <xdr:nvSpPr>
        <xdr:cNvPr id="139" name="テキスト ボックス 138"/>
        <xdr:cNvSpPr txBox="1"/>
      </xdr:nvSpPr>
      <xdr:spPr>
        <a:xfrm>
          <a:off x="3225800" y="62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212236</xdr:rowOff>
    </xdr:from>
    <xdr:to>
      <xdr:col>15</xdr:col>
      <xdr:colOff>101600</xdr:colOff>
      <xdr:row>34</xdr:row>
      <xdr:rowOff>313836</xdr:rowOff>
    </xdr:to>
    <xdr:sp macro="" textlink="">
      <xdr:nvSpPr>
        <xdr:cNvPr id="140" name="楕円 139"/>
        <xdr:cNvSpPr/>
      </xdr:nvSpPr>
      <xdr:spPr bwMode="auto">
        <a:xfrm>
          <a:off x="2857500" y="647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324013</xdr:rowOff>
    </xdr:from>
    <xdr:ext cx="762000" cy="259045"/>
    <xdr:sp macro="" textlink="">
      <xdr:nvSpPr>
        <xdr:cNvPr id="141" name="テキスト ボックス 140"/>
        <xdr:cNvSpPr txBox="1"/>
      </xdr:nvSpPr>
      <xdr:spPr>
        <a:xfrm>
          <a:off x="2527300" y="624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160020</xdr:rowOff>
    </xdr:from>
    <xdr:to>
      <xdr:col>24</xdr:col>
      <xdr:colOff>63500</xdr:colOff>
      <xdr:row>35</xdr:row>
      <xdr:rowOff>33617</xdr:rowOff>
    </xdr:to>
    <xdr:cxnSp macro="">
      <xdr:nvCxnSpPr>
        <xdr:cNvPr id="61" name="直線コネクタ 60"/>
        <xdr:cNvCxnSpPr/>
      </xdr:nvCxnSpPr>
      <xdr:spPr>
        <a:xfrm>
          <a:off x="3797300" y="5989320"/>
          <a:ext cx="8382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160020</xdr:rowOff>
    </xdr:from>
    <xdr:to>
      <xdr:col>19</xdr:col>
      <xdr:colOff>177800</xdr:colOff>
      <xdr:row>35</xdr:row>
      <xdr:rowOff>27457</xdr:rowOff>
    </xdr:to>
    <xdr:cxnSp macro="">
      <xdr:nvCxnSpPr>
        <xdr:cNvPr id="64" name="直線コネクタ 63"/>
        <xdr:cNvCxnSpPr/>
      </xdr:nvCxnSpPr>
      <xdr:spPr>
        <a:xfrm flipV="1">
          <a:off x="2908300" y="5989320"/>
          <a:ext cx="8890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27457</xdr:rowOff>
    </xdr:from>
    <xdr:to>
      <xdr:col>15</xdr:col>
      <xdr:colOff>50800</xdr:colOff>
      <xdr:row>35</xdr:row>
      <xdr:rowOff>31776</xdr:rowOff>
    </xdr:to>
    <xdr:cxnSp macro="">
      <xdr:nvCxnSpPr>
        <xdr:cNvPr id="67" name="直線コネクタ 66"/>
        <xdr:cNvCxnSpPr/>
      </xdr:nvCxnSpPr>
      <xdr:spPr>
        <a:xfrm flipV="1">
          <a:off x="2019300" y="6028207"/>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31776</xdr:rowOff>
    </xdr:from>
    <xdr:to>
      <xdr:col>10</xdr:col>
      <xdr:colOff>114300</xdr:colOff>
      <xdr:row>35</xdr:row>
      <xdr:rowOff>81140</xdr:rowOff>
    </xdr:to>
    <xdr:cxnSp macro="">
      <xdr:nvCxnSpPr>
        <xdr:cNvPr id="70" name="直線コネクタ 69"/>
        <xdr:cNvCxnSpPr/>
      </xdr:nvCxnSpPr>
      <xdr:spPr>
        <a:xfrm flipV="1">
          <a:off x="1130300" y="6032526"/>
          <a:ext cx="8890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154267</xdr:rowOff>
    </xdr:from>
    <xdr:to>
      <xdr:col>24</xdr:col>
      <xdr:colOff>114300</xdr:colOff>
      <xdr:row>35</xdr:row>
      <xdr:rowOff>84417</xdr:rowOff>
    </xdr:to>
    <xdr:sp macro="" textlink="">
      <xdr:nvSpPr>
        <xdr:cNvPr id="80" name="楕円 79"/>
        <xdr:cNvSpPr/>
      </xdr:nvSpPr>
      <xdr:spPr>
        <a:xfrm>
          <a:off x="4584700" y="59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5694</xdr:rowOff>
    </xdr:from>
    <xdr:ext cx="534377" cy="259045"/>
    <xdr:sp macro="" textlink="">
      <xdr:nvSpPr>
        <xdr:cNvPr id="81" name="人件費該当値テキスト"/>
        <xdr:cNvSpPr txBox="1"/>
      </xdr:nvSpPr>
      <xdr:spPr>
        <a:xfrm>
          <a:off x="4686300" y="58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109220</xdr:rowOff>
    </xdr:from>
    <xdr:to>
      <xdr:col>20</xdr:col>
      <xdr:colOff>38100</xdr:colOff>
      <xdr:row>35</xdr:row>
      <xdr:rowOff>39370</xdr:rowOff>
    </xdr:to>
    <xdr:sp macro="" textlink="">
      <xdr:nvSpPr>
        <xdr:cNvPr id="82" name="楕円 81"/>
        <xdr:cNvSpPr/>
      </xdr:nvSpPr>
      <xdr:spPr>
        <a:xfrm>
          <a:off x="374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55897</xdr:rowOff>
    </xdr:from>
    <xdr:ext cx="534377" cy="259045"/>
    <xdr:sp macro="" textlink="">
      <xdr:nvSpPr>
        <xdr:cNvPr id="83" name="テキスト ボックス 82"/>
        <xdr:cNvSpPr txBox="1"/>
      </xdr:nvSpPr>
      <xdr:spPr>
        <a:xfrm>
          <a:off x="3530111" y="57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148107</xdr:rowOff>
    </xdr:from>
    <xdr:to>
      <xdr:col>15</xdr:col>
      <xdr:colOff>101600</xdr:colOff>
      <xdr:row>35</xdr:row>
      <xdr:rowOff>78257</xdr:rowOff>
    </xdr:to>
    <xdr:sp macro="" textlink="">
      <xdr:nvSpPr>
        <xdr:cNvPr id="84" name="楕円 83"/>
        <xdr:cNvSpPr/>
      </xdr:nvSpPr>
      <xdr:spPr>
        <a:xfrm>
          <a:off x="2857500" y="59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94784</xdr:rowOff>
    </xdr:from>
    <xdr:ext cx="534377" cy="259045"/>
    <xdr:sp macro="" textlink="">
      <xdr:nvSpPr>
        <xdr:cNvPr id="85" name="テキスト ボックス 84"/>
        <xdr:cNvSpPr txBox="1"/>
      </xdr:nvSpPr>
      <xdr:spPr>
        <a:xfrm>
          <a:off x="2641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152426</xdr:rowOff>
    </xdr:from>
    <xdr:to>
      <xdr:col>10</xdr:col>
      <xdr:colOff>165100</xdr:colOff>
      <xdr:row>35</xdr:row>
      <xdr:rowOff>82576</xdr:rowOff>
    </xdr:to>
    <xdr:sp macro="" textlink="">
      <xdr:nvSpPr>
        <xdr:cNvPr id="86" name="楕円 85"/>
        <xdr:cNvSpPr/>
      </xdr:nvSpPr>
      <xdr:spPr>
        <a:xfrm>
          <a:off x="1968500" y="59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99103</xdr:rowOff>
    </xdr:from>
    <xdr:ext cx="534377" cy="259045"/>
    <xdr:sp macro="" textlink="">
      <xdr:nvSpPr>
        <xdr:cNvPr id="87" name="テキスト ボックス 86"/>
        <xdr:cNvSpPr txBox="1"/>
      </xdr:nvSpPr>
      <xdr:spPr>
        <a:xfrm>
          <a:off x="1752111" y="57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30340</xdr:rowOff>
    </xdr:from>
    <xdr:to>
      <xdr:col>6</xdr:col>
      <xdr:colOff>38100</xdr:colOff>
      <xdr:row>35</xdr:row>
      <xdr:rowOff>131940</xdr:rowOff>
    </xdr:to>
    <xdr:sp macro="" textlink="">
      <xdr:nvSpPr>
        <xdr:cNvPr id="88" name="楕円 87"/>
        <xdr:cNvSpPr/>
      </xdr:nvSpPr>
      <xdr:spPr>
        <a:xfrm>
          <a:off x="1079500" y="60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148467</xdr:rowOff>
    </xdr:from>
    <xdr:ext cx="534377" cy="259045"/>
    <xdr:sp macro="" textlink="">
      <xdr:nvSpPr>
        <xdr:cNvPr id="89" name="テキスト ボックス 88"/>
        <xdr:cNvSpPr txBox="1"/>
      </xdr:nvSpPr>
      <xdr:spPr>
        <a:xfrm>
          <a:off x="863111" y="58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117539</xdr:rowOff>
    </xdr:from>
    <xdr:to>
      <xdr:col>24</xdr:col>
      <xdr:colOff>63500</xdr:colOff>
      <xdr:row>58</xdr:row>
      <xdr:rowOff>129364</xdr:rowOff>
    </xdr:to>
    <xdr:cxnSp macro="">
      <xdr:nvCxnSpPr>
        <xdr:cNvPr id="120" name="直線コネクタ 119"/>
        <xdr:cNvCxnSpPr/>
      </xdr:nvCxnSpPr>
      <xdr:spPr>
        <a:xfrm flipV="1">
          <a:off x="3797300" y="10061639"/>
          <a:ext cx="8382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129364</xdr:rowOff>
    </xdr:from>
    <xdr:to>
      <xdr:col>19</xdr:col>
      <xdr:colOff>177800</xdr:colOff>
      <xdr:row>58</xdr:row>
      <xdr:rowOff>146886</xdr:rowOff>
    </xdr:to>
    <xdr:cxnSp macro="">
      <xdr:nvCxnSpPr>
        <xdr:cNvPr id="123" name="直線コネクタ 122"/>
        <xdr:cNvCxnSpPr/>
      </xdr:nvCxnSpPr>
      <xdr:spPr>
        <a:xfrm flipV="1">
          <a:off x="2908300" y="10073464"/>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146886</xdr:rowOff>
    </xdr:from>
    <xdr:to>
      <xdr:col>15</xdr:col>
      <xdr:colOff>50800</xdr:colOff>
      <xdr:row>58</xdr:row>
      <xdr:rowOff>154653</xdr:rowOff>
    </xdr:to>
    <xdr:cxnSp macro="">
      <xdr:nvCxnSpPr>
        <xdr:cNvPr id="126" name="直線コネクタ 125"/>
        <xdr:cNvCxnSpPr/>
      </xdr:nvCxnSpPr>
      <xdr:spPr>
        <a:xfrm flipV="1">
          <a:off x="2019300" y="10090986"/>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154653</xdr:rowOff>
    </xdr:from>
    <xdr:to>
      <xdr:col>10</xdr:col>
      <xdr:colOff>114300</xdr:colOff>
      <xdr:row>58</xdr:row>
      <xdr:rowOff>160065</xdr:rowOff>
    </xdr:to>
    <xdr:cxnSp macro="">
      <xdr:nvCxnSpPr>
        <xdr:cNvPr id="129" name="直線コネクタ 128"/>
        <xdr:cNvCxnSpPr/>
      </xdr:nvCxnSpPr>
      <xdr:spPr>
        <a:xfrm flipV="1">
          <a:off x="1130300" y="10098753"/>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66739</xdr:rowOff>
    </xdr:from>
    <xdr:to>
      <xdr:col>24</xdr:col>
      <xdr:colOff>114300</xdr:colOff>
      <xdr:row>58</xdr:row>
      <xdr:rowOff>168339</xdr:rowOff>
    </xdr:to>
    <xdr:sp macro="" textlink="">
      <xdr:nvSpPr>
        <xdr:cNvPr id="139" name="楕円 138"/>
        <xdr:cNvSpPr/>
      </xdr:nvSpPr>
      <xdr:spPr>
        <a:xfrm>
          <a:off x="4584700" y="100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26116</xdr:rowOff>
    </xdr:from>
    <xdr:ext cx="534377" cy="259045"/>
    <xdr:sp macro="" textlink="">
      <xdr:nvSpPr>
        <xdr:cNvPr id="140" name="物件費該当値テキスト"/>
        <xdr:cNvSpPr txBox="1"/>
      </xdr:nvSpPr>
      <xdr:spPr>
        <a:xfrm>
          <a:off x="4686300" y="9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78564</xdr:rowOff>
    </xdr:from>
    <xdr:to>
      <xdr:col>20</xdr:col>
      <xdr:colOff>38100</xdr:colOff>
      <xdr:row>59</xdr:row>
      <xdr:rowOff>8714</xdr:rowOff>
    </xdr:to>
    <xdr:sp macro="" textlink="">
      <xdr:nvSpPr>
        <xdr:cNvPr id="141" name="楕円 140"/>
        <xdr:cNvSpPr/>
      </xdr:nvSpPr>
      <xdr:spPr>
        <a:xfrm>
          <a:off x="3746500" y="100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25241</xdr:rowOff>
    </xdr:from>
    <xdr:ext cx="534377" cy="259045"/>
    <xdr:sp macro="" textlink="">
      <xdr:nvSpPr>
        <xdr:cNvPr id="142" name="テキスト ボックス 141"/>
        <xdr:cNvSpPr txBox="1"/>
      </xdr:nvSpPr>
      <xdr:spPr>
        <a:xfrm>
          <a:off x="3530111" y="97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96086</xdr:rowOff>
    </xdr:from>
    <xdr:to>
      <xdr:col>15</xdr:col>
      <xdr:colOff>101600</xdr:colOff>
      <xdr:row>59</xdr:row>
      <xdr:rowOff>26236</xdr:rowOff>
    </xdr:to>
    <xdr:sp macro="" textlink="">
      <xdr:nvSpPr>
        <xdr:cNvPr id="143" name="楕円 142"/>
        <xdr:cNvSpPr/>
      </xdr:nvSpPr>
      <xdr:spPr>
        <a:xfrm>
          <a:off x="2857500" y="100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17363</xdr:rowOff>
    </xdr:from>
    <xdr:ext cx="534377" cy="259045"/>
    <xdr:sp macro="" textlink="">
      <xdr:nvSpPr>
        <xdr:cNvPr id="144" name="テキスト ボックス 143"/>
        <xdr:cNvSpPr txBox="1"/>
      </xdr:nvSpPr>
      <xdr:spPr>
        <a:xfrm>
          <a:off x="2641111" y="101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103853</xdr:rowOff>
    </xdr:from>
    <xdr:to>
      <xdr:col>10</xdr:col>
      <xdr:colOff>165100</xdr:colOff>
      <xdr:row>59</xdr:row>
      <xdr:rowOff>34003</xdr:rowOff>
    </xdr:to>
    <xdr:sp macro="" textlink="">
      <xdr:nvSpPr>
        <xdr:cNvPr id="145" name="楕円 144"/>
        <xdr:cNvSpPr/>
      </xdr:nvSpPr>
      <xdr:spPr>
        <a:xfrm>
          <a:off x="1968500" y="100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50530</xdr:rowOff>
    </xdr:from>
    <xdr:ext cx="534377" cy="259045"/>
    <xdr:sp macro="" textlink="">
      <xdr:nvSpPr>
        <xdr:cNvPr id="146" name="テキスト ボックス 145"/>
        <xdr:cNvSpPr txBox="1"/>
      </xdr:nvSpPr>
      <xdr:spPr>
        <a:xfrm>
          <a:off x="1752111" y="98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109265</xdr:rowOff>
    </xdr:from>
    <xdr:to>
      <xdr:col>6</xdr:col>
      <xdr:colOff>38100</xdr:colOff>
      <xdr:row>59</xdr:row>
      <xdr:rowOff>39415</xdr:rowOff>
    </xdr:to>
    <xdr:sp macro="" textlink="">
      <xdr:nvSpPr>
        <xdr:cNvPr id="147" name="楕円 146"/>
        <xdr:cNvSpPr/>
      </xdr:nvSpPr>
      <xdr:spPr>
        <a:xfrm>
          <a:off x="1079500" y="100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30542</xdr:rowOff>
    </xdr:from>
    <xdr:ext cx="534377" cy="259045"/>
    <xdr:sp macro="" textlink="">
      <xdr:nvSpPr>
        <xdr:cNvPr id="148" name="テキスト ボックス 147"/>
        <xdr:cNvSpPr txBox="1"/>
      </xdr:nvSpPr>
      <xdr:spPr>
        <a:xfrm>
          <a:off x="863111" y="101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91808</xdr:rowOff>
    </xdr:from>
    <xdr:to>
      <xdr:col>24</xdr:col>
      <xdr:colOff>63500</xdr:colOff>
      <xdr:row>77</xdr:row>
      <xdr:rowOff>122059</xdr:rowOff>
    </xdr:to>
    <xdr:cxnSp macro="">
      <xdr:nvCxnSpPr>
        <xdr:cNvPr id="177" name="直線コネクタ 176"/>
        <xdr:cNvCxnSpPr/>
      </xdr:nvCxnSpPr>
      <xdr:spPr>
        <a:xfrm flipV="1">
          <a:off x="3797300" y="13293458"/>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122059</xdr:rowOff>
    </xdr:from>
    <xdr:to>
      <xdr:col>19</xdr:col>
      <xdr:colOff>177800</xdr:colOff>
      <xdr:row>77</xdr:row>
      <xdr:rowOff>129490</xdr:rowOff>
    </xdr:to>
    <xdr:cxnSp macro="">
      <xdr:nvCxnSpPr>
        <xdr:cNvPr id="180" name="直線コネクタ 179"/>
        <xdr:cNvCxnSpPr/>
      </xdr:nvCxnSpPr>
      <xdr:spPr>
        <a:xfrm flipV="1">
          <a:off x="2908300" y="13323709"/>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129490</xdr:rowOff>
    </xdr:from>
    <xdr:to>
      <xdr:col>15</xdr:col>
      <xdr:colOff>50800</xdr:colOff>
      <xdr:row>78</xdr:row>
      <xdr:rowOff>15266</xdr:rowOff>
    </xdr:to>
    <xdr:cxnSp macro="">
      <xdr:nvCxnSpPr>
        <xdr:cNvPr id="183" name="直線コネクタ 182"/>
        <xdr:cNvCxnSpPr/>
      </xdr:nvCxnSpPr>
      <xdr:spPr>
        <a:xfrm flipV="1">
          <a:off x="2019300" y="13331140"/>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15266</xdr:rowOff>
    </xdr:from>
    <xdr:to>
      <xdr:col>10</xdr:col>
      <xdr:colOff>114300</xdr:colOff>
      <xdr:row>78</xdr:row>
      <xdr:rowOff>26733</xdr:rowOff>
    </xdr:to>
    <xdr:cxnSp macro="">
      <xdr:nvCxnSpPr>
        <xdr:cNvPr id="186" name="直線コネクタ 185"/>
        <xdr:cNvCxnSpPr/>
      </xdr:nvCxnSpPr>
      <xdr:spPr>
        <a:xfrm flipV="1">
          <a:off x="1130300" y="13388366"/>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41008</xdr:rowOff>
    </xdr:from>
    <xdr:to>
      <xdr:col>24</xdr:col>
      <xdr:colOff>114300</xdr:colOff>
      <xdr:row>77</xdr:row>
      <xdr:rowOff>142608</xdr:rowOff>
    </xdr:to>
    <xdr:sp macro="" textlink="">
      <xdr:nvSpPr>
        <xdr:cNvPr id="196" name="楕円 195"/>
        <xdr:cNvSpPr/>
      </xdr:nvSpPr>
      <xdr:spPr>
        <a:xfrm>
          <a:off x="45847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63885</xdr:rowOff>
    </xdr:from>
    <xdr:ext cx="469744" cy="259045"/>
    <xdr:sp macro="" textlink="">
      <xdr:nvSpPr>
        <xdr:cNvPr id="197" name="維持補修費該当値テキスト"/>
        <xdr:cNvSpPr txBox="1"/>
      </xdr:nvSpPr>
      <xdr:spPr>
        <a:xfrm>
          <a:off x="4686300" y="1309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71259</xdr:rowOff>
    </xdr:from>
    <xdr:to>
      <xdr:col>20</xdr:col>
      <xdr:colOff>38100</xdr:colOff>
      <xdr:row>78</xdr:row>
      <xdr:rowOff>1409</xdr:rowOff>
    </xdr:to>
    <xdr:sp macro="" textlink="">
      <xdr:nvSpPr>
        <xdr:cNvPr id="198" name="楕円 197"/>
        <xdr:cNvSpPr/>
      </xdr:nvSpPr>
      <xdr:spPr>
        <a:xfrm>
          <a:off x="3746500" y="132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17936</xdr:rowOff>
    </xdr:from>
    <xdr:ext cx="469744" cy="259045"/>
    <xdr:sp macro="" textlink="">
      <xdr:nvSpPr>
        <xdr:cNvPr id="199" name="テキスト ボックス 198"/>
        <xdr:cNvSpPr txBox="1"/>
      </xdr:nvSpPr>
      <xdr:spPr>
        <a:xfrm>
          <a:off x="3562428" y="13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78690</xdr:rowOff>
    </xdr:from>
    <xdr:to>
      <xdr:col>15</xdr:col>
      <xdr:colOff>101600</xdr:colOff>
      <xdr:row>78</xdr:row>
      <xdr:rowOff>8840</xdr:rowOff>
    </xdr:to>
    <xdr:sp macro="" textlink="">
      <xdr:nvSpPr>
        <xdr:cNvPr id="200" name="楕円 199"/>
        <xdr:cNvSpPr/>
      </xdr:nvSpPr>
      <xdr:spPr>
        <a:xfrm>
          <a:off x="28575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25367</xdr:rowOff>
    </xdr:from>
    <xdr:ext cx="469744" cy="259045"/>
    <xdr:sp macro="" textlink="">
      <xdr:nvSpPr>
        <xdr:cNvPr id="201" name="テキスト ボックス 200"/>
        <xdr:cNvSpPr txBox="1"/>
      </xdr:nvSpPr>
      <xdr:spPr>
        <a:xfrm>
          <a:off x="2673428" y="130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135916</xdr:rowOff>
    </xdr:from>
    <xdr:to>
      <xdr:col>10</xdr:col>
      <xdr:colOff>165100</xdr:colOff>
      <xdr:row>78</xdr:row>
      <xdr:rowOff>66066</xdr:rowOff>
    </xdr:to>
    <xdr:sp macro="" textlink="">
      <xdr:nvSpPr>
        <xdr:cNvPr id="202" name="楕円 201"/>
        <xdr:cNvSpPr/>
      </xdr:nvSpPr>
      <xdr:spPr>
        <a:xfrm>
          <a:off x="1968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57193</xdr:rowOff>
    </xdr:from>
    <xdr:ext cx="469744" cy="259045"/>
    <xdr:sp macro="" textlink="">
      <xdr:nvSpPr>
        <xdr:cNvPr id="203" name="テキスト ボックス 202"/>
        <xdr:cNvSpPr txBox="1"/>
      </xdr:nvSpPr>
      <xdr:spPr>
        <a:xfrm>
          <a:off x="1784428"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147383</xdr:rowOff>
    </xdr:from>
    <xdr:to>
      <xdr:col>6</xdr:col>
      <xdr:colOff>38100</xdr:colOff>
      <xdr:row>78</xdr:row>
      <xdr:rowOff>77533</xdr:rowOff>
    </xdr:to>
    <xdr:sp macro="" textlink="">
      <xdr:nvSpPr>
        <xdr:cNvPr id="204" name="楕円 203"/>
        <xdr:cNvSpPr/>
      </xdr:nvSpPr>
      <xdr:spPr>
        <a:xfrm>
          <a:off x="1079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68660</xdr:rowOff>
    </xdr:from>
    <xdr:ext cx="469744" cy="259045"/>
    <xdr:sp macro="" textlink="">
      <xdr:nvSpPr>
        <xdr:cNvPr id="205" name="テキスト ボックス 204"/>
        <xdr:cNvSpPr txBox="1"/>
      </xdr:nvSpPr>
      <xdr:spPr>
        <a:xfrm>
          <a:off x="895428"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154282</xdr:rowOff>
    </xdr:from>
    <xdr:to>
      <xdr:col>24</xdr:col>
      <xdr:colOff>63500</xdr:colOff>
      <xdr:row>96</xdr:row>
      <xdr:rowOff>17154</xdr:rowOff>
    </xdr:to>
    <xdr:cxnSp macro="">
      <xdr:nvCxnSpPr>
        <xdr:cNvPr id="237" name="直線コネクタ 236"/>
        <xdr:cNvCxnSpPr/>
      </xdr:nvCxnSpPr>
      <xdr:spPr>
        <a:xfrm>
          <a:off x="3797300" y="16442032"/>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154282</xdr:rowOff>
    </xdr:from>
    <xdr:to>
      <xdr:col>19</xdr:col>
      <xdr:colOff>177800</xdr:colOff>
      <xdr:row>95</xdr:row>
      <xdr:rowOff>159245</xdr:rowOff>
    </xdr:to>
    <xdr:cxnSp macro="">
      <xdr:nvCxnSpPr>
        <xdr:cNvPr id="240" name="直線コネクタ 239"/>
        <xdr:cNvCxnSpPr/>
      </xdr:nvCxnSpPr>
      <xdr:spPr>
        <a:xfrm flipV="1">
          <a:off x="2908300" y="16442032"/>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159245</xdr:rowOff>
    </xdr:from>
    <xdr:to>
      <xdr:col>15</xdr:col>
      <xdr:colOff>50800</xdr:colOff>
      <xdr:row>96</xdr:row>
      <xdr:rowOff>130359</xdr:rowOff>
    </xdr:to>
    <xdr:cxnSp macro="">
      <xdr:nvCxnSpPr>
        <xdr:cNvPr id="243" name="直線コネクタ 242"/>
        <xdr:cNvCxnSpPr/>
      </xdr:nvCxnSpPr>
      <xdr:spPr>
        <a:xfrm flipV="1">
          <a:off x="2019300" y="16446995"/>
          <a:ext cx="8890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130359</xdr:rowOff>
    </xdr:from>
    <xdr:to>
      <xdr:col>10</xdr:col>
      <xdr:colOff>114300</xdr:colOff>
      <xdr:row>97</xdr:row>
      <xdr:rowOff>29744</xdr:rowOff>
    </xdr:to>
    <xdr:cxnSp macro="">
      <xdr:nvCxnSpPr>
        <xdr:cNvPr id="246" name="直線コネクタ 245"/>
        <xdr:cNvCxnSpPr/>
      </xdr:nvCxnSpPr>
      <xdr:spPr>
        <a:xfrm flipV="1">
          <a:off x="1130300" y="16589559"/>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137804</xdr:rowOff>
    </xdr:from>
    <xdr:to>
      <xdr:col>24</xdr:col>
      <xdr:colOff>114300</xdr:colOff>
      <xdr:row>96</xdr:row>
      <xdr:rowOff>67954</xdr:rowOff>
    </xdr:to>
    <xdr:sp macro="" textlink="">
      <xdr:nvSpPr>
        <xdr:cNvPr id="256" name="楕円 255"/>
        <xdr:cNvSpPr/>
      </xdr:nvSpPr>
      <xdr:spPr>
        <a:xfrm>
          <a:off x="4584700" y="16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116231</xdr:rowOff>
    </xdr:from>
    <xdr:ext cx="534377" cy="259045"/>
    <xdr:sp macro="" textlink="">
      <xdr:nvSpPr>
        <xdr:cNvPr id="257" name="扶助費該当値テキスト"/>
        <xdr:cNvSpPr txBox="1"/>
      </xdr:nvSpPr>
      <xdr:spPr>
        <a:xfrm>
          <a:off x="4686300" y="164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103482</xdr:rowOff>
    </xdr:from>
    <xdr:to>
      <xdr:col>20</xdr:col>
      <xdr:colOff>38100</xdr:colOff>
      <xdr:row>96</xdr:row>
      <xdr:rowOff>33632</xdr:rowOff>
    </xdr:to>
    <xdr:sp macro="" textlink="">
      <xdr:nvSpPr>
        <xdr:cNvPr id="258" name="楕円 257"/>
        <xdr:cNvSpPr/>
      </xdr:nvSpPr>
      <xdr:spPr>
        <a:xfrm>
          <a:off x="3746500" y="16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24759</xdr:rowOff>
    </xdr:from>
    <xdr:ext cx="534377" cy="259045"/>
    <xdr:sp macro="" textlink="">
      <xdr:nvSpPr>
        <xdr:cNvPr id="259" name="テキスト ボックス 258"/>
        <xdr:cNvSpPr txBox="1"/>
      </xdr:nvSpPr>
      <xdr:spPr>
        <a:xfrm>
          <a:off x="3530111" y="164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108445</xdr:rowOff>
    </xdr:from>
    <xdr:to>
      <xdr:col>15</xdr:col>
      <xdr:colOff>101600</xdr:colOff>
      <xdr:row>96</xdr:row>
      <xdr:rowOff>38595</xdr:rowOff>
    </xdr:to>
    <xdr:sp macro="" textlink="">
      <xdr:nvSpPr>
        <xdr:cNvPr id="260" name="楕円 259"/>
        <xdr:cNvSpPr/>
      </xdr:nvSpPr>
      <xdr:spPr>
        <a:xfrm>
          <a:off x="2857500" y="16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29722</xdr:rowOff>
    </xdr:from>
    <xdr:ext cx="534377" cy="259045"/>
    <xdr:sp macro="" textlink="">
      <xdr:nvSpPr>
        <xdr:cNvPr id="261" name="テキスト ボックス 260"/>
        <xdr:cNvSpPr txBox="1"/>
      </xdr:nvSpPr>
      <xdr:spPr>
        <a:xfrm>
          <a:off x="2641111" y="16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79559</xdr:rowOff>
    </xdr:from>
    <xdr:to>
      <xdr:col>10</xdr:col>
      <xdr:colOff>165100</xdr:colOff>
      <xdr:row>97</xdr:row>
      <xdr:rowOff>9709</xdr:rowOff>
    </xdr:to>
    <xdr:sp macro="" textlink="">
      <xdr:nvSpPr>
        <xdr:cNvPr id="262" name="楕円 261"/>
        <xdr:cNvSpPr/>
      </xdr:nvSpPr>
      <xdr:spPr>
        <a:xfrm>
          <a:off x="1968500" y="165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xdr:rowOff>
    </xdr:from>
    <xdr:ext cx="534377" cy="259045"/>
    <xdr:sp macro="" textlink="">
      <xdr:nvSpPr>
        <xdr:cNvPr id="263" name="テキスト ボックス 262"/>
        <xdr:cNvSpPr txBox="1"/>
      </xdr:nvSpPr>
      <xdr:spPr>
        <a:xfrm>
          <a:off x="1752111"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150394</xdr:rowOff>
    </xdr:from>
    <xdr:to>
      <xdr:col>6</xdr:col>
      <xdr:colOff>38100</xdr:colOff>
      <xdr:row>97</xdr:row>
      <xdr:rowOff>80544</xdr:rowOff>
    </xdr:to>
    <xdr:sp macro="" textlink="">
      <xdr:nvSpPr>
        <xdr:cNvPr id="264" name="楕円 263"/>
        <xdr:cNvSpPr/>
      </xdr:nvSpPr>
      <xdr:spPr>
        <a:xfrm>
          <a:off x="1079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71671</xdr:rowOff>
    </xdr:from>
    <xdr:ext cx="534377" cy="259045"/>
    <xdr:sp macro="" textlink="">
      <xdr:nvSpPr>
        <xdr:cNvPr id="265" name="テキスト ボックス 264"/>
        <xdr:cNvSpPr txBox="1"/>
      </xdr:nvSpPr>
      <xdr:spPr>
        <a:xfrm>
          <a:off x="863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107551</xdr:rowOff>
    </xdr:from>
    <xdr:to>
      <xdr:col>55</xdr:col>
      <xdr:colOff>0</xdr:colOff>
      <xdr:row>36</xdr:row>
      <xdr:rowOff>142710</xdr:rowOff>
    </xdr:to>
    <xdr:cxnSp macro="">
      <xdr:nvCxnSpPr>
        <xdr:cNvPr id="294" name="直線コネクタ 293"/>
        <xdr:cNvCxnSpPr/>
      </xdr:nvCxnSpPr>
      <xdr:spPr>
        <a:xfrm flipV="1">
          <a:off x="9639300" y="6279751"/>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142710</xdr:rowOff>
    </xdr:from>
    <xdr:to>
      <xdr:col>50</xdr:col>
      <xdr:colOff>114300</xdr:colOff>
      <xdr:row>37</xdr:row>
      <xdr:rowOff>111895</xdr:rowOff>
    </xdr:to>
    <xdr:cxnSp macro="">
      <xdr:nvCxnSpPr>
        <xdr:cNvPr id="297" name="直線コネクタ 296"/>
        <xdr:cNvCxnSpPr/>
      </xdr:nvCxnSpPr>
      <xdr:spPr>
        <a:xfrm flipV="1">
          <a:off x="8750300" y="6314910"/>
          <a:ext cx="889000" cy="14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111895</xdr:rowOff>
    </xdr:from>
    <xdr:to>
      <xdr:col>45</xdr:col>
      <xdr:colOff>177800</xdr:colOff>
      <xdr:row>37</xdr:row>
      <xdr:rowOff>117694</xdr:rowOff>
    </xdr:to>
    <xdr:cxnSp macro="">
      <xdr:nvCxnSpPr>
        <xdr:cNvPr id="300" name="直線コネクタ 299"/>
        <xdr:cNvCxnSpPr/>
      </xdr:nvCxnSpPr>
      <xdr:spPr>
        <a:xfrm flipV="1">
          <a:off x="7861300" y="6455545"/>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117694</xdr:rowOff>
    </xdr:from>
    <xdr:to>
      <xdr:col>41</xdr:col>
      <xdr:colOff>50800</xdr:colOff>
      <xdr:row>37</xdr:row>
      <xdr:rowOff>149019</xdr:rowOff>
    </xdr:to>
    <xdr:cxnSp macro="">
      <xdr:nvCxnSpPr>
        <xdr:cNvPr id="303" name="直線コネクタ 302"/>
        <xdr:cNvCxnSpPr/>
      </xdr:nvCxnSpPr>
      <xdr:spPr>
        <a:xfrm flipV="1">
          <a:off x="6972300" y="6461344"/>
          <a:ext cx="88900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56751</xdr:rowOff>
    </xdr:from>
    <xdr:to>
      <xdr:col>55</xdr:col>
      <xdr:colOff>50800</xdr:colOff>
      <xdr:row>36</xdr:row>
      <xdr:rowOff>158351</xdr:rowOff>
    </xdr:to>
    <xdr:sp macro="" textlink="">
      <xdr:nvSpPr>
        <xdr:cNvPr id="313" name="楕円 312"/>
        <xdr:cNvSpPr/>
      </xdr:nvSpPr>
      <xdr:spPr>
        <a:xfrm>
          <a:off x="10426700" y="62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35178</xdr:rowOff>
    </xdr:from>
    <xdr:ext cx="534377" cy="259045"/>
    <xdr:sp macro="" textlink="">
      <xdr:nvSpPr>
        <xdr:cNvPr id="314" name="補助費等該当値テキスト"/>
        <xdr:cNvSpPr txBox="1"/>
      </xdr:nvSpPr>
      <xdr:spPr>
        <a:xfrm>
          <a:off x="10528300" y="62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91910</xdr:rowOff>
    </xdr:from>
    <xdr:to>
      <xdr:col>50</xdr:col>
      <xdr:colOff>165100</xdr:colOff>
      <xdr:row>37</xdr:row>
      <xdr:rowOff>22060</xdr:rowOff>
    </xdr:to>
    <xdr:sp macro="" textlink="">
      <xdr:nvSpPr>
        <xdr:cNvPr id="315" name="楕円 314"/>
        <xdr:cNvSpPr/>
      </xdr:nvSpPr>
      <xdr:spPr>
        <a:xfrm>
          <a:off x="9588500" y="62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13187</xdr:rowOff>
    </xdr:from>
    <xdr:ext cx="534377" cy="259045"/>
    <xdr:sp macro="" textlink="">
      <xdr:nvSpPr>
        <xdr:cNvPr id="316" name="テキスト ボックス 315"/>
        <xdr:cNvSpPr txBox="1"/>
      </xdr:nvSpPr>
      <xdr:spPr>
        <a:xfrm>
          <a:off x="9372111" y="63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61095</xdr:rowOff>
    </xdr:from>
    <xdr:to>
      <xdr:col>46</xdr:col>
      <xdr:colOff>38100</xdr:colOff>
      <xdr:row>37</xdr:row>
      <xdr:rowOff>162695</xdr:rowOff>
    </xdr:to>
    <xdr:sp macro="" textlink="">
      <xdr:nvSpPr>
        <xdr:cNvPr id="317" name="楕円 316"/>
        <xdr:cNvSpPr/>
      </xdr:nvSpPr>
      <xdr:spPr>
        <a:xfrm>
          <a:off x="8699500" y="64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153822</xdr:rowOff>
    </xdr:from>
    <xdr:ext cx="534377" cy="259045"/>
    <xdr:sp macro="" textlink="">
      <xdr:nvSpPr>
        <xdr:cNvPr id="318" name="テキスト ボックス 317"/>
        <xdr:cNvSpPr txBox="1"/>
      </xdr:nvSpPr>
      <xdr:spPr>
        <a:xfrm>
          <a:off x="8483111" y="649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66894</xdr:rowOff>
    </xdr:from>
    <xdr:to>
      <xdr:col>41</xdr:col>
      <xdr:colOff>101600</xdr:colOff>
      <xdr:row>37</xdr:row>
      <xdr:rowOff>168494</xdr:rowOff>
    </xdr:to>
    <xdr:sp macro="" textlink="">
      <xdr:nvSpPr>
        <xdr:cNvPr id="319" name="楕円 318"/>
        <xdr:cNvSpPr/>
      </xdr:nvSpPr>
      <xdr:spPr>
        <a:xfrm>
          <a:off x="7810500" y="64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159621</xdr:rowOff>
    </xdr:from>
    <xdr:ext cx="534377" cy="259045"/>
    <xdr:sp macro="" textlink="">
      <xdr:nvSpPr>
        <xdr:cNvPr id="320" name="テキスト ボックス 319"/>
        <xdr:cNvSpPr txBox="1"/>
      </xdr:nvSpPr>
      <xdr:spPr>
        <a:xfrm>
          <a:off x="7594111" y="65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98219</xdr:rowOff>
    </xdr:from>
    <xdr:to>
      <xdr:col>36</xdr:col>
      <xdr:colOff>165100</xdr:colOff>
      <xdr:row>38</xdr:row>
      <xdr:rowOff>28369</xdr:rowOff>
    </xdr:to>
    <xdr:sp macro="" textlink="">
      <xdr:nvSpPr>
        <xdr:cNvPr id="321" name="楕円 320"/>
        <xdr:cNvSpPr/>
      </xdr:nvSpPr>
      <xdr:spPr>
        <a:xfrm>
          <a:off x="6921500" y="64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19497</xdr:rowOff>
    </xdr:from>
    <xdr:ext cx="534377" cy="259045"/>
    <xdr:sp macro="" textlink="">
      <xdr:nvSpPr>
        <xdr:cNvPr id="322" name="テキスト ボックス 321"/>
        <xdr:cNvSpPr txBox="1"/>
      </xdr:nvSpPr>
      <xdr:spPr>
        <a:xfrm>
          <a:off x="6705111" y="6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90963</xdr:rowOff>
    </xdr:from>
    <xdr:to>
      <xdr:col>55</xdr:col>
      <xdr:colOff>0</xdr:colOff>
      <xdr:row>56</xdr:row>
      <xdr:rowOff>152360</xdr:rowOff>
    </xdr:to>
    <xdr:cxnSp macro="">
      <xdr:nvCxnSpPr>
        <xdr:cNvPr id="349" name="直線コネクタ 348"/>
        <xdr:cNvCxnSpPr/>
      </xdr:nvCxnSpPr>
      <xdr:spPr>
        <a:xfrm>
          <a:off x="9639300" y="9692163"/>
          <a:ext cx="838200" cy="6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90963</xdr:rowOff>
    </xdr:from>
    <xdr:to>
      <xdr:col>50</xdr:col>
      <xdr:colOff>114300</xdr:colOff>
      <xdr:row>56</xdr:row>
      <xdr:rowOff>91214</xdr:rowOff>
    </xdr:to>
    <xdr:cxnSp macro="">
      <xdr:nvCxnSpPr>
        <xdr:cNvPr id="352" name="直線コネクタ 351"/>
        <xdr:cNvCxnSpPr/>
      </xdr:nvCxnSpPr>
      <xdr:spPr>
        <a:xfrm flipV="1">
          <a:off x="8750300" y="969216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91214</xdr:rowOff>
    </xdr:from>
    <xdr:to>
      <xdr:col>45</xdr:col>
      <xdr:colOff>177800</xdr:colOff>
      <xdr:row>56</xdr:row>
      <xdr:rowOff>129943</xdr:rowOff>
    </xdr:to>
    <xdr:cxnSp macro="">
      <xdr:nvCxnSpPr>
        <xdr:cNvPr id="355" name="直線コネクタ 354"/>
        <xdr:cNvCxnSpPr/>
      </xdr:nvCxnSpPr>
      <xdr:spPr>
        <a:xfrm flipV="1">
          <a:off x="7861300" y="9692414"/>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129943</xdr:rowOff>
    </xdr:from>
    <xdr:to>
      <xdr:col>41</xdr:col>
      <xdr:colOff>50800</xdr:colOff>
      <xdr:row>57</xdr:row>
      <xdr:rowOff>119656</xdr:rowOff>
    </xdr:to>
    <xdr:cxnSp macro="">
      <xdr:nvCxnSpPr>
        <xdr:cNvPr id="358" name="直線コネクタ 357"/>
        <xdr:cNvCxnSpPr/>
      </xdr:nvCxnSpPr>
      <xdr:spPr>
        <a:xfrm flipV="1">
          <a:off x="6972300" y="9731143"/>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101560</xdr:rowOff>
    </xdr:from>
    <xdr:to>
      <xdr:col>55</xdr:col>
      <xdr:colOff>50800</xdr:colOff>
      <xdr:row>57</xdr:row>
      <xdr:rowOff>31710</xdr:rowOff>
    </xdr:to>
    <xdr:sp macro="" textlink="">
      <xdr:nvSpPr>
        <xdr:cNvPr id="368" name="楕円 367"/>
        <xdr:cNvSpPr/>
      </xdr:nvSpPr>
      <xdr:spPr>
        <a:xfrm>
          <a:off x="10426700" y="9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79987</xdr:rowOff>
    </xdr:from>
    <xdr:ext cx="534377" cy="259045"/>
    <xdr:sp macro="" textlink="">
      <xdr:nvSpPr>
        <xdr:cNvPr id="369" name="普通建設事業費該当値テキスト"/>
        <xdr:cNvSpPr txBox="1"/>
      </xdr:nvSpPr>
      <xdr:spPr>
        <a:xfrm>
          <a:off x="10528300" y="96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40163</xdr:rowOff>
    </xdr:from>
    <xdr:to>
      <xdr:col>50</xdr:col>
      <xdr:colOff>165100</xdr:colOff>
      <xdr:row>56</xdr:row>
      <xdr:rowOff>141763</xdr:rowOff>
    </xdr:to>
    <xdr:sp macro="" textlink="">
      <xdr:nvSpPr>
        <xdr:cNvPr id="370" name="楕円 369"/>
        <xdr:cNvSpPr/>
      </xdr:nvSpPr>
      <xdr:spPr>
        <a:xfrm>
          <a:off x="9588500" y="96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158290</xdr:rowOff>
    </xdr:from>
    <xdr:ext cx="534377" cy="259045"/>
    <xdr:sp macro="" textlink="">
      <xdr:nvSpPr>
        <xdr:cNvPr id="371" name="テキスト ボックス 370"/>
        <xdr:cNvSpPr txBox="1"/>
      </xdr:nvSpPr>
      <xdr:spPr>
        <a:xfrm>
          <a:off x="9372111" y="94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40414</xdr:rowOff>
    </xdr:from>
    <xdr:to>
      <xdr:col>46</xdr:col>
      <xdr:colOff>38100</xdr:colOff>
      <xdr:row>56</xdr:row>
      <xdr:rowOff>142014</xdr:rowOff>
    </xdr:to>
    <xdr:sp macro="" textlink="">
      <xdr:nvSpPr>
        <xdr:cNvPr id="372" name="楕円 371"/>
        <xdr:cNvSpPr/>
      </xdr:nvSpPr>
      <xdr:spPr>
        <a:xfrm>
          <a:off x="8699500" y="96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158541</xdr:rowOff>
    </xdr:from>
    <xdr:ext cx="534377" cy="259045"/>
    <xdr:sp macro="" textlink="">
      <xdr:nvSpPr>
        <xdr:cNvPr id="373" name="テキスト ボックス 372"/>
        <xdr:cNvSpPr txBox="1"/>
      </xdr:nvSpPr>
      <xdr:spPr>
        <a:xfrm>
          <a:off x="8483111" y="94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79143</xdr:rowOff>
    </xdr:from>
    <xdr:to>
      <xdr:col>41</xdr:col>
      <xdr:colOff>101600</xdr:colOff>
      <xdr:row>57</xdr:row>
      <xdr:rowOff>9293</xdr:rowOff>
    </xdr:to>
    <xdr:sp macro="" textlink="">
      <xdr:nvSpPr>
        <xdr:cNvPr id="374" name="楕円 373"/>
        <xdr:cNvSpPr/>
      </xdr:nvSpPr>
      <xdr:spPr>
        <a:xfrm>
          <a:off x="7810500" y="96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25820</xdr:rowOff>
    </xdr:from>
    <xdr:ext cx="534377" cy="259045"/>
    <xdr:sp macro="" textlink="">
      <xdr:nvSpPr>
        <xdr:cNvPr id="375" name="テキスト ボックス 374"/>
        <xdr:cNvSpPr txBox="1"/>
      </xdr:nvSpPr>
      <xdr:spPr>
        <a:xfrm>
          <a:off x="7594111" y="9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68856</xdr:rowOff>
    </xdr:from>
    <xdr:to>
      <xdr:col>36</xdr:col>
      <xdr:colOff>165100</xdr:colOff>
      <xdr:row>57</xdr:row>
      <xdr:rowOff>170456</xdr:rowOff>
    </xdr:to>
    <xdr:sp macro="" textlink="">
      <xdr:nvSpPr>
        <xdr:cNvPr id="376" name="楕円 375"/>
        <xdr:cNvSpPr/>
      </xdr:nvSpPr>
      <xdr:spPr>
        <a:xfrm>
          <a:off x="6921500" y="98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161583</xdr:rowOff>
    </xdr:from>
    <xdr:ext cx="534377" cy="259045"/>
    <xdr:sp macro="" textlink="">
      <xdr:nvSpPr>
        <xdr:cNvPr id="377" name="テキスト ボックス 376"/>
        <xdr:cNvSpPr txBox="1"/>
      </xdr:nvSpPr>
      <xdr:spPr>
        <a:xfrm>
          <a:off x="6705111" y="99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153851</xdr:rowOff>
    </xdr:from>
    <xdr:to>
      <xdr:col>55</xdr:col>
      <xdr:colOff>0</xdr:colOff>
      <xdr:row>78</xdr:row>
      <xdr:rowOff>31257</xdr:rowOff>
    </xdr:to>
    <xdr:cxnSp macro="">
      <xdr:nvCxnSpPr>
        <xdr:cNvPr id="408" name="直線コネクタ 407"/>
        <xdr:cNvCxnSpPr/>
      </xdr:nvCxnSpPr>
      <xdr:spPr>
        <a:xfrm flipV="1">
          <a:off x="9639300" y="13355501"/>
          <a:ext cx="8382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31257</xdr:rowOff>
    </xdr:from>
    <xdr:to>
      <xdr:col>50</xdr:col>
      <xdr:colOff>114300</xdr:colOff>
      <xdr:row>78</xdr:row>
      <xdr:rowOff>70989</xdr:rowOff>
    </xdr:to>
    <xdr:cxnSp macro="">
      <xdr:nvCxnSpPr>
        <xdr:cNvPr id="411" name="直線コネクタ 410"/>
        <xdr:cNvCxnSpPr/>
      </xdr:nvCxnSpPr>
      <xdr:spPr>
        <a:xfrm flipV="1">
          <a:off x="8750300" y="13404357"/>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2953</xdr:rowOff>
    </xdr:from>
    <xdr:to>
      <xdr:col>45</xdr:col>
      <xdr:colOff>177800</xdr:colOff>
      <xdr:row>78</xdr:row>
      <xdr:rowOff>70989</xdr:rowOff>
    </xdr:to>
    <xdr:cxnSp macro="">
      <xdr:nvCxnSpPr>
        <xdr:cNvPr id="414" name="直線コネクタ 413"/>
        <xdr:cNvCxnSpPr/>
      </xdr:nvCxnSpPr>
      <xdr:spPr>
        <a:xfrm>
          <a:off x="7861300" y="12861703"/>
          <a:ext cx="889000" cy="5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2953</xdr:rowOff>
    </xdr:from>
    <xdr:to>
      <xdr:col>41</xdr:col>
      <xdr:colOff>50800</xdr:colOff>
      <xdr:row>78</xdr:row>
      <xdr:rowOff>72786</xdr:rowOff>
    </xdr:to>
    <xdr:cxnSp macro="">
      <xdr:nvCxnSpPr>
        <xdr:cNvPr id="417" name="直線コネクタ 416"/>
        <xdr:cNvCxnSpPr/>
      </xdr:nvCxnSpPr>
      <xdr:spPr>
        <a:xfrm flipV="1">
          <a:off x="6972300" y="12861703"/>
          <a:ext cx="889000" cy="58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103051</xdr:rowOff>
    </xdr:from>
    <xdr:to>
      <xdr:col>55</xdr:col>
      <xdr:colOff>50800</xdr:colOff>
      <xdr:row>78</xdr:row>
      <xdr:rowOff>33201</xdr:rowOff>
    </xdr:to>
    <xdr:sp macro="" textlink="">
      <xdr:nvSpPr>
        <xdr:cNvPr id="427" name="楕円 426"/>
        <xdr:cNvSpPr/>
      </xdr:nvSpPr>
      <xdr:spPr>
        <a:xfrm>
          <a:off x="10426700" y="133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125928</xdr:rowOff>
    </xdr:from>
    <xdr:ext cx="534377" cy="259045"/>
    <xdr:sp macro="" textlink="">
      <xdr:nvSpPr>
        <xdr:cNvPr id="428" name="普通建設事業費 （ うち新規整備　）該当値テキスト"/>
        <xdr:cNvSpPr txBox="1"/>
      </xdr:nvSpPr>
      <xdr:spPr>
        <a:xfrm>
          <a:off x="10528300" y="1315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151907</xdr:rowOff>
    </xdr:from>
    <xdr:to>
      <xdr:col>50</xdr:col>
      <xdr:colOff>165100</xdr:colOff>
      <xdr:row>78</xdr:row>
      <xdr:rowOff>82057</xdr:rowOff>
    </xdr:to>
    <xdr:sp macro="" textlink="">
      <xdr:nvSpPr>
        <xdr:cNvPr id="429" name="楕円 428"/>
        <xdr:cNvSpPr/>
      </xdr:nvSpPr>
      <xdr:spPr>
        <a:xfrm>
          <a:off x="9588500" y="133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98584</xdr:rowOff>
    </xdr:from>
    <xdr:ext cx="534377" cy="259045"/>
    <xdr:sp macro="" textlink="">
      <xdr:nvSpPr>
        <xdr:cNvPr id="430" name="テキスト ボックス 429"/>
        <xdr:cNvSpPr txBox="1"/>
      </xdr:nvSpPr>
      <xdr:spPr>
        <a:xfrm>
          <a:off x="9372111" y="131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20189</xdr:rowOff>
    </xdr:from>
    <xdr:to>
      <xdr:col>46</xdr:col>
      <xdr:colOff>38100</xdr:colOff>
      <xdr:row>78</xdr:row>
      <xdr:rowOff>121789</xdr:rowOff>
    </xdr:to>
    <xdr:sp macro="" textlink="">
      <xdr:nvSpPr>
        <xdr:cNvPr id="431" name="楕円 430"/>
        <xdr:cNvSpPr/>
      </xdr:nvSpPr>
      <xdr:spPr>
        <a:xfrm>
          <a:off x="8699500" y="133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112916</xdr:rowOff>
    </xdr:from>
    <xdr:ext cx="534377" cy="259045"/>
    <xdr:sp macro="" textlink="">
      <xdr:nvSpPr>
        <xdr:cNvPr id="432" name="テキスト ボックス 431"/>
        <xdr:cNvSpPr txBox="1"/>
      </xdr:nvSpPr>
      <xdr:spPr>
        <a:xfrm>
          <a:off x="8483111" y="134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123603</xdr:rowOff>
    </xdr:from>
    <xdr:to>
      <xdr:col>41</xdr:col>
      <xdr:colOff>101600</xdr:colOff>
      <xdr:row>75</xdr:row>
      <xdr:rowOff>53753</xdr:rowOff>
    </xdr:to>
    <xdr:sp macro="" textlink="">
      <xdr:nvSpPr>
        <xdr:cNvPr id="433" name="楕円 432"/>
        <xdr:cNvSpPr/>
      </xdr:nvSpPr>
      <xdr:spPr>
        <a:xfrm>
          <a:off x="7810500" y="12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70280</xdr:rowOff>
    </xdr:from>
    <xdr:ext cx="534377" cy="259045"/>
    <xdr:sp macro="" textlink="">
      <xdr:nvSpPr>
        <xdr:cNvPr id="434" name="テキスト ボックス 433"/>
        <xdr:cNvSpPr txBox="1"/>
      </xdr:nvSpPr>
      <xdr:spPr>
        <a:xfrm>
          <a:off x="7594111" y="125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21986</xdr:rowOff>
    </xdr:from>
    <xdr:to>
      <xdr:col>36</xdr:col>
      <xdr:colOff>165100</xdr:colOff>
      <xdr:row>78</xdr:row>
      <xdr:rowOff>123586</xdr:rowOff>
    </xdr:to>
    <xdr:sp macro="" textlink="">
      <xdr:nvSpPr>
        <xdr:cNvPr id="435" name="楕円 434"/>
        <xdr:cNvSpPr/>
      </xdr:nvSpPr>
      <xdr:spPr>
        <a:xfrm>
          <a:off x="6921500" y="133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114713</xdr:rowOff>
    </xdr:from>
    <xdr:ext cx="534377" cy="259045"/>
    <xdr:sp macro="" textlink="">
      <xdr:nvSpPr>
        <xdr:cNvPr id="436" name="テキスト ボックス 435"/>
        <xdr:cNvSpPr txBox="1"/>
      </xdr:nvSpPr>
      <xdr:spPr>
        <a:xfrm>
          <a:off x="6705111" y="134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100617</xdr:rowOff>
    </xdr:from>
    <xdr:to>
      <xdr:col>55</xdr:col>
      <xdr:colOff>0</xdr:colOff>
      <xdr:row>97</xdr:row>
      <xdr:rowOff>64133</xdr:rowOff>
    </xdr:to>
    <xdr:cxnSp macro="">
      <xdr:nvCxnSpPr>
        <xdr:cNvPr id="465" name="直線コネクタ 464"/>
        <xdr:cNvCxnSpPr/>
      </xdr:nvCxnSpPr>
      <xdr:spPr>
        <a:xfrm>
          <a:off x="9639300" y="16559817"/>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100617</xdr:rowOff>
    </xdr:from>
    <xdr:to>
      <xdr:col>50</xdr:col>
      <xdr:colOff>114300</xdr:colOff>
      <xdr:row>97</xdr:row>
      <xdr:rowOff>52763</xdr:rowOff>
    </xdr:to>
    <xdr:cxnSp macro="">
      <xdr:nvCxnSpPr>
        <xdr:cNvPr id="468" name="直線コネクタ 467"/>
        <xdr:cNvCxnSpPr/>
      </xdr:nvCxnSpPr>
      <xdr:spPr>
        <a:xfrm flipV="1">
          <a:off x="8750300" y="16559817"/>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52763</xdr:rowOff>
    </xdr:from>
    <xdr:to>
      <xdr:col>45</xdr:col>
      <xdr:colOff>177800</xdr:colOff>
      <xdr:row>99</xdr:row>
      <xdr:rowOff>12864</xdr:rowOff>
    </xdr:to>
    <xdr:cxnSp macro="">
      <xdr:nvCxnSpPr>
        <xdr:cNvPr id="471" name="直線コネクタ 470"/>
        <xdr:cNvCxnSpPr/>
      </xdr:nvCxnSpPr>
      <xdr:spPr>
        <a:xfrm flipV="1">
          <a:off x="7861300" y="16683413"/>
          <a:ext cx="889000" cy="30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49723</xdr:rowOff>
    </xdr:from>
    <xdr:to>
      <xdr:col>41</xdr:col>
      <xdr:colOff>50800</xdr:colOff>
      <xdr:row>99</xdr:row>
      <xdr:rowOff>12864</xdr:rowOff>
    </xdr:to>
    <xdr:cxnSp macro="">
      <xdr:nvCxnSpPr>
        <xdr:cNvPr id="474" name="直線コネクタ 473"/>
        <xdr:cNvCxnSpPr/>
      </xdr:nvCxnSpPr>
      <xdr:spPr>
        <a:xfrm>
          <a:off x="6972300" y="16851823"/>
          <a:ext cx="889000" cy="1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13333</xdr:rowOff>
    </xdr:from>
    <xdr:to>
      <xdr:col>55</xdr:col>
      <xdr:colOff>50800</xdr:colOff>
      <xdr:row>97</xdr:row>
      <xdr:rowOff>114933</xdr:rowOff>
    </xdr:to>
    <xdr:sp macro="" textlink="">
      <xdr:nvSpPr>
        <xdr:cNvPr id="484" name="楕円 483"/>
        <xdr:cNvSpPr/>
      </xdr:nvSpPr>
      <xdr:spPr>
        <a:xfrm>
          <a:off x="10426700" y="166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36210</xdr:rowOff>
    </xdr:from>
    <xdr:ext cx="534377" cy="259045"/>
    <xdr:sp macro="" textlink="">
      <xdr:nvSpPr>
        <xdr:cNvPr id="485" name="普通建設事業費 （ うち更新整備　）該当値テキスト"/>
        <xdr:cNvSpPr txBox="1"/>
      </xdr:nvSpPr>
      <xdr:spPr>
        <a:xfrm>
          <a:off x="10528300" y="164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49817</xdr:rowOff>
    </xdr:from>
    <xdr:to>
      <xdr:col>50</xdr:col>
      <xdr:colOff>165100</xdr:colOff>
      <xdr:row>96</xdr:row>
      <xdr:rowOff>151417</xdr:rowOff>
    </xdr:to>
    <xdr:sp macro="" textlink="">
      <xdr:nvSpPr>
        <xdr:cNvPr id="486" name="楕円 485"/>
        <xdr:cNvSpPr/>
      </xdr:nvSpPr>
      <xdr:spPr>
        <a:xfrm>
          <a:off x="9588500" y="165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167944</xdr:rowOff>
    </xdr:from>
    <xdr:ext cx="534377" cy="259045"/>
    <xdr:sp macro="" textlink="">
      <xdr:nvSpPr>
        <xdr:cNvPr id="487" name="テキスト ボックス 486"/>
        <xdr:cNvSpPr txBox="1"/>
      </xdr:nvSpPr>
      <xdr:spPr>
        <a:xfrm>
          <a:off x="9372111" y="162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1963</xdr:rowOff>
    </xdr:from>
    <xdr:to>
      <xdr:col>46</xdr:col>
      <xdr:colOff>38100</xdr:colOff>
      <xdr:row>97</xdr:row>
      <xdr:rowOff>103563</xdr:rowOff>
    </xdr:to>
    <xdr:sp macro="" textlink="">
      <xdr:nvSpPr>
        <xdr:cNvPr id="488" name="楕円 487"/>
        <xdr:cNvSpPr/>
      </xdr:nvSpPr>
      <xdr:spPr>
        <a:xfrm>
          <a:off x="8699500" y="16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120090</xdr:rowOff>
    </xdr:from>
    <xdr:ext cx="534377" cy="259045"/>
    <xdr:sp macro="" textlink="">
      <xdr:nvSpPr>
        <xdr:cNvPr id="489" name="テキスト ボックス 488"/>
        <xdr:cNvSpPr txBox="1"/>
      </xdr:nvSpPr>
      <xdr:spPr>
        <a:xfrm>
          <a:off x="8483111" y="164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133514</xdr:rowOff>
    </xdr:from>
    <xdr:to>
      <xdr:col>41</xdr:col>
      <xdr:colOff>101600</xdr:colOff>
      <xdr:row>99</xdr:row>
      <xdr:rowOff>63664</xdr:rowOff>
    </xdr:to>
    <xdr:sp macro="" textlink="">
      <xdr:nvSpPr>
        <xdr:cNvPr id="490" name="楕円 489"/>
        <xdr:cNvSpPr/>
      </xdr:nvSpPr>
      <xdr:spPr>
        <a:xfrm>
          <a:off x="7810500" y="16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54791</xdr:rowOff>
    </xdr:from>
    <xdr:ext cx="469744" cy="259045"/>
    <xdr:sp macro="" textlink="">
      <xdr:nvSpPr>
        <xdr:cNvPr id="491" name="テキスト ボックス 490"/>
        <xdr:cNvSpPr txBox="1"/>
      </xdr:nvSpPr>
      <xdr:spPr>
        <a:xfrm>
          <a:off x="7626428" y="170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170373</xdr:rowOff>
    </xdr:from>
    <xdr:to>
      <xdr:col>36</xdr:col>
      <xdr:colOff>165100</xdr:colOff>
      <xdr:row>98</xdr:row>
      <xdr:rowOff>100523</xdr:rowOff>
    </xdr:to>
    <xdr:sp macro="" textlink="">
      <xdr:nvSpPr>
        <xdr:cNvPr id="492" name="楕円 491"/>
        <xdr:cNvSpPr/>
      </xdr:nvSpPr>
      <xdr:spPr>
        <a:xfrm>
          <a:off x="6921500" y="168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91650</xdr:rowOff>
    </xdr:from>
    <xdr:ext cx="534377" cy="259045"/>
    <xdr:sp macro="" textlink="">
      <xdr:nvSpPr>
        <xdr:cNvPr id="493" name="テキスト ボックス 492"/>
        <xdr:cNvSpPr txBox="1"/>
      </xdr:nvSpPr>
      <xdr:spPr>
        <a:xfrm>
          <a:off x="6705111" y="16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117240</xdr:rowOff>
    </xdr:from>
    <xdr:to>
      <xdr:col>85</xdr:col>
      <xdr:colOff>127000</xdr:colOff>
      <xdr:row>38</xdr:row>
      <xdr:rowOff>21885</xdr:rowOff>
    </xdr:to>
    <xdr:cxnSp macro="">
      <xdr:nvCxnSpPr>
        <xdr:cNvPr id="518" name="直線コネクタ 517"/>
        <xdr:cNvCxnSpPr/>
      </xdr:nvCxnSpPr>
      <xdr:spPr>
        <a:xfrm flipV="1">
          <a:off x="15481300" y="6460890"/>
          <a:ext cx="838200" cy="7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21885</xdr:rowOff>
    </xdr:from>
    <xdr:to>
      <xdr:col>81</xdr:col>
      <xdr:colOff>50800</xdr:colOff>
      <xdr:row>38</xdr:row>
      <xdr:rowOff>25400</xdr:rowOff>
    </xdr:to>
    <xdr:cxnSp macro="">
      <xdr:nvCxnSpPr>
        <xdr:cNvPr id="521" name="直線コネクタ 520"/>
        <xdr:cNvCxnSpPr/>
      </xdr:nvCxnSpPr>
      <xdr:spPr>
        <a:xfrm flipV="1">
          <a:off x="14592300" y="6536985"/>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21451</xdr:rowOff>
    </xdr:from>
    <xdr:to>
      <xdr:col>76</xdr:col>
      <xdr:colOff>114300</xdr:colOff>
      <xdr:row>38</xdr:row>
      <xdr:rowOff>25400</xdr:rowOff>
    </xdr:to>
    <xdr:cxnSp macro="">
      <xdr:nvCxnSpPr>
        <xdr:cNvPr id="524" name="直線コネクタ 523"/>
        <xdr:cNvCxnSpPr/>
      </xdr:nvCxnSpPr>
      <xdr:spPr>
        <a:xfrm>
          <a:off x="13703300" y="65365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21451</xdr:rowOff>
    </xdr:from>
    <xdr:to>
      <xdr:col>71</xdr:col>
      <xdr:colOff>177800</xdr:colOff>
      <xdr:row>38</xdr:row>
      <xdr:rowOff>22040</xdr:rowOff>
    </xdr:to>
    <xdr:cxnSp macro="">
      <xdr:nvCxnSpPr>
        <xdr:cNvPr id="527" name="直線コネクタ 526"/>
        <xdr:cNvCxnSpPr/>
      </xdr:nvCxnSpPr>
      <xdr:spPr>
        <a:xfrm flipV="1">
          <a:off x="12814300" y="653655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66440</xdr:rowOff>
    </xdr:from>
    <xdr:to>
      <xdr:col>85</xdr:col>
      <xdr:colOff>177800</xdr:colOff>
      <xdr:row>37</xdr:row>
      <xdr:rowOff>168040</xdr:rowOff>
    </xdr:to>
    <xdr:sp macro="" textlink="">
      <xdr:nvSpPr>
        <xdr:cNvPr id="537" name="楕円 536"/>
        <xdr:cNvSpPr/>
      </xdr:nvSpPr>
      <xdr:spPr>
        <a:xfrm>
          <a:off x="16268700" y="64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25817</xdr:rowOff>
    </xdr:from>
    <xdr:ext cx="534377" cy="259045"/>
    <xdr:sp macro="" textlink="">
      <xdr:nvSpPr>
        <xdr:cNvPr id="538" name="災害復旧事業費該当値テキスト"/>
        <xdr:cNvSpPr txBox="1"/>
      </xdr:nvSpPr>
      <xdr:spPr>
        <a:xfrm>
          <a:off x="16370300" y="61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142535</xdr:rowOff>
    </xdr:from>
    <xdr:to>
      <xdr:col>81</xdr:col>
      <xdr:colOff>101600</xdr:colOff>
      <xdr:row>38</xdr:row>
      <xdr:rowOff>72685</xdr:rowOff>
    </xdr:to>
    <xdr:sp macro="" textlink="">
      <xdr:nvSpPr>
        <xdr:cNvPr id="539" name="楕円 538"/>
        <xdr:cNvSpPr/>
      </xdr:nvSpPr>
      <xdr:spPr>
        <a:xfrm>
          <a:off x="15430500" y="64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63812</xdr:rowOff>
    </xdr:from>
    <xdr:ext cx="378565" cy="259045"/>
    <xdr:sp macro="" textlink="">
      <xdr:nvSpPr>
        <xdr:cNvPr id="540" name="テキスト ボックス 539"/>
        <xdr:cNvSpPr txBox="1"/>
      </xdr:nvSpPr>
      <xdr:spPr>
        <a:xfrm>
          <a:off x="15292017" y="657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142101</xdr:rowOff>
    </xdr:from>
    <xdr:to>
      <xdr:col>72</xdr:col>
      <xdr:colOff>38100</xdr:colOff>
      <xdr:row>38</xdr:row>
      <xdr:rowOff>72251</xdr:rowOff>
    </xdr:to>
    <xdr:sp macro="" textlink="">
      <xdr:nvSpPr>
        <xdr:cNvPr id="543" name="楕円 542"/>
        <xdr:cNvSpPr/>
      </xdr:nvSpPr>
      <xdr:spPr>
        <a:xfrm>
          <a:off x="13652500" y="64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63378</xdr:rowOff>
    </xdr:from>
    <xdr:ext cx="378565" cy="259045"/>
    <xdr:sp macro="" textlink="">
      <xdr:nvSpPr>
        <xdr:cNvPr id="544" name="テキスト ボックス 543"/>
        <xdr:cNvSpPr txBox="1"/>
      </xdr:nvSpPr>
      <xdr:spPr>
        <a:xfrm>
          <a:off x="13514017" y="657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142690</xdr:rowOff>
    </xdr:from>
    <xdr:to>
      <xdr:col>67</xdr:col>
      <xdr:colOff>101600</xdr:colOff>
      <xdr:row>38</xdr:row>
      <xdr:rowOff>72840</xdr:rowOff>
    </xdr:to>
    <xdr:sp macro="" textlink="">
      <xdr:nvSpPr>
        <xdr:cNvPr id="545" name="楕円 544"/>
        <xdr:cNvSpPr/>
      </xdr:nvSpPr>
      <xdr:spPr>
        <a:xfrm>
          <a:off x="12763500" y="64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63967</xdr:rowOff>
    </xdr:from>
    <xdr:ext cx="378565" cy="259045"/>
    <xdr:sp macro="" textlink="">
      <xdr:nvSpPr>
        <xdr:cNvPr id="546" name="テキスト ボックス 545"/>
        <xdr:cNvSpPr txBox="1"/>
      </xdr:nvSpPr>
      <xdr:spPr>
        <a:xfrm>
          <a:off x="12625017" y="65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96901</xdr:rowOff>
    </xdr:from>
    <xdr:to>
      <xdr:col>85</xdr:col>
      <xdr:colOff>127000</xdr:colOff>
      <xdr:row>76</xdr:row>
      <xdr:rowOff>100643</xdr:rowOff>
    </xdr:to>
    <xdr:cxnSp macro="">
      <xdr:nvCxnSpPr>
        <xdr:cNvPr id="628" name="直線コネクタ 627"/>
        <xdr:cNvCxnSpPr/>
      </xdr:nvCxnSpPr>
      <xdr:spPr>
        <a:xfrm flipV="1">
          <a:off x="15481300" y="13127101"/>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82595</xdr:rowOff>
    </xdr:from>
    <xdr:to>
      <xdr:col>81</xdr:col>
      <xdr:colOff>50800</xdr:colOff>
      <xdr:row>76</xdr:row>
      <xdr:rowOff>100643</xdr:rowOff>
    </xdr:to>
    <xdr:cxnSp macro="">
      <xdr:nvCxnSpPr>
        <xdr:cNvPr id="631" name="直線コネクタ 630"/>
        <xdr:cNvCxnSpPr/>
      </xdr:nvCxnSpPr>
      <xdr:spPr>
        <a:xfrm>
          <a:off x="14592300" y="13112795"/>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45951</xdr:rowOff>
    </xdr:from>
    <xdr:to>
      <xdr:col>76</xdr:col>
      <xdr:colOff>114300</xdr:colOff>
      <xdr:row>76</xdr:row>
      <xdr:rowOff>82595</xdr:rowOff>
    </xdr:to>
    <xdr:cxnSp macro="">
      <xdr:nvCxnSpPr>
        <xdr:cNvPr id="634" name="直線コネクタ 633"/>
        <xdr:cNvCxnSpPr/>
      </xdr:nvCxnSpPr>
      <xdr:spPr>
        <a:xfrm>
          <a:off x="13703300" y="13076151"/>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37647</xdr:rowOff>
    </xdr:from>
    <xdr:to>
      <xdr:col>71</xdr:col>
      <xdr:colOff>177800</xdr:colOff>
      <xdr:row>76</xdr:row>
      <xdr:rowOff>45951</xdr:rowOff>
    </xdr:to>
    <xdr:cxnSp macro="">
      <xdr:nvCxnSpPr>
        <xdr:cNvPr id="637" name="直線コネクタ 636"/>
        <xdr:cNvCxnSpPr/>
      </xdr:nvCxnSpPr>
      <xdr:spPr>
        <a:xfrm>
          <a:off x="12814300" y="13067847"/>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46101</xdr:rowOff>
    </xdr:from>
    <xdr:to>
      <xdr:col>85</xdr:col>
      <xdr:colOff>177800</xdr:colOff>
      <xdr:row>76</xdr:row>
      <xdr:rowOff>147701</xdr:rowOff>
    </xdr:to>
    <xdr:sp macro="" textlink="">
      <xdr:nvSpPr>
        <xdr:cNvPr id="647" name="楕円 646"/>
        <xdr:cNvSpPr/>
      </xdr:nvSpPr>
      <xdr:spPr>
        <a:xfrm>
          <a:off x="16268700" y="130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24528</xdr:rowOff>
    </xdr:from>
    <xdr:ext cx="534377" cy="259045"/>
    <xdr:sp macro="" textlink="">
      <xdr:nvSpPr>
        <xdr:cNvPr id="648" name="公債費該当値テキスト"/>
        <xdr:cNvSpPr txBox="1"/>
      </xdr:nvSpPr>
      <xdr:spPr>
        <a:xfrm>
          <a:off x="16370300" y="130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49843</xdr:rowOff>
    </xdr:from>
    <xdr:to>
      <xdr:col>81</xdr:col>
      <xdr:colOff>101600</xdr:colOff>
      <xdr:row>76</xdr:row>
      <xdr:rowOff>151443</xdr:rowOff>
    </xdr:to>
    <xdr:sp macro="" textlink="">
      <xdr:nvSpPr>
        <xdr:cNvPr id="649" name="楕円 648"/>
        <xdr:cNvSpPr/>
      </xdr:nvSpPr>
      <xdr:spPr>
        <a:xfrm>
          <a:off x="15430500" y="130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142570</xdr:rowOff>
    </xdr:from>
    <xdr:ext cx="534377" cy="259045"/>
    <xdr:sp macro="" textlink="">
      <xdr:nvSpPr>
        <xdr:cNvPr id="650" name="テキスト ボックス 649"/>
        <xdr:cNvSpPr txBox="1"/>
      </xdr:nvSpPr>
      <xdr:spPr>
        <a:xfrm>
          <a:off x="15214111" y="131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31795</xdr:rowOff>
    </xdr:from>
    <xdr:to>
      <xdr:col>76</xdr:col>
      <xdr:colOff>165100</xdr:colOff>
      <xdr:row>76</xdr:row>
      <xdr:rowOff>133395</xdr:rowOff>
    </xdr:to>
    <xdr:sp macro="" textlink="">
      <xdr:nvSpPr>
        <xdr:cNvPr id="651" name="楕円 650"/>
        <xdr:cNvSpPr/>
      </xdr:nvSpPr>
      <xdr:spPr>
        <a:xfrm>
          <a:off x="14541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124522</xdr:rowOff>
    </xdr:from>
    <xdr:ext cx="534377" cy="259045"/>
    <xdr:sp macro="" textlink="">
      <xdr:nvSpPr>
        <xdr:cNvPr id="652" name="テキスト ボックス 651"/>
        <xdr:cNvSpPr txBox="1"/>
      </xdr:nvSpPr>
      <xdr:spPr>
        <a:xfrm>
          <a:off x="14325111" y="131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166601</xdr:rowOff>
    </xdr:from>
    <xdr:to>
      <xdr:col>72</xdr:col>
      <xdr:colOff>38100</xdr:colOff>
      <xdr:row>76</xdr:row>
      <xdr:rowOff>96751</xdr:rowOff>
    </xdr:to>
    <xdr:sp macro="" textlink="">
      <xdr:nvSpPr>
        <xdr:cNvPr id="653" name="楕円 652"/>
        <xdr:cNvSpPr/>
      </xdr:nvSpPr>
      <xdr:spPr>
        <a:xfrm>
          <a:off x="13652500" y="130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113278</xdr:rowOff>
    </xdr:from>
    <xdr:ext cx="534377" cy="259045"/>
    <xdr:sp macro="" textlink="">
      <xdr:nvSpPr>
        <xdr:cNvPr id="654" name="テキスト ボックス 653"/>
        <xdr:cNvSpPr txBox="1"/>
      </xdr:nvSpPr>
      <xdr:spPr>
        <a:xfrm>
          <a:off x="13436111" y="128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158297</xdr:rowOff>
    </xdr:from>
    <xdr:to>
      <xdr:col>67</xdr:col>
      <xdr:colOff>101600</xdr:colOff>
      <xdr:row>76</xdr:row>
      <xdr:rowOff>88447</xdr:rowOff>
    </xdr:to>
    <xdr:sp macro="" textlink="">
      <xdr:nvSpPr>
        <xdr:cNvPr id="655" name="楕円 654"/>
        <xdr:cNvSpPr/>
      </xdr:nvSpPr>
      <xdr:spPr>
        <a:xfrm>
          <a:off x="12763500" y="130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104974</xdr:rowOff>
    </xdr:from>
    <xdr:ext cx="534377" cy="259045"/>
    <xdr:sp macro="" textlink="">
      <xdr:nvSpPr>
        <xdr:cNvPr id="656" name="テキスト ボックス 655"/>
        <xdr:cNvSpPr txBox="1"/>
      </xdr:nvSpPr>
      <xdr:spPr>
        <a:xfrm>
          <a:off x="12547111" y="127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162624</xdr:rowOff>
    </xdr:from>
    <xdr:to>
      <xdr:col>85</xdr:col>
      <xdr:colOff>127000</xdr:colOff>
      <xdr:row>98</xdr:row>
      <xdr:rowOff>5279</xdr:rowOff>
    </xdr:to>
    <xdr:cxnSp macro="">
      <xdr:nvCxnSpPr>
        <xdr:cNvPr id="683" name="直線コネクタ 682"/>
        <xdr:cNvCxnSpPr/>
      </xdr:nvCxnSpPr>
      <xdr:spPr>
        <a:xfrm>
          <a:off x="15481300" y="16793274"/>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162624</xdr:rowOff>
    </xdr:from>
    <xdr:to>
      <xdr:col>81</xdr:col>
      <xdr:colOff>50800</xdr:colOff>
      <xdr:row>98</xdr:row>
      <xdr:rowOff>88423</xdr:rowOff>
    </xdr:to>
    <xdr:cxnSp macro="">
      <xdr:nvCxnSpPr>
        <xdr:cNvPr id="686" name="直線コネクタ 685"/>
        <xdr:cNvCxnSpPr/>
      </xdr:nvCxnSpPr>
      <xdr:spPr>
        <a:xfrm flipV="1">
          <a:off x="14592300" y="16793274"/>
          <a:ext cx="889000" cy="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88423</xdr:rowOff>
    </xdr:from>
    <xdr:to>
      <xdr:col>76</xdr:col>
      <xdr:colOff>114300</xdr:colOff>
      <xdr:row>98</xdr:row>
      <xdr:rowOff>114055</xdr:rowOff>
    </xdr:to>
    <xdr:cxnSp macro="">
      <xdr:nvCxnSpPr>
        <xdr:cNvPr id="689" name="直線コネクタ 688"/>
        <xdr:cNvCxnSpPr/>
      </xdr:nvCxnSpPr>
      <xdr:spPr>
        <a:xfrm flipV="1">
          <a:off x="13703300" y="16890523"/>
          <a:ext cx="889000" cy="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114055</xdr:rowOff>
    </xdr:from>
    <xdr:to>
      <xdr:col>71</xdr:col>
      <xdr:colOff>177800</xdr:colOff>
      <xdr:row>98</xdr:row>
      <xdr:rowOff>134965</xdr:rowOff>
    </xdr:to>
    <xdr:cxnSp macro="">
      <xdr:nvCxnSpPr>
        <xdr:cNvPr id="692" name="直線コネクタ 691"/>
        <xdr:cNvCxnSpPr/>
      </xdr:nvCxnSpPr>
      <xdr:spPr>
        <a:xfrm flipV="1">
          <a:off x="12814300" y="16916155"/>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125929</xdr:rowOff>
    </xdr:from>
    <xdr:to>
      <xdr:col>85</xdr:col>
      <xdr:colOff>177800</xdr:colOff>
      <xdr:row>98</xdr:row>
      <xdr:rowOff>56079</xdr:rowOff>
    </xdr:to>
    <xdr:sp macro="" textlink="">
      <xdr:nvSpPr>
        <xdr:cNvPr id="702" name="楕円 701"/>
        <xdr:cNvSpPr/>
      </xdr:nvSpPr>
      <xdr:spPr>
        <a:xfrm>
          <a:off x="16268700" y="167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148806</xdr:rowOff>
    </xdr:from>
    <xdr:ext cx="534377" cy="259045"/>
    <xdr:sp macro="" textlink="">
      <xdr:nvSpPr>
        <xdr:cNvPr id="703" name="積立金該当値テキスト"/>
        <xdr:cNvSpPr txBox="1"/>
      </xdr:nvSpPr>
      <xdr:spPr>
        <a:xfrm>
          <a:off x="16370300" y="16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111824</xdr:rowOff>
    </xdr:from>
    <xdr:to>
      <xdr:col>81</xdr:col>
      <xdr:colOff>101600</xdr:colOff>
      <xdr:row>98</xdr:row>
      <xdr:rowOff>41974</xdr:rowOff>
    </xdr:to>
    <xdr:sp macro="" textlink="">
      <xdr:nvSpPr>
        <xdr:cNvPr id="704" name="楕円 703"/>
        <xdr:cNvSpPr/>
      </xdr:nvSpPr>
      <xdr:spPr>
        <a:xfrm>
          <a:off x="15430500" y="167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58501</xdr:rowOff>
    </xdr:from>
    <xdr:ext cx="534377" cy="259045"/>
    <xdr:sp macro="" textlink="">
      <xdr:nvSpPr>
        <xdr:cNvPr id="705" name="テキスト ボックス 704"/>
        <xdr:cNvSpPr txBox="1"/>
      </xdr:nvSpPr>
      <xdr:spPr>
        <a:xfrm>
          <a:off x="15214111" y="165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37623</xdr:rowOff>
    </xdr:from>
    <xdr:to>
      <xdr:col>76</xdr:col>
      <xdr:colOff>165100</xdr:colOff>
      <xdr:row>98</xdr:row>
      <xdr:rowOff>139223</xdr:rowOff>
    </xdr:to>
    <xdr:sp macro="" textlink="">
      <xdr:nvSpPr>
        <xdr:cNvPr id="706" name="楕円 705"/>
        <xdr:cNvSpPr/>
      </xdr:nvSpPr>
      <xdr:spPr>
        <a:xfrm>
          <a:off x="14541500" y="168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155750</xdr:rowOff>
    </xdr:from>
    <xdr:ext cx="534377" cy="259045"/>
    <xdr:sp macro="" textlink="">
      <xdr:nvSpPr>
        <xdr:cNvPr id="707" name="テキスト ボックス 706"/>
        <xdr:cNvSpPr txBox="1"/>
      </xdr:nvSpPr>
      <xdr:spPr>
        <a:xfrm>
          <a:off x="14325111" y="1661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63255</xdr:rowOff>
    </xdr:from>
    <xdr:to>
      <xdr:col>72</xdr:col>
      <xdr:colOff>38100</xdr:colOff>
      <xdr:row>98</xdr:row>
      <xdr:rowOff>164855</xdr:rowOff>
    </xdr:to>
    <xdr:sp macro="" textlink="">
      <xdr:nvSpPr>
        <xdr:cNvPr id="708" name="楕円 707"/>
        <xdr:cNvSpPr/>
      </xdr:nvSpPr>
      <xdr:spPr>
        <a:xfrm>
          <a:off x="13652500" y="168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155982</xdr:rowOff>
    </xdr:from>
    <xdr:ext cx="534377" cy="259045"/>
    <xdr:sp macro="" textlink="">
      <xdr:nvSpPr>
        <xdr:cNvPr id="709" name="テキスト ボックス 708"/>
        <xdr:cNvSpPr txBox="1"/>
      </xdr:nvSpPr>
      <xdr:spPr>
        <a:xfrm>
          <a:off x="13436111" y="169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84165</xdr:rowOff>
    </xdr:from>
    <xdr:to>
      <xdr:col>67</xdr:col>
      <xdr:colOff>101600</xdr:colOff>
      <xdr:row>99</xdr:row>
      <xdr:rowOff>14315</xdr:rowOff>
    </xdr:to>
    <xdr:sp macro="" textlink="">
      <xdr:nvSpPr>
        <xdr:cNvPr id="710" name="楕円 709"/>
        <xdr:cNvSpPr/>
      </xdr:nvSpPr>
      <xdr:spPr>
        <a:xfrm>
          <a:off x="12763500" y="16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5442</xdr:rowOff>
    </xdr:from>
    <xdr:ext cx="469744" cy="259045"/>
    <xdr:sp macro="" textlink="">
      <xdr:nvSpPr>
        <xdr:cNvPr id="711" name="テキスト ボックス 710"/>
        <xdr:cNvSpPr txBox="1"/>
      </xdr:nvSpPr>
      <xdr:spPr>
        <a:xfrm>
          <a:off x="12579428" y="169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76240</xdr:rowOff>
    </xdr:from>
    <xdr:to>
      <xdr:col>116</xdr:col>
      <xdr:colOff>63500</xdr:colOff>
      <xdr:row>58</xdr:row>
      <xdr:rowOff>139700</xdr:rowOff>
    </xdr:to>
    <xdr:cxnSp macro="">
      <xdr:nvCxnSpPr>
        <xdr:cNvPr id="795" name="直線コネクタ 794"/>
        <xdr:cNvCxnSpPr/>
      </xdr:nvCxnSpPr>
      <xdr:spPr>
        <a:xfrm flipV="1">
          <a:off x="21323300" y="9505990"/>
          <a:ext cx="838200" cy="57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25440</xdr:rowOff>
    </xdr:from>
    <xdr:to>
      <xdr:col>116</xdr:col>
      <xdr:colOff>114300</xdr:colOff>
      <xdr:row>55</xdr:row>
      <xdr:rowOff>127040</xdr:rowOff>
    </xdr:to>
    <xdr:sp macro="" textlink="">
      <xdr:nvSpPr>
        <xdr:cNvPr id="814" name="楕円 813"/>
        <xdr:cNvSpPr/>
      </xdr:nvSpPr>
      <xdr:spPr>
        <a:xfrm>
          <a:off x="22110700" y="94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48317</xdr:rowOff>
    </xdr:from>
    <xdr:ext cx="534377" cy="259045"/>
    <xdr:sp macro="" textlink="">
      <xdr:nvSpPr>
        <xdr:cNvPr id="815" name="貸付金該当値テキスト"/>
        <xdr:cNvSpPr txBox="1"/>
      </xdr:nvSpPr>
      <xdr:spPr>
        <a:xfrm>
          <a:off x="22212300" y="93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96171</xdr:rowOff>
    </xdr:from>
    <xdr:to>
      <xdr:col>116</xdr:col>
      <xdr:colOff>63500</xdr:colOff>
      <xdr:row>73</xdr:row>
      <xdr:rowOff>116707</xdr:rowOff>
    </xdr:to>
    <xdr:cxnSp macro="">
      <xdr:nvCxnSpPr>
        <xdr:cNvPr id="853" name="直線コネクタ 852"/>
        <xdr:cNvCxnSpPr/>
      </xdr:nvCxnSpPr>
      <xdr:spPr>
        <a:xfrm>
          <a:off x="21323300" y="12612021"/>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96171</xdr:rowOff>
    </xdr:from>
    <xdr:to>
      <xdr:col>111</xdr:col>
      <xdr:colOff>177800</xdr:colOff>
      <xdr:row>74</xdr:row>
      <xdr:rowOff>12541</xdr:rowOff>
    </xdr:to>
    <xdr:cxnSp macro="">
      <xdr:nvCxnSpPr>
        <xdr:cNvPr id="856" name="直線コネクタ 855"/>
        <xdr:cNvCxnSpPr/>
      </xdr:nvCxnSpPr>
      <xdr:spPr>
        <a:xfrm flipV="1">
          <a:off x="20434300" y="12612021"/>
          <a:ext cx="8890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12541</xdr:rowOff>
    </xdr:from>
    <xdr:to>
      <xdr:col>107</xdr:col>
      <xdr:colOff>50800</xdr:colOff>
      <xdr:row>74</xdr:row>
      <xdr:rowOff>33020</xdr:rowOff>
    </xdr:to>
    <xdr:cxnSp macro="">
      <xdr:nvCxnSpPr>
        <xdr:cNvPr id="859" name="直線コネクタ 858"/>
        <xdr:cNvCxnSpPr/>
      </xdr:nvCxnSpPr>
      <xdr:spPr>
        <a:xfrm flipV="1">
          <a:off x="19545300" y="12699841"/>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33020</xdr:rowOff>
    </xdr:from>
    <xdr:to>
      <xdr:col>102</xdr:col>
      <xdr:colOff>114300</xdr:colOff>
      <xdr:row>74</xdr:row>
      <xdr:rowOff>112496</xdr:rowOff>
    </xdr:to>
    <xdr:cxnSp macro="">
      <xdr:nvCxnSpPr>
        <xdr:cNvPr id="862" name="直線コネクタ 861"/>
        <xdr:cNvCxnSpPr/>
      </xdr:nvCxnSpPr>
      <xdr:spPr>
        <a:xfrm flipV="1">
          <a:off x="18656300" y="12720320"/>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65907</xdr:rowOff>
    </xdr:from>
    <xdr:to>
      <xdr:col>116</xdr:col>
      <xdr:colOff>114300</xdr:colOff>
      <xdr:row>73</xdr:row>
      <xdr:rowOff>167507</xdr:rowOff>
    </xdr:to>
    <xdr:sp macro="" textlink="">
      <xdr:nvSpPr>
        <xdr:cNvPr id="872" name="楕円 871"/>
        <xdr:cNvSpPr/>
      </xdr:nvSpPr>
      <xdr:spPr>
        <a:xfrm>
          <a:off x="22110700" y="125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88784</xdr:rowOff>
    </xdr:from>
    <xdr:ext cx="534377" cy="259045"/>
    <xdr:sp macro="" textlink="">
      <xdr:nvSpPr>
        <xdr:cNvPr id="873" name="繰出金該当値テキスト"/>
        <xdr:cNvSpPr txBox="1"/>
      </xdr:nvSpPr>
      <xdr:spPr>
        <a:xfrm>
          <a:off x="22212300" y="124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45371</xdr:rowOff>
    </xdr:from>
    <xdr:to>
      <xdr:col>112</xdr:col>
      <xdr:colOff>38100</xdr:colOff>
      <xdr:row>73</xdr:row>
      <xdr:rowOff>146971</xdr:rowOff>
    </xdr:to>
    <xdr:sp macro="" textlink="">
      <xdr:nvSpPr>
        <xdr:cNvPr id="874" name="楕円 873"/>
        <xdr:cNvSpPr/>
      </xdr:nvSpPr>
      <xdr:spPr>
        <a:xfrm>
          <a:off x="21272500" y="125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163498</xdr:rowOff>
    </xdr:from>
    <xdr:ext cx="534377" cy="259045"/>
    <xdr:sp macro="" textlink="">
      <xdr:nvSpPr>
        <xdr:cNvPr id="875" name="テキスト ボックス 874"/>
        <xdr:cNvSpPr txBox="1"/>
      </xdr:nvSpPr>
      <xdr:spPr>
        <a:xfrm>
          <a:off x="21056111" y="123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133191</xdr:rowOff>
    </xdr:from>
    <xdr:to>
      <xdr:col>107</xdr:col>
      <xdr:colOff>101600</xdr:colOff>
      <xdr:row>74</xdr:row>
      <xdr:rowOff>63341</xdr:rowOff>
    </xdr:to>
    <xdr:sp macro="" textlink="">
      <xdr:nvSpPr>
        <xdr:cNvPr id="876" name="楕円 875"/>
        <xdr:cNvSpPr/>
      </xdr:nvSpPr>
      <xdr:spPr>
        <a:xfrm>
          <a:off x="20383500" y="126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79868</xdr:rowOff>
    </xdr:from>
    <xdr:ext cx="534377" cy="259045"/>
    <xdr:sp macro="" textlink="">
      <xdr:nvSpPr>
        <xdr:cNvPr id="877" name="テキスト ボックス 876"/>
        <xdr:cNvSpPr txBox="1"/>
      </xdr:nvSpPr>
      <xdr:spPr>
        <a:xfrm>
          <a:off x="20167111" y="12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153670</xdr:rowOff>
    </xdr:from>
    <xdr:to>
      <xdr:col>102</xdr:col>
      <xdr:colOff>165100</xdr:colOff>
      <xdr:row>74</xdr:row>
      <xdr:rowOff>83820</xdr:rowOff>
    </xdr:to>
    <xdr:sp macro="" textlink="">
      <xdr:nvSpPr>
        <xdr:cNvPr id="878" name="楕円 877"/>
        <xdr:cNvSpPr/>
      </xdr:nvSpPr>
      <xdr:spPr>
        <a:xfrm>
          <a:off x="19494500" y="12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100347</xdr:rowOff>
    </xdr:from>
    <xdr:ext cx="534377" cy="259045"/>
    <xdr:sp macro="" textlink="">
      <xdr:nvSpPr>
        <xdr:cNvPr id="879" name="テキスト ボックス 878"/>
        <xdr:cNvSpPr txBox="1"/>
      </xdr:nvSpPr>
      <xdr:spPr>
        <a:xfrm>
          <a:off x="19278111" y="124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61696</xdr:rowOff>
    </xdr:from>
    <xdr:to>
      <xdr:col>98</xdr:col>
      <xdr:colOff>38100</xdr:colOff>
      <xdr:row>74</xdr:row>
      <xdr:rowOff>163296</xdr:rowOff>
    </xdr:to>
    <xdr:sp macro="" textlink="">
      <xdr:nvSpPr>
        <xdr:cNvPr id="880" name="楕円 879"/>
        <xdr:cNvSpPr/>
      </xdr:nvSpPr>
      <xdr:spPr>
        <a:xfrm>
          <a:off x="18605500" y="127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8373</xdr:rowOff>
    </xdr:from>
    <xdr:ext cx="534377" cy="259045"/>
    <xdr:sp macro="" textlink="">
      <xdr:nvSpPr>
        <xdr:cNvPr id="881" name="テキスト ボックス 880"/>
        <xdr:cNvSpPr txBox="1"/>
      </xdr:nvSpPr>
      <xdr:spPr>
        <a:xfrm>
          <a:off x="18389111" y="12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るものの、退職手当が減少したことにより、数年ぶりに減少した。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災害復旧事業費は、平成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月豪雨や台風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号等による被害の復旧に多額の経費を要したため、昨年度に比べ大きく増加した。加えて、類似団体内平均値や全国平均を大幅に上回った。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貸付金は、水道事業の経営健全化に向けて水道事業会計に貸付を行ったため、大きく増加しており、類似団体内平均値や全国平均を大幅に上回った。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15,639
49.18
9,272,617
9,134,250
60,729
4,307,680
7,911,146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138394</xdr:rowOff>
    </xdr:from>
    <xdr:to>
      <xdr:col>24</xdr:col>
      <xdr:colOff>63500</xdr:colOff>
      <xdr:row>32</xdr:row>
      <xdr:rowOff>168765</xdr:rowOff>
    </xdr:to>
    <xdr:cxnSp macro="">
      <xdr:nvCxnSpPr>
        <xdr:cNvPr id="63" name="直線コネクタ 62"/>
        <xdr:cNvCxnSpPr/>
      </xdr:nvCxnSpPr>
      <xdr:spPr>
        <a:xfrm>
          <a:off x="3797300" y="5624794"/>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29645</xdr:rowOff>
    </xdr:from>
    <xdr:to>
      <xdr:col>19</xdr:col>
      <xdr:colOff>177800</xdr:colOff>
      <xdr:row>32</xdr:row>
      <xdr:rowOff>138394</xdr:rowOff>
    </xdr:to>
    <xdr:cxnSp macro="">
      <xdr:nvCxnSpPr>
        <xdr:cNvPr id="66" name="直線コネクタ 65"/>
        <xdr:cNvCxnSpPr/>
      </xdr:nvCxnSpPr>
      <xdr:spPr>
        <a:xfrm>
          <a:off x="2908300" y="5516045"/>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29645</xdr:rowOff>
    </xdr:from>
    <xdr:to>
      <xdr:col>15</xdr:col>
      <xdr:colOff>50800</xdr:colOff>
      <xdr:row>33</xdr:row>
      <xdr:rowOff>16909</xdr:rowOff>
    </xdr:to>
    <xdr:cxnSp macro="">
      <xdr:nvCxnSpPr>
        <xdr:cNvPr id="69" name="直線コネクタ 68"/>
        <xdr:cNvCxnSpPr/>
      </xdr:nvCxnSpPr>
      <xdr:spPr>
        <a:xfrm flipV="1">
          <a:off x="2019300" y="5516045"/>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16909</xdr:rowOff>
    </xdr:from>
    <xdr:to>
      <xdr:col>10</xdr:col>
      <xdr:colOff>114300</xdr:colOff>
      <xdr:row>33</xdr:row>
      <xdr:rowOff>53485</xdr:rowOff>
    </xdr:to>
    <xdr:cxnSp macro="">
      <xdr:nvCxnSpPr>
        <xdr:cNvPr id="72" name="直線コネクタ 71"/>
        <xdr:cNvCxnSpPr/>
      </xdr:nvCxnSpPr>
      <xdr:spPr>
        <a:xfrm flipV="1">
          <a:off x="1130300" y="567475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117965</xdr:rowOff>
    </xdr:from>
    <xdr:to>
      <xdr:col>24</xdr:col>
      <xdr:colOff>114300</xdr:colOff>
      <xdr:row>33</xdr:row>
      <xdr:rowOff>48115</xdr:rowOff>
    </xdr:to>
    <xdr:sp macro="" textlink="">
      <xdr:nvSpPr>
        <xdr:cNvPr id="82" name="楕円 81"/>
        <xdr:cNvSpPr/>
      </xdr:nvSpPr>
      <xdr:spPr>
        <a:xfrm>
          <a:off x="4584700" y="5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140842</xdr:rowOff>
    </xdr:from>
    <xdr:ext cx="469744" cy="259045"/>
    <xdr:sp macro="" textlink="">
      <xdr:nvSpPr>
        <xdr:cNvPr id="83" name="議会費該当値テキスト"/>
        <xdr:cNvSpPr txBox="1"/>
      </xdr:nvSpPr>
      <xdr:spPr>
        <a:xfrm>
          <a:off x="4686300" y="54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87594</xdr:rowOff>
    </xdr:from>
    <xdr:to>
      <xdr:col>20</xdr:col>
      <xdr:colOff>38100</xdr:colOff>
      <xdr:row>33</xdr:row>
      <xdr:rowOff>17744</xdr:rowOff>
    </xdr:to>
    <xdr:sp macro="" textlink="">
      <xdr:nvSpPr>
        <xdr:cNvPr id="84" name="楕円 83"/>
        <xdr:cNvSpPr/>
      </xdr:nvSpPr>
      <xdr:spPr>
        <a:xfrm>
          <a:off x="3746500" y="55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34271</xdr:rowOff>
    </xdr:from>
    <xdr:ext cx="469744" cy="259045"/>
    <xdr:sp macro="" textlink="">
      <xdr:nvSpPr>
        <xdr:cNvPr id="85" name="テキスト ボックス 84"/>
        <xdr:cNvSpPr txBox="1"/>
      </xdr:nvSpPr>
      <xdr:spPr>
        <a:xfrm>
          <a:off x="3562428" y="53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150295</xdr:rowOff>
    </xdr:from>
    <xdr:to>
      <xdr:col>15</xdr:col>
      <xdr:colOff>101600</xdr:colOff>
      <xdr:row>32</xdr:row>
      <xdr:rowOff>80445</xdr:rowOff>
    </xdr:to>
    <xdr:sp macro="" textlink="">
      <xdr:nvSpPr>
        <xdr:cNvPr id="86" name="楕円 85"/>
        <xdr:cNvSpPr/>
      </xdr:nvSpPr>
      <xdr:spPr>
        <a:xfrm>
          <a:off x="2857500" y="54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96972</xdr:rowOff>
    </xdr:from>
    <xdr:ext cx="469744" cy="259045"/>
    <xdr:sp macro="" textlink="">
      <xdr:nvSpPr>
        <xdr:cNvPr id="87" name="テキスト ボックス 86"/>
        <xdr:cNvSpPr txBox="1"/>
      </xdr:nvSpPr>
      <xdr:spPr>
        <a:xfrm>
          <a:off x="2673428" y="52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137559</xdr:rowOff>
    </xdr:from>
    <xdr:to>
      <xdr:col>10</xdr:col>
      <xdr:colOff>165100</xdr:colOff>
      <xdr:row>33</xdr:row>
      <xdr:rowOff>67709</xdr:rowOff>
    </xdr:to>
    <xdr:sp macro="" textlink="">
      <xdr:nvSpPr>
        <xdr:cNvPr id="88" name="楕円 87"/>
        <xdr:cNvSpPr/>
      </xdr:nvSpPr>
      <xdr:spPr>
        <a:xfrm>
          <a:off x="1968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84236</xdr:rowOff>
    </xdr:from>
    <xdr:ext cx="469744" cy="259045"/>
    <xdr:sp macro="" textlink="">
      <xdr:nvSpPr>
        <xdr:cNvPr id="89" name="テキスト ボックス 88"/>
        <xdr:cNvSpPr txBox="1"/>
      </xdr:nvSpPr>
      <xdr:spPr>
        <a:xfrm>
          <a:off x="1784428"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2685</xdr:rowOff>
    </xdr:from>
    <xdr:to>
      <xdr:col>6</xdr:col>
      <xdr:colOff>38100</xdr:colOff>
      <xdr:row>33</xdr:row>
      <xdr:rowOff>104285</xdr:rowOff>
    </xdr:to>
    <xdr:sp macro="" textlink="">
      <xdr:nvSpPr>
        <xdr:cNvPr id="90" name="楕円 89"/>
        <xdr:cNvSpPr/>
      </xdr:nvSpPr>
      <xdr:spPr>
        <a:xfrm>
          <a:off x="1079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120812</xdr:rowOff>
    </xdr:from>
    <xdr:ext cx="469744" cy="259045"/>
    <xdr:sp macro="" textlink="">
      <xdr:nvSpPr>
        <xdr:cNvPr id="91" name="テキスト ボックス 90"/>
        <xdr:cNvSpPr txBox="1"/>
      </xdr:nvSpPr>
      <xdr:spPr>
        <a:xfrm>
          <a:off x="895428"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1,233,776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25880</xdr:rowOff>
    </xdr:from>
    <xdr:to>
      <xdr:col>24</xdr:col>
      <xdr:colOff>63500</xdr:colOff>
      <xdr:row>58</xdr:row>
      <xdr:rowOff>33238</xdr:rowOff>
    </xdr:to>
    <xdr:cxnSp macro="">
      <xdr:nvCxnSpPr>
        <xdr:cNvPr id="120" name="直線コネクタ 119"/>
        <xdr:cNvCxnSpPr/>
      </xdr:nvCxnSpPr>
      <xdr:spPr>
        <a:xfrm>
          <a:off x="3797300" y="9969980"/>
          <a:ext cx="8382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25880</xdr:rowOff>
    </xdr:from>
    <xdr:to>
      <xdr:col>19</xdr:col>
      <xdr:colOff>177800</xdr:colOff>
      <xdr:row>58</xdr:row>
      <xdr:rowOff>114498</xdr:rowOff>
    </xdr:to>
    <xdr:cxnSp macro="">
      <xdr:nvCxnSpPr>
        <xdr:cNvPr id="123" name="直線コネクタ 122"/>
        <xdr:cNvCxnSpPr/>
      </xdr:nvCxnSpPr>
      <xdr:spPr>
        <a:xfrm flipV="1">
          <a:off x="2908300" y="9969980"/>
          <a:ext cx="889000" cy="8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114498</xdr:rowOff>
    </xdr:from>
    <xdr:to>
      <xdr:col>15</xdr:col>
      <xdr:colOff>50800</xdr:colOff>
      <xdr:row>58</xdr:row>
      <xdr:rowOff>128556</xdr:rowOff>
    </xdr:to>
    <xdr:cxnSp macro="">
      <xdr:nvCxnSpPr>
        <xdr:cNvPr id="126" name="直線コネクタ 125"/>
        <xdr:cNvCxnSpPr/>
      </xdr:nvCxnSpPr>
      <xdr:spPr>
        <a:xfrm flipV="1">
          <a:off x="2019300" y="10058598"/>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128556</xdr:rowOff>
    </xdr:from>
    <xdr:to>
      <xdr:col>10</xdr:col>
      <xdr:colOff>114300</xdr:colOff>
      <xdr:row>58</xdr:row>
      <xdr:rowOff>147955</xdr:rowOff>
    </xdr:to>
    <xdr:cxnSp macro="">
      <xdr:nvCxnSpPr>
        <xdr:cNvPr id="129" name="直線コネクタ 128"/>
        <xdr:cNvCxnSpPr/>
      </xdr:nvCxnSpPr>
      <xdr:spPr>
        <a:xfrm flipV="1">
          <a:off x="1130300" y="10072656"/>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153888</xdr:rowOff>
    </xdr:from>
    <xdr:to>
      <xdr:col>24</xdr:col>
      <xdr:colOff>114300</xdr:colOff>
      <xdr:row>58</xdr:row>
      <xdr:rowOff>84038</xdr:rowOff>
    </xdr:to>
    <xdr:sp macro="" textlink="">
      <xdr:nvSpPr>
        <xdr:cNvPr id="139" name="楕円 138"/>
        <xdr:cNvSpPr/>
      </xdr:nvSpPr>
      <xdr:spPr>
        <a:xfrm>
          <a:off x="4584700" y="99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5315</xdr:rowOff>
    </xdr:from>
    <xdr:ext cx="599010" cy="259045"/>
    <xdr:sp macro="" textlink="">
      <xdr:nvSpPr>
        <xdr:cNvPr id="140" name="総務費該当値テキスト"/>
        <xdr:cNvSpPr txBox="1"/>
      </xdr:nvSpPr>
      <xdr:spPr>
        <a:xfrm>
          <a:off x="4686300" y="977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146530</xdr:rowOff>
    </xdr:from>
    <xdr:to>
      <xdr:col>20</xdr:col>
      <xdr:colOff>38100</xdr:colOff>
      <xdr:row>58</xdr:row>
      <xdr:rowOff>76680</xdr:rowOff>
    </xdr:to>
    <xdr:sp macro="" textlink="">
      <xdr:nvSpPr>
        <xdr:cNvPr id="141" name="楕円 140"/>
        <xdr:cNvSpPr/>
      </xdr:nvSpPr>
      <xdr:spPr>
        <a:xfrm>
          <a:off x="3746500" y="9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93207</xdr:rowOff>
    </xdr:from>
    <xdr:ext cx="599010" cy="259045"/>
    <xdr:sp macro="" textlink="">
      <xdr:nvSpPr>
        <xdr:cNvPr id="142" name="テキスト ボックス 141"/>
        <xdr:cNvSpPr txBox="1"/>
      </xdr:nvSpPr>
      <xdr:spPr>
        <a:xfrm>
          <a:off x="3497795" y="969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63698</xdr:rowOff>
    </xdr:from>
    <xdr:to>
      <xdr:col>15</xdr:col>
      <xdr:colOff>101600</xdr:colOff>
      <xdr:row>58</xdr:row>
      <xdr:rowOff>165298</xdr:rowOff>
    </xdr:to>
    <xdr:sp macro="" textlink="">
      <xdr:nvSpPr>
        <xdr:cNvPr id="143" name="楕円 142"/>
        <xdr:cNvSpPr/>
      </xdr:nvSpPr>
      <xdr:spPr>
        <a:xfrm>
          <a:off x="2857500" y="100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156425</xdr:rowOff>
    </xdr:from>
    <xdr:ext cx="534377" cy="259045"/>
    <xdr:sp macro="" textlink="">
      <xdr:nvSpPr>
        <xdr:cNvPr id="144" name="テキスト ボックス 143"/>
        <xdr:cNvSpPr txBox="1"/>
      </xdr:nvSpPr>
      <xdr:spPr>
        <a:xfrm>
          <a:off x="2641111" y="101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77756</xdr:rowOff>
    </xdr:from>
    <xdr:to>
      <xdr:col>10</xdr:col>
      <xdr:colOff>165100</xdr:colOff>
      <xdr:row>59</xdr:row>
      <xdr:rowOff>7906</xdr:rowOff>
    </xdr:to>
    <xdr:sp macro="" textlink="">
      <xdr:nvSpPr>
        <xdr:cNvPr id="145" name="楕円 144"/>
        <xdr:cNvSpPr/>
      </xdr:nvSpPr>
      <xdr:spPr>
        <a:xfrm>
          <a:off x="1968500" y="100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170483</xdr:rowOff>
    </xdr:from>
    <xdr:ext cx="534377" cy="259045"/>
    <xdr:sp macro="" textlink="">
      <xdr:nvSpPr>
        <xdr:cNvPr id="146" name="テキスト ボックス 145"/>
        <xdr:cNvSpPr txBox="1"/>
      </xdr:nvSpPr>
      <xdr:spPr>
        <a:xfrm>
          <a:off x="1752111" y="101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97155</xdr:rowOff>
    </xdr:from>
    <xdr:to>
      <xdr:col>6</xdr:col>
      <xdr:colOff>38100</xdr:colOff>
      <xdr:row>59</xdr:row>
      <xdr:rowOff>27305</xdr:rowOff>
    </xdr:to>
    <xdr:sp macro="" textlink="">
      <xdr:nvSpPr>
        <xdr:cNvPr id="147" name="楕円 146"/>
        <xdr:cNvSpPr/>
      </xdr:nvSpPr>
      <xdr:spPr>
        <a:xfrm>
          <a:off x="1079500" y="100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18432</xdr:rowOff>
    </xdr:from>
    <xdr:ext cx="534377" cy="259045"/>
    <xdr:sp macro="" textlink="">
      <xdr:nvSpPr>
        <xdr:cNvPr id="148" name="テキスト ボックス 147"/>
        <xdr:cNvSpPr txBox="1"/>
      </xdr:nvSpPr>
      <xdr:spPr>
        <a:xfrm>
          <a:off x="863111" y="101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154026</xdr:rowOff>
    </xdr:from>
    <xdr:to>
      <xdr:col>24</xdr:col>
      <xdr:colOff>63500</xdr:colOff>
      <xdr:row>75</xdr:row>
      <xdr:rowOff>167012</xdr:rowOff>
    </xdr:to>
    <xdr:cxnSp macro="">
      <xdr:nvCxnSpPr>
        <xdr:cNvPr id="180" name="直線コネクタ 179"/>
        <xdr:cNvCxnSpPr/>
      </xdr:nvCxnSpPr>
      <xdr:spPr>
        <a:xfrm flipV="1">
          <a:off x="3797300" y="13012776"/>
          <a:ext cx="8382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167012</xdr:rowOff>
    </xdr:from>
    <xdr:to>
      <xdr:col>19</xdr:col>
      <xdr:colOff>177800</xdr:colOff>
      <xdr:row>76</xdr:row>
      <xdr:rowOff>58471</xdr:rowOff>
    </xdr:to>
    <xdr:cxnSp macro="">
      <xdr:nvCxnSpPr>
        <xdr:cNvPr id="183" name="直線コネクタ 182"/>
        <xdr:cNvCxnSpPr/>
      </xdr:nvCxnSpPr>
      <xdr:spPr>
        <a:xfrm flipV="1">
          <a:off x="2908300" y="13025762"/>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58471</xdr:rowOff>
    </xdr:from>
    <xdr:to>
      <xdr:col>15</xdr:col>
      <xdr:colOff>50800</xdr:colOff>
      <xdr:row>76</xdr:row>
      <xdr:rowOff>128532</xdr:rowOff>
    </xdr:to>
    <xdr:cxnSp macro="">
      <xdr:nvCxnSpPr>
        <xdr:cNvPr id="186" name="直線コネクタ 185"/>
        <xdr:cNvCxnSpPr/>
      </xdr:nvCxnSpPr>
      <xdr:spPr>
        <a:xfrm flipV="1">
          <a:off x="2019300" y="13088671"/>
          <a:ext cx="889000" cy="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128532</xdr:rowOff>
    </xdr:from>
    <xdr:to>
      <xdr:col>10</xdr:col>
      <xdr:colOff>114300</xdr:colOff>
      <xdr:row>77</xdr:row>
      <xdr:rowOff>88483</xdr:rowOff>
    </xdr:to>
    <xdr:cxnSp macro="">
      <xdr:nvCxnSpPr>
        <xdr:cNvPr id="189" name="直線コネクタ 188"/>
        <xdr:cNvCxnSpPr/>
      </xdr:nvCxnSpPr>
      <xdr:spPr>
        <a:xfrm flipV="1">
          <a:off x="1130300" y="13158732"/>
          <a:ext cx="8890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103225</xdr:rowOff>
    </xdr:from>
    <xdr:to>
      <xdr:col>24</xdr:col>
      <xdr:colOff>114300</xdr:colOff>
      <xdr:row>76</xdr:row>
      <xdr:rowOff>33375</xdr:rowOff>
    </xdr:to>
    <xdr:sp macro="" textlink="">
      <xdr:nvSpPr>
        <xdr:cNvPr id="199" name="楕円 198"/>
        <xdr:cNvSpPr/>
      </xdr:nvSpPr>
      <xdr:spPr>
        <a:xfrm>
          <a:off x="4584700" y="129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126102</xdr:rowOff>
    </xdr:from>
    <xdr:ext cx="599010" cy="259045"/>
    <xdr:sp macro="" textlink="">
      <xdr:nvSpPr>
        <xdr:cNvPr id="200" name="民生費該当値テキスト"/>
        <xdr:cNvSpPr txBox="1"/>
      </xdr:nvSpPr>
      <xdr:spPr>
        <a:xfrm>
          <a:off x="4686300" y="128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116212</xdr:rowOff>
    </xdr:from>
    <xdr:to>
      <xdr:col>20</xdr:col>
      <xdr:colOff>38100</xdr:colOff>
      <xdr:row>76</xdr:row>
      <xdr:rowOff>46363</xdr:rowOff>
    </xdr:to>
    <xdr:sp macro="" textlink="">
      <xdr:nvSpPr>
        <xdr:cNvPr id="201" name="楕円 200"/>
        <xdr:cNvSpPr/>
      </xdr:nvSpPr>
      <xdr:spPr>
        <a:xfrm>
          <a:off x="3746500" y="12974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62889</xdr:rowOff>
    </xdr:from>
    <xdr:ext cx="599010" cy="259045"/>
    <xdr:sp macro="" textlink="">
      <xdr:nvSpPr>
        <xdr:cNvPr id="202" name="テキスト ボックス 201"/>
        <xdr:cNvSpPr txBox="1"/>
      </xdr:nvSpPr>
      <xdr:spPr>
        <a:xfrm>
          <a:off x="3497795" y="1275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7671</xdr:rowOff>
    </xdr:from>
    <xdr:to>
      <xdr:col>15</xdr:col>
      <xdr:colOff>101600</xdr:colOff>
      <xdr:row>76</xdr:row>
      <xdr:rowOff>109271</xdr:rowOff>
    </xdr:to>
    <xdr:sp macro="" textlink="">
      <xdr:nvSpPr>
        <xdr:cNvPr id="203" name="楕円 202"/>
        <xdr:cNvSpPr/>
      </xdr:nvSpPr>
      <xdr:spPr>
        <a:xfrm>
          <a:off x="2857500" y="130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125798</xdr:rowOff>
    </xdr:from>
    <xdr:ext cx="599010" cy="259045"/>
    <xdr:sp macro="" textlink="">
      <xdr:nvSpPr>
        <xdr:cNvPr id="204" name="テキスト ボックス 203"/>
        <xdr:cNvSpPr txBox="1"/>
      </xdr:nvSpPr>
      <xdr:spPr>
        <a:xfrm>
          <a:off x="2608795" y="128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77732</xdr:rowOff>
    </xdr:from>
    <xdr:to>
      <xdr:col>10</xdr:col>
      <xdr:colOff>165100</xdr:colOff>
      <xdr:row>77</xdr:row>
      <xdr:rowOff>7882</xdr:rowOff>
    </xdr:to>
    <xdr:sp macro="" textlink="">
      <xdr:nvSpPr>
        <xdr:cNvPr id="205" name="楕円 204"/>
        <xdr:cNvSpPr/>
      </xdr:nvSpPr>
      <xdr:spPr>
        <a:xfrm>
          <a:off x="1968500" y="131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24408</xdr:rowOff>
    </xdr:from>
    <xdr:ext cx="599010" cy="259045"/>
    <xdr:sp macro="" textlink="">
      <xdr:nvSpPr>
        <xdr:cNvPr id="206" name="テキスト ボックス 205"/>
        <xdr:cNvSpPr txBox="1"/>
      </xdr:nvSpPr>
      <xdr:spPr>
        <a:xfrm>
          <a:off x="1719795" y="1288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37683</xdr:rowOff>
    </xdr:from>
    <xdr:to>
      <xdr:col>6</xdr:col>
      <xdr:colOff>38100</xdr:colOff>
      <xdr:row>77</xdr:row>
      <xdr:rowOff>139283</xdr:rowOff>
    </xdr:to>
    <xdr:sp macro="" textlink="">
      <xdr:nvSpPr>
        <xdr:cNvPr id="207" name="楕円 206"/>
        <xdr:cNvSpPr/>
      </xdr:nvSpPr>
      <xdr:spPr>
        <a:xfrm>
          <a:off x="1079500" y="132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130410</xdr:rowOff>
    </xdr:from>
    <xdr:ext cx="599010" cy="259045"/>
    <xdr:sp macro="" textlink="">
      <xdr:nvSpPr>
        <xdr:cNvPr id="208" name="テキスト ボックス 207"/>
        <xdr:cNvSpPr txBox="1"/>
      </xdr:nvSpPr>
      <xdr:spPr>
        <a:xfrm>
          <a:off x="830795" y="133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107,258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8516</xdr:rowOff>
    </xdr:from>
    <xdr:to>
      <xdr:col>24</xdr:col>
      <xdr:colOff>63500</xdr:colOff>
      <xdr:row>97</xdr:row>
      <xdr:rowOff>157090</xdr:rowOff>
    </xdr:to>
    <xdr:cxnSp macro="">
      <xdr:nvCxnSpPr>
        <xdr:cNvPr id="240" name="直線コネクタ 239"/>
        <xdr:cNvCxnSpPr/>
      </xdr:nvCxnSpPr>
      <xdr:spPr>
        <a:xfrm flipV="1">
          <a:off x="3797300" y="16467716"/>
          <a:ext cx="838200" cy="3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157090</xdr:rowOff>
    </xdr:from>
    <xdr:to>
      <xdr:col>19</xdr:col>
      <xdr:colOff>177800</xdr:colOff>
      <xdr:row>98</xdr:row>
      <xdr:rowOff>17627</xdr:rowOff>
    </xdr:to>
    <xdr:cxnSp macro="">
      <xdr:nvCxnSpPr>
        <xdr:cNvPr id="243" name="直線コネクタ 242"/>
        <xdr:cNvCxnSpPr/>
      </xdr:nvCxnSpPr>
      <xdr:spPr>
        <a:xfrm flipV="1">
          <a:off x="2908300" y="16787740"/>
          <a:ext cx="889000" cy="3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108528</xdr:rowOff>
    </xdr:from>
    <xdr:to>
      <xdr:col>15</xdr:col>
      <xdr:colOff>50800</xdr:colOff>
      <xdr:row>98</xdr:row>
      <xdr:rowOff>17627</xdr:rowOff>
    </xdr:to>
    <xdr:cxnSp macro="">
      <xdr:nvCxnSpPr>
        <xdr:cNvPr id="246" name="直線コネクタ 245"/>
        <xdr:cNvCxnSpPr/>
      </xdr:nvCxnSpPr>
      <xdr:spPr>
        <a:xfrm>
          <a:off x="2019300" y="16739178"/>
          <a:ext cx="889000" cy="8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108528</xdr:rowOff>
    </xdr:from>
    <xdr:to>
      <xdr:col>10</xdr:col>
      <xdr:colOff>114300</xdr:colOff>
      <xdr:row>98</xdr:row>
      <xdr:rowOff>31197</xdr:rowOff>
    </xdr:to>
    <xdr:cxnSp macro="">
      <xdr:nvCxnSpPr>
        <xdr:cNvPr id="249" name="直線コネクタ 248"/>
        <xdr:cNvCxnSpPr/>
      </xdr:nvCxnSpPr>
      <xdr:spPr>
        <a:xfrm flipV="1">
          <a:off x="1130300" y="16739178"/>
          <a:ext cx="889000" cy="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129166</xdr:rowOff>
    </xdr:from>
    <xdr:to>
      <xdr:col>24</xdr:col>
      <xdr:colOff>114300</xdr:colOff>
      <xdr:row>96</xdr:row>
      <xdr:rowOff>59316</xdr:rowOff>
    </xdr:to>
    <xdr:sp macro="" textlink="">
      <xdr:nvSpPr>
        <xdr:cNvPr id="259" name="楕円 258"/>
        <xdr:cNvSpPr/>
      </xdr:nvSpPr>
      <xdr:spPr>
        <a:xfrm>
          <a:off x="4584700" y="164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152043</xdr:rowOff>
    </xdr:from>
    <xdr:ext cx="534377" cy="259045"/>
    <xdr:sp macro="" textlink="">
      <xdr:nvSpPr>
        <xdr:cNvPr id="260" name="衛生費該当値テキスト"/>
        <xdr:cNvSpPr txBox="1"/>
      </xdr:nvSpPr>
      <xdr:spPr>
        <a:xfrm>
          <a:off x="4686300" y="162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106290</xdr:rowOff>
    </xdr:from>
    <xdr:to>
      <xdr:col>20</xdr:col>
      <xdr:colOff>38100</xdr:colOff>
      <xdr:row>98</xdr:row>
      <xdr:rowOff>36440</xdr:rowOff>
    </xdr:to>
    <xdr:sp macro="" textlink="">
      <xdr:nvSpPr>
        <xdr:cNvPr id="261" name="楕円 260"/>
        <xdr:cNvSpPr/>
      </xdr:nvSpPr>
      <xdr:spPr>
        <a:xfrm>
          <a:off x="3746500" y="16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27567</xdr:rowOff>
    </xdr:from>
    <xdr:ext cx="534377" cy="259045"/>
    <xdr:sp macro="" textlink="">
      <xdr:nvSpPr>
        <xdr:cNvPr id="262" name="テキスト ボックス 261"/>
        <xdr:cNvSpPr txBox="1"/>
      </xdr:nvSpPr>
      <xdr:spPr>
        <a:xfrm>
          <a:off x="3530111" y="1682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138277</xdr:rowOff>
    </xdr:from>
    <xdr:to>
      <xdr:col>15</xdr:col>
      <xdr:colOff>101600</xdr:colOff>
      <xdr:row>98</xdr:row>
      <xdr:rowOff>68427</xdr:rowOff>
    </xdr:to>
    <xdr:sp macro="" textlink="">
      <xdr:nvSpPr>
        <xdr:cNvPr id="263" name="楕円 262"/>
        <xdr:cNvSpPr/>
      </xdr:nvSpPr>
      <xdr:spPr>
        <a:xfrm>
          <a:off x="2857500" y="167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59554</xdr:rowOff>
    </xdr:from>
    <xdr:ext cx="534377" cy="259045"/>
    <xdr:sp macro="" textlink="">
      <xdr:nvSpPr>
        <xdr:cNvPr id="264" name="テキスト ボックス 263"/>
        <xdr:cNvSpPr txBox="1"/>
      </xdr:nvSpPr>
      <xdr:spPr>
        <a:xfrm>
          <a:off x="2641111" y="168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57728</xdr:rowOff>
    </xdr:from>
    <xdr:to>
      <xdr:col>10</xdr:col>
      <xdr:colOff>165100</xdr:colOff>
      <xdr:row>97</xdr:row>
      <xdr:rowOff>159328</xdr:rowOff>
    </xdr:to>
    <xdr:sp macro="" textlink="">
      <xdr:nvSpPr>
        <xdr:cNvPr id="265" name="楕円 264"/>
        <xdr:cNvSpPr/>
      </xdr:nvSpPr>
      <xdr:spPr>
        <a:xfrm>
          <a:off x="1968500" y="16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150455</xdr:rowOff>
    </xdr:from>
    <xdr:ext cx="534377" cy="259045"/>
    <xdr:sp macro="" textlink="">
      <xdr:nvSpPr>
        <xdr:cNvPr id="266" name="テキスト ボックス 265"/>
        <xdr:cNvSpPr txBox="1"/>
      </xdr:nvSpPr>
      <xdr:spPr>
        <a:xfrm>
          <a:off x="1752111" y="167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151847</xdr:rowOff>
    </xdr:from>
    <xdr:to>
      <xdr:col>6</xdr:col>
      <xdr:colOff>38100</xdr:colOff>
      <xdr:row>98</xdr:row>
      <xdr:rowOff>81997</xdr:rowOff>
    </xdr:to>
    <xdr:sp macro="" textlink="">
      <xdr:nvSpPr>
        <xdr:cNvPr id="267" name="楕円 266"/>
        <xdr:cNvSpPr/>
      </xdr:nvSpPr>
      <xdr:spPr>
        <a:xfrm>
          <a:off x="1079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73124</xdr:rowOff>
    </xdr:from>
    <xdr:ext cx="534377" cy="259045"/>
    <xdr:sp macro="" textlink="">
      <xdr:nvSpPr>
        <xdr:cNvPr id="268" name="テキスト ボックス 267"/>
        <xdr:cNvSpPr txBox="1"/>
      </xdr:nvSpPr>
      <xdr:spPr>
        <a:xfrm>
          <a:off x="863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24420</xdr:rowOff>
    </xdr:from>
    <xdr:to>
      <xdr:col>55</xdr:col>
      <xdr:colOff>0</xdr:colOff>
      <xdr:row>39</xdr:row>
      <xdr:rowOff>40422</xdr:rowOff>
    </xdr:to>
    <xdr:cxnSp macro="">
      <xdr:nvCxnSpPr>
        <xdr:cNvPr id="299" name="直線コネクタ 298"/>
        <xdr:cNvCxnSpPr/>
      </xdr:nvCxnSpPr>
      <xdr:spPr>
        <a:xfrm flipV="1">
          <a:off x="9639300" y="671097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28992</xdr:rowOff>
    </xdr:from>
    <xdr:to>
      <xdr:col>50</xdr:col>
      <xdr:colOff>114300</xdr:colOff>
      <xdr:row>39</xdr:row>
      <xdr:rowOff>40422</xdr:rowOff>
    </xdr:to>
    <xdr:cxnSp macro="">
      <xdr:nvCxnSpPr>
        <xdr:cNvPr id="302" name="直線コネクタ 301"/>
        <xdr:cNvCxnSpPr/>
      </xdr:nvCxnSpPr>
      <xdr:spPr>
        <a:xfrm>
          <a:off x="8750300" y="67155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39</xdr:row>
      <xdr:rowOff>28992</xdr:rowOff>
    </xdr:to>
    <xdr:cxnSp macro="">
      <xdr:nvCxnSpPr>
        <xdr:cNvPr id="305" name="直線コネクタ 304"/>
        <xdr:cNvCxnSpPr/>
      </xdr:nvCxnSpPr>
      <xdr:spPr>
        <a:xfrm>
          <a:off x="7861300" y="666165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146558</xdr:rowOff>
    </xdr:from>
    <xdr:to>
      <xdr:col>41</xdr:col>
      <xdr:colOff>50800</xdr:colOff>
      <xdr:row>39</xdr:row>
      <xdr:rowOff>41728</xdr:rowOff>
    </xdr:to>
    <xdr:cxnSp macro="">
      <xdr:nvCxnSpPr>
        <xdr:cNvPr id="308" name="直線コネクタ 307"/>
        <xdr:cNvCxnSpPr/>
      </xdr:nvCxnSpPr>
      <xdr:spPr>
        <a:xfrm flipV="1">
          <a:off x="6972300" y="666165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145070</xdr:rowOff>
    </xdr:from>
    <xdr:to>
      <xdr:col>55</xdr:col>
      <xdr:colOff>50800</xdr:colOff>
      <xdr:row>39</xdr:row>
      <xdr:rowOff>75220</xdr:rowOff>
    </xdr:to>
    <xdr:sp macro="" textlink="">
      <xdr:nvSpPr>
        <xdr:cNvPr id="318" name="楕円 317"/>
        <xdr:cNvSpPr/>
      </xdr:nvSpPr>
      <xdr:spPr>
        <a:xfrm>
          <a:off x="104267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59997</xdr:rowOff>
    </xdr:from>
    <xdr:ext cx="378565" cy="259045"/>
    <xdr:sp macro="" textlink="">
      <xdr:nvSpPr>
        <xdr:cNvPr id="319" name="労働費該当値テキスト"/>
        <xdr:cNvSpPr txBox="1"/>
      </xdr:nvSpPr>
      <xdr:spPr>
        <a:xfrm>
          <a:off x="10528300" y="657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161072</xdr:rowOff>
    </xdr:from>
    <xdr:to>
      <xdr:col>50</xdr:col>
      <xdr:colOff>165100</xdr:colOff>
      <xdr:row>39</xdr:row>
      <xdr:rowOff>91222</xdr:rowOff>
    </xdr:to>
    <xdr:sp macro="" textlink="">
      <xdr:nvSpPr>
        <xdr:cNvPr id="320" name="楕円 319"/>
        <xdr:cNvSpPr/>
      </xdr:nvSpPr>
      <xdr:spPr>
        <a:xfrm>
          <a:off x="9588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82349</xdr:rowOff>
    </xdr:from>
    <xdr:ext cx="378565" cy="259045"/>
    <xdr:sp macro="" textlink="">
      <xdr:nvSpPr>
        <xdr:cNvPr id="321" name="テキスト ボックス 320"/>
        <xdr:cNvSpPr txBox="1"/>
      </xdr:nvSpPr>
      <xdr:spPr>
        <a:xfrm>
          <a:off x="9450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149642</xdr:rowOff>
    </xdr:from>
    <xdr:to>
      <xdr:col>46</xdr:col>
      <xdr:colOff>38100</xdr:colOff>
      <xdr:row>39</xdr:row>
      <xdr:rowOff>79792</xdr:rowOff>
    </xdr:to>
    <xdr:sp macro="" textlink="">
      <xdr:nvSpPr>
        <xdr:cNvPr id="322" name="楕円 321"/>
        <xdr:cNvSpPr/>
      </xdr:nvSpPr>
      <xdr:spPr>
        <a:xfrm>
          <a:off x="8699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70919</xdr:rowOff>
    </xdr:from>
    <xdr:ext cx="378565" cy="259045"/>
    <xdr:sp macro="" textlink="">
      <xdr:nvSpPr>
        <xdr:cNvPr id="323" name="テキスト ボックス 322"/>
        <xdr:cNvSpPr txBox="1"/>
      </xdr:nvSpPr>
      <xdr:spPr>
        <a:xfrm>
          <a:off x="8561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24" name="楕円 323"/>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17035</xdr:rowOff>
    </xdr:from>
    <xdr:ext cx="378565" cy="259045"/>
    <xdr:sp macro="" textlink="">
      <xdr:nvSpPr>
        <xdr:cNvPr id="325" name="テキスト ボックス 324"/>
        <xdr:cNvSpPr txBox="1"/>
      </xdr:nvSpPr>
      <xdr:spPr>
        <a:xfrm>
          <a:off x="7672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162378</xdr:rowOff>
    </xdr:from>
    <xdr:to>
      <xdr:col>36</xdr:col>
      <xdr:colOff>165100</xdr:colOff>
      <xdr:row>39</xdr:row>
      <xdr:rowOff>92528</xdr:rowOff>
    </xdr:to>
    <xdr:sp macro="" textlink="">
      <xdr:nvSpPr>
        <xdr:cNvPr id="326" name="楕円 325"/>
        <xdr:cNvSpPr/>
      </xdr:nvSpPr>
      <xdr:spPr>
        <a:xfrm>
          <a:off x="6921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83655</xdr:rowOff>
    </xdr:from>
    <xdr:ext cx="378565" cy="259045"/>
    <xdr:sp macro="" textlink="">
      <xdr:nvSpPr>
        <xdr:cNvPr id="327" name="テキスト ボックス 326"/>
        <xdr:cNvSpPr txBox="1"/>
      </xdr:nvSpPr>
      <xdr:spPr>
        <a:xfrm>
          <a:off x="6783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140557</xdr:rowOff>
    </xdr:from>
    <xdr:to>
      <xdr:col>55</xdr:col>
      <xdr:colOff>0</xdr:colOff>
      <xdr:row>58</xdr:row>
      <xdr:rowOff>147854</xdr:rowOff>
    </xdr:to>
    <xdr:cxnSp macro="">
      <xdr:nvCxnSpPr>
        <xdr:cNvPr id="356" name="直線コネクタ 355"/>
        <xdr:cNvCxnSpPr/>
      </xdr:nvCxnSpPr>
      <xdr:spPr>
        <a:xfrm flipV="1">
          <a:off x="9639300" y="10084657"/>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142195</xdr:rowOff>
    </xdr:from>
    <xdr:to>
      <xdr:col>50</xdr:col>
      <xdr:colOff>114300</xdr:colOff>
      <xdr:row>58</xdr:row>
      <xdr:rowOff>147854</xdr:rowOff>
    </xdr:to>
    <xdr:cxnSp macro="">
      <xdr:nvCxnSpPr>
        <xdr:cNvPr id="359" name="直線コネクタ 358"/>
        <xdr:cNvCxnSpPr/>
      </xdr:nvCxnSpPr>
      <xdr:spPr>
        <a:xfrm>
          <a:off x="8750300" y="10086295"/>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142195</xdr:rowOff>
    </xdr:from>
    <xdr:to>
      <xdr:col>45</xdr:col>
      <xdr:colOff>177800</xdr:colOff>
      <xdr:row>58</xdr:row>
      <xdr:rowOff>153874</xdr:rowOff>
    </xdr:to>
    <xdr:cxnSp macro="">
      <xdr:nvCxnSpPr>
        <xdr:cNvPr id="362" name="直線コネクタ 361"/>
        <xdr:cNvCxnSpPr/>
      </xdr:nvCxnSpPr>
      <xdr:spPr>
        <a:xfrm flipV="1">
          <a:off x="7861300" y="10086295"/>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153874</xdr:rowOff>
    </xdr:from>
    <xdr:to>
      <xdr:col>41</xdr:col>
      <xdr:colOff>50800</xdr:colOff>
      <xdr:row>58</xdr:row>
      <xdr:rowOff>158903</xdr:rowOff>
    </xdr:to>
    <xdr:cxnSp macro="">
      <xdr:nvCxnSpPr>
        <xdr:cNvPr id="365" name="直線コネクタ 364"/>
        <xdr:cNvCxnSpPr/>
      </xdr:nvCxnSpPr>
      <xdr:spPr>
        <a:xfrm flipV="1">
          <a:off x="6972300" y="100979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89757</xdr:rowOff>
    </xdr:from>
    <xdr:to>
      <xdr:col>55</xdr:col>
      <xdr:colOff>50800</xdr:colOff>
      <xdr:row>59</xdr:row>
      <xdr:rowOff>19907</xdr:rowOff>
    </xdr:to>
    <xdr:sp macro="" textlink="">
      <xdr:nvSpPr>
        <xdr:cNvPr id="375" name="楕円 374"/>
        <xdr:cNvSpPr/>
      </xdr:nvSpPr>
      <xdr:spPr>
        <a:xfrm>
          <a:off x="10426700" y="10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4684</xdr:rowOff>
    </xdr:from>
    <xdr:ext cx="469744" cy="259045"/>
    <xdr:sp macro="" textlink="">
      <xdr:nvSpPr>
        <xdr:cNvPr id="376" name="農林水産業費該当値テキスト"/>
        <xdr:cNvSpPr txBox="1"/>
      </xdr:nvSpPr>
      <xdr:spPr>
        <a:xfrm>
          <a:off x="10528300" y="994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97054</xdr:rowOff>
    </xdr:from>
    <xdr:to>
      <xdr:col>50</xdr:col>
      <xdr:colOff>165100</xdr:colOff>
      <xdr:row>59</xdr:row>
      <xdr:rowOff>27204</xdr:rowOff>
    </xdr:to>
    <xdr:sp macro="" textlink="">
      <xdr:nvSpPr>
        <xdr:cNvPr id="377" name="楕円 376"/>
        <xdr:cNvSpPr/>
      </xdr:nvSpPr>
      <xdr:spPr>
        <a:xfrm>
          <a:off x="9588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18331</xdr:rowOff>
    </xdr:from>
    <xdr:ext cx="469744" cy="259045"/>
    <xdr:sp macro="" textlink="">
      <xdr:nvSpPr>
        <xdr:cNvPr id="378" name="テキスト ボックス 377"/>
        <xdr:cNvSpPr txBox="1"/>
      </xdr:nvSpPr>
      <xdr:spPr>
        <a:xfrm>
          <a:off x="9404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91395</xdr:rowOff>
    </xdr:from>
    <xdr:to>
      <xdr:col>46</xdr:col>
      <xdr:colOff>38100</xdr:colOff>
      <xdr:row>59</xdr:row>
      <xdr:rowOff>21545</xdr:rowOff>
    </xdr:to>
    <xdr:sp macro="" textlink="">
      <xdr:nvSpPr>
        <xdr:cNvPr id="379" name="楕円 378"/>
        <xdr:cNvSpPr/>
      </xdr:nvSpPr>
      <xdr:spPr>
        <a:xfrm>
          <a:off x="8699500" y="100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12672</xdr:rowOff>
    </xdr:from>
    <xdr:ext cx="469744" cy="259045"/>
    <xdr:sp macro="" textlink="">
      <xdr:nvSpPr>
        <xdr:cNvPr id="380" name="テキスト ボックス 379"/>
        <xdr:cNvSpPr txBox="1"/>
      </xdr:nvSpPr>
      <xdr:spPr>
        <a:xfrm>
          <a:off x="8515428" y="101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103074</xdr:rowOff>
    </xdr:from>
    <xdr:to>
      <xdr:col>41</xdr:col>
      <xdr:colOff>101600</xdr:colOff>
      <xdr:row>59</xdr:row>
      <xdr:rowOff>33224</xdr:rowOff>
    </xdr:to>
    <xdr:sp macro="" textlink="">
      <xdr:nvSpPr>
        <xdr:cNvPr id="381" name="楕円 380"/>
        <xdr:cNvSpPr/>
      </xdr:nvSpPr>
      <xdr:spPr>
        <a:xfrm>
          <a:off x="7810500" y="100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24351</xdr:rowOff>
    </xdr:from>
    <xdr:ext cx="469744" cy="259045"/>
    <xdr:sp macro="" textlink="">
      <xdr:nvSpPr>
        <xdr:cNvPr id="382" name="テキスト ボックス 381"/>
        <xdr:cNvSpPr txBox="1"/>
      </xdr:nvSpPr>
      <xdr:spPr>
        <a:xfrm>
          <a:off x="7626428"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108103</xdr:rowOff>
    </xdr:from>
    <xdr:to>
      <xdr:col>36</xdr:col>
      <xdr:colOff>165100</xdr:colOff>
      <xdr:row>59</xdr:row>
      <xdr:rowOff>38253</xdr:rowOff>
    </xdr:to>
    <xdr:sp macro="" textlink="">
      <xdr:nvSpPr>
        <xdr:cNvPr id="383" name="楕円 382"/>
        <xdr:cNvSpPr/>
      </xdr:nvSpPr>
      <xdr:spPr>
        <a:xfrm>
          <a:off x="69215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29380</xdr:rowOff>
    </xdr:from>
    <xdr:ext cx="469744" cy="259045"/>
    <xdr:sp macro="" textlink="">
      <xdr:nvSpPr>
        <xdr:cNvPr id="384" name="テキスト ボックス 383"/>
        <xdr:cNvSpPr txBox="1"/>
      </xdr:nvSpPr>
      <xdr:spPr>
        <a:xfrm>
          <a:off x="6737428" y="1014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83,792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3530</xdr:rowOff>
    </xdr:from>
    <xdr:to>
      <xdr:col>55</xdr:col>
      <xdr:colOff>0</xdr:colOff>
      <xdr:row>78</xdr:row>
      <xdr:rowOff>100228</xdr:rowOff>
    </xdr:to>
    <xdr:cxnSp macro="">
      <xdr:nvCxnSpPr>
        <xdr:cNvPr id="413" name="直線コネクタ 412"/>
        <xdr:cNvCxnSpPr/>
      </xdr:nvCxnSpPr>
      <xdr:spPr>
        <a:xfrm>
          <a:off x="9639300" y="13376630"/>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167151</xdr:rowOff>
    </xdr:from>
    <xdr:to>
      <xdr:col>50</xdr:col>
      <xdr:colOff>114300</xdr:colOff>
      <xdr:row>78</xdr:row>
      <xdr:rowOff>3530</xdr:rowOff>
    </xdr:to>
    <xdr:cxnSp macro="">
      <xdr:nvCxnSpPr>
        <xdr:cNvPr id="416" name="直線コネクタ 415"/>
        <xdr:cNvCxnSpPr/>
      </xdr:nvCxnSpPr>
      <xdr:spPr>
        <a:xfrm>
          <a:off x="8750300" y="13025901"/>
          <a:ext cx="889000" cy="3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167151</xdr:rowOff>
    </xdr:from>
    <xdr:to>
      <xdr:col>45</xdr:col>
      <xdr:colOff>177800</xdr:colOff>
      <xdr:row>77</xdr:row>
      <xdr:rowOff>118193</xdr:rowOff>
    </xdr:to>
    <xdr:cxnSp macro="">
      <xdr:nvCxnSpPr>
        <xdr:cNvPr id="419" name="直線コネクタ 418"/>
        <xdr:cNvCxnSpPr/>
      </xdr:nvCxnSpPr>
      <xdr:spPr>
        <a:xfrm flipV="1">
          <a:off x="7861300" y="13025901"/>
          <a:ext cx="889000" cy="2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118193</xdr:rowOff>
    </xdr:from>
    <xdr:to>
      <xdr:col>41</xdr:col>
      <xdr:colOff>50800</xdr:colOff>
      <xdr:row>78</xdr:row>
      <xdr:rowOff>117926</xdr:rowOff>
    </xdr:to>
    <xdr:cxnSp macro="">
      <xdr:nvCxnSpPr>
        <xdr:cNvPr id="422" name="直線コネクタ 421"/>
        <xdr:cNvCxnSpPr/>
      </xdr:nvCxnSpPr>
      <xdr:spPr>
        <a:xfrm flipV="1">
          <a:off x="6972300" y="13319843"/>
          <a:ext cx="889000" cy="1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49428</xdr:rowOff>
    </xdr:from>
    <xdr:to>
      <xdr:col>55</xdr:col>
      <xdr:colOff>50800</xdr:colOff>
      <xdr:row>78</xdr:row>
      <xdr:rowOff>151028</xdr:rowOff>
    </xdr:to>
    <xdr:sp macro="" textlink="">
      <xdr:nvSpPr>
        <xdr:cNvPr id="432" name="楕円 431"/>
        <xdr:cNvSpPr/>
      </xdr:nvSpPr>
      <xdr:spPr>
        <a:xfrm>
          <a:off x="104267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135805</xdr:rowOff>
    </xdr:from>
    <xdr:ext cx="469744" cy="259045"/>
    <xdr:sp macro="" textlink="">
      <xdr:nvSpPr>
        <xdr:cNvPr id="433" name="商工費該当値テキスト"/>
        <xdr:cNvSpPr txBox="1"/>
      </xdr:nvSpPr>
      <xdr:spPr>
        <a:xfrm>
          <a:off x="10528300" y="133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124180</xdr:rowOff>
    </xdr:from>
    <xdr:to>
      <xdr:col>50</xdr:col>
      <xdr:colOff>165100</xdr:colOff>
      <xdr:row>78</xdr:row>
      <xdr:rowOff>54330</xdr:rowOff>
    </xdr:to>
    <xdr:sp macro="" textlink="">
      <xdr:nvSpPr>
        <xdr:cNvPr id="434" name="楕円 433"/>
        <xdr:cNvSpPr/>
      </xdr:nvSpPr>
      <xdr:spPr>
        <a:xfrm>
          <a:off x="9588500" y="133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45457</xdr:rowOff>
    </xdr:from>
    <xdr:ext cx="534377" cy="259045"/>
    <xdr:sp macro="" textlink="">
      <xdr:nvSpPr>
        <xdr:cNvPr id="435" name="テキスト ボックス 434"/>
        <xdr:cNvSpPr txBox="1"/>
      </xdr:nvSpPr>
      <xdr:spPr>
        <a:xfrm>
          <a:off x="9372111" y="134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116351</xdr:rowOff>
    </xdr:from>
    <xdr:to>
      <xdr:col>46</xdr:col>
      <xdr:colOff>38100</xdr:colOff>
      <xdr:row>76</xdr:row>
      <xdr:rowOff>46501</xdr:rowOff>
    </xdr:to>
    <xdr:sp macro="" textlink="">
      <xdr:nvSpPr>
        <xdr:cNvPr id="436" name="楕円 435"/>
        <xdr:cNvSpPr/>
      </xdr:nvSpPr>
      <xdr:spPr>
        <a:xfrm>
          <a:off x="8699500" y="129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63028</xdr:rowOff>
    </xdr:from>
    <xdr:ext cx="534377" cy="259045"/>
    <xdr:sp macro="" textlink="">
      <xdr:nvSpPr>
        <xdr:cNvPr id="437" name="テキスト ボックス 436"/>
        <xdr:cNvSpPr txBox="1"/>
      </xdr:nvSpPr>
      <xdr:spPr>
        <a:xfrm>
          <a:off x="8483111" y="127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67393</xdr:rowOff>
    </xdr:from>
    <xdr:to>
      <xdr:col>41</xdr:col>
      <xdr:colOff>101600</xdr:colOff>
      <xdr:row>77</xdr:row>
      <xdr:rowOff>168993</xdr:rowOff>
    </xdr:to>
    <xdr:sp macro="" textlink="">
      <xdr:nvSpPr>
        <xdr:cNvPr id="438" name="楕円 437"/>
        <xdr:cNvSpPr/>
      </xdr:nvSpPr>
      <xdr:spPr>
        <a:xfrm>
          <a:off x="7810500" y="132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14070</xdr:rowOff>
    </xdr:from>
    <xdr:ext cx="534377" cy="259045"/>
    <xdr:sp macro="" textlink="">
      <xdr:nvSpPr>
        <xdr:cNvPr id="439" name="テキスト ボックス 438"/>
        <xdr:cNvSpPr txBox="1"/>
      </xdr:nvSpPr>
      <xdr:spPr>
        <a:xfrm>
          <a:off x="7594111" y="130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67126</xdr:rowOff>
    </xdr:from>
    <xdr:to>
      <xdr:col>36</xdr:col>
      <xdr:colOff>165100</xdr:colOff>
      <xdr:row>78</xdr:row>
      <xdr:rowOff>168726</xdr:rowOff>
    </xdr:to>
    <xdr:sp macro="" textlink="">
      <xdr:nvSpPr>
        <xdr:cNvPr id="440" name="楕円 439"/>
        <xdr:cNvSpPr/>
      </xdr:nvSpPr>
      <xdr:spPr>
        <a:xfrm>
          <a:off x="6921500" y="13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159853</xdr:rowOff>
    </xdr:from>
    <xdr:ext cx="469744" cy="259045"/>
    <xdr:sp macro="" textlink="">
      <xdr:nvSpPr>
        <xdr:cNvPr id="441" name="テキスト ボックス 440"/>
        <xdr:cNvSpPr txBox="1"/>
      </xdr:nvSpPr>
      <xdr:spPr>
        <a:xfrm>
          <a:off x="6737428" y="135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240,788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30127</xdr:rowOff>
    </xdr:from>
    <xdr:to>
      <xdr:col>55</xdr:col>
      <xdr:colOff>0</xdr:colOff>
      <xdr:row>96</xdr:row>
      <xdr:rowOff>75102</xdr:rowOff>
    </xdr:to>
    <xdr:cxnSp macro="">
      <xdr:nvCxnSpPr>
        <xdr:cNvPr id="468" name="直線コネクタ 467"/>
        <xdr:cNvCxnSpPr/>
      </xdr:nvCxnSpPr>
      <xdr:spPr>
        <a:xfrm>
          <a:off x="9639300" y="16489327"/>
          <a:ext cx="838200" cy="4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30127</xdr:rowOff>
    </xdr:from>
    <xdr:to>
      <xdr:col>50</xdr:col>
      <xdr:colOff>114300</xdr:colOff>
      <xdr:row>96</xdr:row>
      <xdr:rowOff>87785</xdr:rowOff>
    </xdr:to>
    <xdr:cxnSp macro="">
      <xdr:nvCxnSpPr>
        <xdr:cNvPr id="471" name="直線コネクタ 470"/>
        <xdr:cNvCxnSpPr/>
      </xdr:nvCxnSpPr>
      <xdr:spPr>
        <a:xfrm flipV="1">
          <a:off x="8750300" y="16489327"/>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87785</xdr:rowOff>
    </xdr:from>
    <xdr:to>
      <xdr:col>45</xdr:col>
      <xdr:colOff>177800</xdr:colOff>
      <xdr:row>96</xdr:row>
      <xdr:rowOff>144058</xdr:rowOff>
    </xdr:to>
    <xdr:cxnSp macro="">
      <xdr:nvCxnSpPr>
        <xdr:cNvPr id="474" name="直線コネクタ 473"/>
        <xdr:cNvCxnSpPr/>
      </xdr:nvCxnSpPr>
      <xdr:spPr>
        <a:xfrm flipV="1">
          <a:off x="7861300" y="16546985"/>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144058</xdr:rowOff>
    </xdr:from>
    <xdr:to>
      <xdr:col>41</xdr:col>
      <xdr:colOff>50800</xdr:colOff>
      <xdr:row>97</xdr:row>
      <xdr:rowOff>90413</xdr:rowOff>
    </xdr:to>
    <xdr:cxnSp macro="">
      <xdr:nvCxnSpPr>
        <xdr:cNvPr id="477" name="直線コネクタ 476"/>
        <xdr:cNvCxnSpPr/>
      </xdr:nvCxnSpPr>
      <xdr:spPr>
        <a:xfrm flipV="1">
          <a:off x="6972300" y="16603258"/>
          <a:ext cx="889000" cy="1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24302</xdr:rowOff>
    </xdr:from>
    <xdr:to>
      <xdr:col>55</xdr:col>
      <xdr:colOff>50800</xdr:colOff>
      <xdr:row>96</xdr:row>
      <xdr:rowOff>125902</xdr:rowOff>
    </xdr:to>
    <xdr:sp macro="" textlink="">
      <xdr:nvSpPr>
        <xdr:cNvPr id="487" name="楕円 486"/>
        <xdr:cNvSpPr/>
      </xdr:nvSpPr>
      <xdr:spPr>
        <a:xfrm>
          <a:off x="10426700" y="164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47179</xdr:rowOff>
    </xdr:from>
    <xdr:ext cx="534377" cy="259045"/>
    <xdr:sp macro="" textlink="">
      <xdr:nvSpPr>
        <xdr:cNvPr id="488" name="土木費該当値テキスト"/>
        <xdr:cNvSpPr txBox="1"/>
      </xdr:nvSpPr>
      <xdr:spPr>
        <a:xfrm>
          <a:off x="10528300" y="1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150777</xdr:rowOff>
    </xdr:from>
    <xdr:to>
      <xdr:col>50</xdr:col>
      <xdr:colOff>165100</xdr:colOff>
      <xdr:row>96</xdr:row>
      <xdr:rowOff>80927</xdr:rowOff>
    </xdr:to>
    <xdr:sp macro="" textlink="">
      <xdr:nvSpPr>
        <xdr:cNvPr id="489" name="楕円 488"/>
        <xdr:cNvSpPr/>
      </xdr:nvSpPr>
      <xdr:spPr>
        <a:xfrm>
          <a:off x="9588500" y="164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97454</xdr:rowOff>
    </xdr:from>
    <xdr:ext cx="534377" cy="259045"/>
    <xdr:sp macro="" textlink="">
      <xdr:nvSpPr>
        <xdr:cNvPr id="490" name="テキスト ボックス 489"/>
        <xdr:cNvSpPr txBox="1"/>
      </xdr:nvSpPr>
      <xdr:spPr>
        <a:xfrm>
          <a:off x="9372111" y="162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36985</xdr:rowOff>
    </xdr:from>
    <xdr:to>
      <xdr:col>46</xdr:col>
      <xdr:colOff>38100</xdr:colOff>
      <xdr:row>96</xdr:row>
      <xdr:rowOff>138585</xdr:rowOff>
    </xdr:to>
    <xdr:sp macro="" textlink="">
      <xdr:nvSpPr>
        <xdr:cNvPr id="491" name="楕円 490"/>
        <xdr:cNvSpPr/>
      </xdr:nvSpPr>
      <xdr:spPr>
        <a:xfrm>
          <a:off x="8699500" y="16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155112</xdr:rowOff>
    </xdr:from>
    <xdr:ext cx="534377" cy="259045"/>
    <xdr:sp macro="" textlink="">
      <xdr:nvSpPr>
        <xdr:cNvPr id="492" name="テキスト ボックス 491"/>
        <xdr:cNvSpPr txBox="1"/>
      </xdr:nvSpPr>
      <xdr:spPr>
        <a:xfrm>
          <a:off x="8483111" y="1627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93258</xdr:rowOff>
    </xdr:from>
    <xdr:to>
      <xdr:col>41</xdr:col>
      <xdr:colOff>101600</xdr:colOff>
      <xdr:row>97</xdr:row>
      <xdr:rowOff>23408</xdr:rowOff>
    </xdr:to>
    <xdr:sp macro="" textlink="">
      <xdr:nvSpPr>
        <xdr:cNvPr id="493" name="楕円 492"/>
        <xdr:cNvSpPr/>
      </xdr:nvSpPr>
      <xdr:spPr>
        <a:xfrm>
          <a:off x="7810500" y="165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39935</xdr:rowOff>
    </xdr:from>
    <xdr:ext cx="534377" cy="259045"/>
    <xdr:sp macro="" textlink="">
      <xdr:nvSpPr>
        <xdr:cNvPr id="494" name="テキスト ボックス 493"/>
        <xdr:cNvSpPr txBox="1"/>
      </xdr:nvSpPr>
      <xdr:spPr>
        <a:xfrm>
          <a:off x="7594111" y="163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39613</xdr:rowOff>
    </xdr:from>
    <xdr:to>
      <xdr:col>36</xdr:col>
      <xdr:colOff>165100</xdr:colOff>
      <xdr:row>97</xdr:row>
      <xdr:rowOff>141213</xdr:rowOff>
    </xdr:to>
    <xdr:sp macro="" textlink="">
      <xdr:nvSpPr>
        <xdr:cNvPr id="495" name="楕円 494"/>
        <xdr:cNvSpPr/>
      </xdr:nvSpPr>
      <xdr:spPr>
        <a:xfrm>
          <a:off x="6921500" y="1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132340</xdr:rowOff>
    </xdr:from>
    <xdr:ext cx="534377" cy="259045"/>
    <xdr:sp macro="" textlink="">
      <xdr:nvSpPr>
        <xdr:cNvPr id="496" name="テキスト ボックス 495"/>
        <xdr:cNvSpPr txBox="1"/>
      </xdr:nvSpPr>
      <xdr:spPr>
        <a:xfrm>
          <a:off x="6705111" y="167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72,284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87217</xdr:rowOff>
    </xdr:from>
    <xdr:to>
      <xdr:col>85</xdr:col>
      <xdr:colOff>127000</xdr:colOff>
      <xdr:row>36</xdr:row>
      <xdr:rowOff>95809</xdr:rowOff>
    </xdr:to>
    <xdr:cxnSp macro="">
      <xdr:nvCxnSpPr>
        <xdr:cNvPr id="525" name="直線コネクタ 524"/>
        <xdr:cNvCxnSpPr/>
      </xdr:nvCxnSpPr>
      <xdr:spPr>
        <a:xfrm flipV="1">
          <a:off x="15481300" y="6087967"/>
          <a:ext cx="838200" cy="18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95809</xdr:rowOff>
    </xdr:from>
    <xdr:to>
      <xdr:col>81</xdr:col>
      <xdr:colOff>50800</xdr:colOff>
      <xdr:row>36</xdr:row>
      <xdr:rowOff>110934</xdr:rowOff>
    </xdr:to>
    <xdr:cxnSp macro="">
      <xdr:nvCxnSpPr>
        <xdr:cNvPr id="528" name="直線コネクタ 527"/>
        <xdr:cNvCxnSpPr/>
      </xdr:nvCxnSpPr>
      <xdr:spPr>
        <a:xfrm flipV="1">
          <a:off x="14592300" y="6268009"/>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110934</xdr:rowOff>
    </xdr:from>
    <xdr:to>
      <xdr:col>76</xdr:col>
      <xdr:colOff>114300</xdr:colOff>
      <xdr:row>36</xdr:row>
      <xdr:rowOff>140100</xdr:rowOff>
    </xdr:to>
    <xdr:cxnSp macro="">
      <xdr:nvCxnSpPr>
        <xdr:cNvPr id="531" name="直線コネクタ 530"/>
        <xdr:cNvCxnSpPr/>
      </xdr:nvCxnSpPr>
      <xdr:spPr>
        <a:xfrm flipV="1">
          <a:off x="13703300" y="6283134"/>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115640</xdr:rowOff>
    </xdr:from>
    <xdr:to>
      <xdr:col>71</xdr:col>
      <xdr:colOff>177800</xdr:colOff>
      <xdr:row>36</xdr:row>
      <xdr:rowOff>140100</xdr:rowOff>
    </xdr:to>
    <xdr:cxnSp macro="">
      <xdr:nvCxnSpPr>
        <xdr:cNvPr id="534" name="直線コネクタ 533"/>
        <xdr:cNvCxnSpPr/>
      </xdr:nvCxnSpPr>
      <xdr:spPr>
        <a:xfrm>
          <a:off x="12814300" y="62878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36417</xdr:rowOff>
    </xdr:from>
    <xdr:to>
      <xdr:col>85</xdr:col>
      <xdr:colOff>177800</xdr:colOff>
      <xdr:row>35</xdr:row>
      <xdr:rowOff>138017</xdr:rowOff>
    </xdr:to>
    <xdr:sp macro="" textlink="">
      <xdr:nvSpPr>
        <xdr:cNvPr id="544" name="楕円 543"/>
        <xdr:cNvSpPr/>
      </xdr:nvSpPr>
      <xdr:spPr>
        <a:xfrm>
          <a:off x="16268700" y="60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59294</xdr:rowOff>
    </xdr:from>
    <xdr:ext cx="534377" cy="259045"/>
    <xdr:sp macro="" textlink="">
      <xdr:nvSpPr>
        <xdr:cNvPr id="545" name="消防費該当値テキスト"/>
        <xdr:cNvSpPr txBox="1"/>
      </xdr:nvSpPr>
      <xdr:spPr>
        <a:xfrm>
          <a:off x="16370300" y="58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45009</xdr:rowOff>
    </xdr:from>
    <xdr:to>
      <xdr:col>81</xdr:col>
      <xdr:colOff>101600</xdr:colOff>
      <xdr:row>36</xdr:row>
      <xdr:rowOff>146609</xdr:rowOff>
    </xdr:to>
    <xdr:sp macro="" textlink="">
      <xdr:nvSpPr>
        <xdr:cNvPr id="546" name="楕円 545"/>
        <xdr:cNvSpPr/>
      </xdr:nvSpPr>
      <xdr:spPr>
        <a:xfrm>
          <a:off x="154305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163136</xdr:rowOff>
    </xdr:from>
    <xdr:ext cx="534377" cy="259045"/>
    <xdr:sp macro="" textlink="">
      <xdr:nvSpPr>
        <xdr:cNvPr id="547" name="テキスト ボックス 546"/>
        <xdr:cNvSpPr txBox="1"/>
      </xdr:nvSpPr>
      <xdr:spPr>
        <a:xfrm>
          <a:off x="15214111" y="59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60134</xdr:rowOff>
    </xdr:from>
    <xdr:to>
      <xdr:col>76</xdr:col>
      <xdr:colOff>165100</xdr:colOff>
      <xdr:row>36</xdr:row>
      <xdr:rowOff>161734</xdr:rowOff>
    </xdr:to>
    <xdr:sp macro="" textlink="">
      <xdr:nvSpPr>
        <xdr:cNvPr id="548" name="楕円 547"/>
        <xdr:cNvSpPr/>
      </xdr:nvSpPr>
      <xdr:spPr>
        <a:xfrm>
          <a:off x="145415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6811</xdr:rowOff>
    </xdr:from>
    <xdr:ext cx="534377" cy="259045"/>
    <xdr:sp macro="" textlink="">
      <xdr:nvSpPr>
        <xdr:cNvPr id="549" name="テキスト ボックス 548"/>
        <xdr:cNvSpPr txBox="1"/>
      </xdr:nvSpPr>
      <xdr:spPr>
        <a:xfrm>
          <a:off x="14325111" y="60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89300</xdr:rowOff>
    </xdr:from>
    <xdr:to>
      <xdr:col>72</xdr:col>
      <xdr:colOff>38100</xdr:colOff>
      <xdr:row>37</xdr:row>
      <xdr:rowOff>19450</xdr:rowOff>
    </xdr:to>
    <xdr:sp macro="" textlink="">
      <xdr:nvSpPr>
        <xdr:cNvPr id="550" name="楕円 549"/>
        <xdr:cNvSpPr/>
      </xdr:nvSpPr>
      <xdr:spPr>
        <a:xfrm>
          <a:off x="136525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10577</xdr:rowOff>
    </xdr:from>
    <xdr:ext cx="534377" cy="259045"/>
    <xdr:sp macro="" textlink="">
      <xdr:nvSpPr>
        <xdr:cNvPr id="551" name="テキスト ボックス 550"/>
        <xdr:cNvSpPr txBox="1"/>
      </xdr:nvSpPr>
      <xdr:spPr>
        <a:xfrm>
          <a:off x="13436111" y="63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64840</xdr:rowOff>
    </xdr:from>
    <xdr:to>
      <xdr:col>67</xdr:col>
      <xdr:colOff>101600</xdr:colOff>
      <xdr:row>36</xdr:row>
      <xdr:rowOff>166440</xdr:rowOff>
    </xdr:to>
    <xdr:sp macro="" textlink="">
      <xdr:nvSpPr>
        <xdr:cNvPr id="552" name="楕円 551"/>
        <xdr:cNvSpPr/>
      </xdr:nvSpPr>
      <xdr:spPr>
        <a:xfrm>
          <a:off x="12763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157567</xdr:rowOff>
    </xdr:from>
    <xdr:ext cx="534377" cy="259045"/>
    <xdr:sp macro="" textlink="">
      <xdr:nvSpPr>
        <xdr:cNvPr id="553" name="テキスト ボックス 552"/>
        <xdr:cNvSpPr txBox="1"/>
      </xdr:nvSpPr>
      <xdr:spPr>
        <a:xfrm>
          <a:off x="12547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136029</xdr:rowOff>
    </xdr:from>
    <xdr:to>
      <xdr:col>85</xdr:col>
      <xdr:colOff>127000</xdr:colOff>
      <xdr:row>58</xdr:row>
      <xdr:rowOff>14473</xdr:rowOff>
    </xdr:to>
    <xdr:cxnSp macro="">
      <xdr:nvCxnSpPr>
        <xdr:cNvPr id="580" name="直線コネクタ 579"/>
        <xdr:cNvCxnSpPr/>
      </xdr:nvCxnSpPr>
      <xdr:spPr>
        <a:xfrm>
          <a:off x="15481300" y="9908679"/>
          <a:ext cx="838200" cy="4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136029</xdr:rowOff>
    </xdr:from>
    <xdr:to>
      <xdr:col>81</xdr:col>
      <xdr:colOff>50800</xdr:colOff>
      <xdr:row>58</xdr:row>
      <xdr:rowOff>1667</xdr:rowOff>
    </xdr:to>
    <xdr:cxnSp macro="">
      <xdr:nvCxnSpPr>
        <xdr:cNvPr id="583" name="直線コネクタ 582"/>
        <xdr:cNvCxnSpPr/>
      </xdr:nvCxnSpPr>
      <xdr:spPr>
        <a:xfrm flipV="1">
          <a:off x="14592300" y="9908679"/>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146028</xdr:rowOff>
    </xdr:from>
    <xdr:to>
      <xdr:col>76</xdr:col>
      <xdr:colOff>114300</xdr:colOff>
      <xdr:row>58</xdr:row>
      <xdr:rowOff>1667</xdr:rowOff>
    </xdr:to>
    <xdr:cxnSp macro="">
      <xdr:nvCxnSpPr>
        <xdr:cNvPr id="586" name="直線コネクタ 585"/>
        <xdr:cNvCxnSpPr/>
      </xdr:nvCxnSpPr>
      <xdr:spPr>
        <a:xfrm>
          <a:off x="13703300" y="991867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133962</xdr:rowOff>
    </xdr:from>
    <xdr:to>
      <xdr:col>71</xdr:col>
      <xdr:colOff>177800</xdr:colOff>
      <xdr:row>57</xdr:row>
      <xdr:rowOff>146028</xdr:rowOff>
    </xdr:to>
    <xdr:cxnSp macro="">
      <xdr:nvCxnSpPr>
        <xdr:cNvPr id="589" name="直線コネクタ 588"/>
        <xdr:cNvCxnSpPr/>
      </xdr:nvCxnSpPr>
      <xdr:spPr>
        <a:xfrm>
          <a:off x="12814300" y="990661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135123</xdr:rowOff>
    </xdr:from>
    <xdr:to>
      <xdr:col>85</xdr:col>
      <xdr:colOff>177800</xdr:colOff>
      <xdr:row>58</xdr:row>
      <xdr:rowOff>65273</xdr:rowOff>
    </xdr:to>
    <xdr:sp macro="" textlink="">
      <xdr:nvSpPr>
        <xdr:cNvPr id="599" name="楕円 598"/>
        <xdr:cNvSpPr/>
      </xdr:nvSpPr>
      <xdr:spPr>
        <a:xfrm>
          <a:off x="162687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50050</xdr:rowOff>
    </xdr:from>
    <xdr:ext cx="534377" cy="259045"/>
    <xdr:sp macro="" textlink="">
      <xdr:nvSpPr>
        <xdr:cNvPr id="600" name="教育費該当値テキスト"/>
        <xdr:cNvSpPr txBox="1"/>
      </xdr:nvSpPr>
      <xdr:spPr>
        <a:xfrm>
          <a:off x="16370300" y="982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85229</xdr:rowOff>
    </xdr:from>
    <xdr:to>
      <xdr:col>81</xdr:col>
      <xdr:colOff>101600</xdr:colOff>
      <xdr:row>58</xdr:row>
      <xdr:rowOff>15379</xdr:rowOff>
    </xdr:to>
    <xdr:sp macro="" textlink="">
      <xdr:nvSpPr>
        <xdr:cNvPr id="601" name="楕円 600"/>
        <xdr:cNvSpPr/>
      </xdr:nvSpPr>
      <xdr:spPr>
        <a:xfrm>
          <a:off x="15430500" y="98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6506</xdr:rowOff>
    </xdr:from>
    <xdr:ext cx="534377" cy="259045"/>
    <xdr:sp macro="" textlink="">
      <xdr:nvSpPr>
        <xdr:cNvPr id="602" name="テキスト ボックス 601"/>
        <xdr:cNvSpPr txBox="1"/>
      </xdr:nvSpPr>
      <xdr:spPr>
        <a:xfrm>
          <a:off x="15214111" y="99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122317</xdr:rowOff>
    </xdr:from>
    <xdr:to>
      <xdr:col>76</xdr:col>
      <xdr:colOff>165100</xdr:colOff>
      <xdr:row>58</xdr:row>
      <xdr:rowOff>52467</xdr:rowOff>
    </xdr:to>
    <xdr:sp macro="" textlink="">
      <xdr:nvSpPr>
        <xdr:cNvPr id="603" name="楕円 602"/>
        <xdr:cNvSpPr/>
      </xdr:nvSpPr>
      <xdr:spPr>
        <a:xfrm>
          <a:off x="14541500" y="98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43594</xdr:rowOff>
    </xdr:from>
    <xdr:ext cx="534377" cy="259045"/>
    <xdr:sp macro="" textlink="">
      <xdr:nvSpPr>
        <xdr:cNvPr id="604" name="テキスト ボックス 603"/>
        <xdr:cNvSpPr txBox="1"/>
      </xdr:nvSpPr>
      <xdr:spPr>
        <a:xfrm>
          <a:off x="14325111" y="998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95228</xdr:rowOff>
    </xdr:from>
    <xdr:to>
      <xdr:col>72</xdr:col>
      <xdr:colOff>38100</xdr:colOff>
      <xdr:row>58</xdr:row>
      <xdr:rowOff>25378</xdr:rowOff>
    </xdr:to>
    <xdr:sp macro="" textlink="">
      <xdr:nvSpPr>
        <xdr:cNvPr id="605" name="楕円 604"/>
        <xdr:cNvSpPr/>
      </xdr:nvSpPr>
      <xdr:spPr>
        <a:xfrm>
          <a:off x="13652500" y="98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16505</xdr:rowOff>
    </xdr:from>
    <xdr:ext cx="534377" cy="259045"/>
    <xdr:sp macro="" textlink="">
      <xdr:nvSpPr>
        <xdr:cNvPr id="606" name="テキスト ボックス 605"/>
        <xdr:cNvSpPr txBox="1"/>
      </xdr:nvSpPr>
      <xdr:spPr>
        <a:xfrm>
          <a:off x="13436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83162</xdr:rowOff>
    </xdr:from>
    <xdr:to>
      <xdr:col>67</xdr:col>
      <xdr:colOff>101600</xdr:colOff>
      <xdr:row>58</xdr:row>
      <xdr:rowOff>13312</xdr:rowOff>
    </xdr:to>
    <xdr:sp macro="" textlink="">
      <xdr:nvSpPr>
        <xdr:cNvPr id="607" name="楕円 606"/>
        <xdr:cNvSpPr/>
      </xdr:nvSpPr>
      <xdr:spPr>
        <a:xfrm>
          <a:off x="12763500" y="98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4439</xdr:rowOff>
    </xdr:from>
    <xdr:ext cx="534377" cy="259045"/>
    <xdr:sp macro="" textlink="">
      <xdr:nvSpPr>
        <xdr:cNvPr id="608" name="テキスト ボックス 607"/>
        <xdr:cNvSpPr txBox="1"/>
      </xdr:nvSpPr>
      <xdr:spPr>
        <a:xfrm>
          <a:off x="12547111" y="99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117239</xdr:rowOff>
    </xdr:from>
    <xdr:to>
      <xdr:col>85</xdr:col>
      <xdr:colOff>127000</xdr:colOff>
      <xdr:row>78</xdr:row>
      <xdr:rowOff>21885</xdr:rowOff>
    </xdr:to>
    <xdr:cxnSp macro="">
      <xdr:nvCxnSpPr>
        <xdr:cNvPr id="633" name="直線コネクタ 632"/>
        <xdr:cNvCxnSpPr/>
      </xdr:nvCxnSpPr>
      <xdr:spPr>
        <a:xfrm flipV="1">
          <a:off x="15481300" y="13318889"/>
          <a:ext cx="838200" cy="7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21885</xdr:rowOff>
    </xdr:from>
    <xdr:to>
      <xdr:col>81</xdr:col>
      <xdr:colOff>50800</xdr:colOff>
      <xdr:row>78</xdr:row>
      <xdr:rowOff>25400</xdr:rowOff>
    </xdr:to>
    <xdr:cxnSp macro="">
      <xdr:nvCxnSpPr>
        <xdr:cNvPr id="636" name="直線コネクタ 635"/>
        <xdr:cNvCxnSpPr/>
      </xdr:nvCxnSpPr>
      <xdr:spPr>
        <a:xfrm flipV="1">
          <a:off x="14592300" y="13394985"/>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21451</xdr:rowOff>
    </xdr:from>
    <xdr:to>
      <xdr:col>76</xdr:col>
      <xdr:colOff>114300</xdr:colOff>
      <xdr:row>78</xdr:row>
      <xdr:rowOff>25400</xdr:rowOff>
    </xdr:to>
    <xdr:cxnSp macro="">
      <xdr:nvCxnSpPr>
        <xdr:cNvPr id="639" name="直線コネクタ 638"/>
        <xdr:cNvCxnSpPr/>
      </xdr:nvCxnSpPr>
      <xdr:spPr>
        <a:xfrm>
          <a:off x="13703300" y="133945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21451</xdr:rowOff>
    </xdr:from>
    <xdr:to>
      <xdr:col>71</xdr:col>
      <xdr:colOff>177800</xdr:colOff>
      <xdr:row>78</xdr:row>
      <xdr:rowOff>22039</xdr:rowOff>
    </xdr:to>
    <xdr:cxnSp macro="">
      <xdr:nvCxnSpPr>
        <xdr:cNvPr id="642" name="直線コネクタ 641"/>
        <xdr:cNvCxnSpPr/>
      </xdr:nvCxnSpPr>
      <xdr:spPr>
        <a:xfrm flipV="1">
          <a:off x="12814300" y="1339455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66439</xdr:rowOff>
    </xdr:from>
    <xdr:to>
      <xdr:col>85</xdr:col>
      <xdr:colOff>177800</xdr:colOff>
      <xdr:row>77</xdr:row>
      <xdr:rowOff>168039</xdr:rowOff>
    </xdr:to>
    <xdr:sp macro="" textlink="">
      <xdr:nvSpPr>
        <xdr:cNvPr id="652" name="楕円 651"/>
        <xdr:cNvSpPr/>
      </xdr:nvSpPr>
      <xdr:spPr>
        <a:xfrm>
          <a:off x="16268700" y="132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25816</xdr:rowOff>
    </xdr:from>
    <xdr:ext cx="534377" cy="259045"/>
    <xdr:sp macro="" textlink="">
      <xdr:nvSpPr>
        <xdr:cNvPr id="653" name="災害復旧費該当値テキスト"/>
        <xdr:cNvSpPr txBox="1"/>
      </xdr:nvSpPr>
      <xdr:spPr>
        <a:xfrm>
          <a:off x="16370300" y="130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142535</xdr:rowOff>
    </xdr:from>
    <xdr:to>
      <xdr:col>81</xdr:col>
      <xdr:colOff>101600</xdr:colOff>
      <xdr:row>78</xdr:row>
      <xdr:rowOff>72685</xdr:rowOff>
    </xdr:to>
    <xdr:sp macro="" textlink="">
      <xdr:nvSpPr>
        <xdr:cNvPr id="654" name="楕円 653"/>
        <xdr:cNvSpPr/>
      </xdr:nvSpPr>
      <xdr:spPr>
        <a:xfrm>
          <a:off x="15430500" y="133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63812</xdr:rowOff>
    </xdr:from>
    <xdr:ext cx="378565" cy="259045"/>
    <xdr:sp macro="" textlink="">
      <xdr:nvSpPr>
        <xdr:cNvPr id="655" name="テキスト ボックス 654"/>
        <xdr:cNvSpPr txBox="1"/>
      </xdr:nvSpPr>
      <xdr:spPr>
        <a:xfrm>
          <a:off x="15292017" y="13436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142101</xdr:rowOff>
    </xdr:from>
    <xdr:to>
      <xdr:col>72</xdr:col>
      <xdr:colOff>38100</xdr:colOff>
      <xdr:row>78</xdr:row>
      <xdr:rowOff>72251</xdr:rowOff>
    </xdr:to>
    <xdr:sp macro="" textlink="">
      <xdr:nvSpPr>
        <xdr:cNvPr id="658" name="楕円 657"/>
        <xdr:cNvSpPr/>
      </xdr:nvSpPr>
      <xdr:spPr>
        <a:xfrm>
          <a:off x="13652500" y="133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63378</xdr:rowOff>
    </xdr:from>
    <xdr:ext cx="378565" cy="259045"/>
    <xdr:sp macro="" textlink="">
      <xdr:nvSpPr>
        <xdr:cNvPr id="659" name="テキスト ボックス 658"/>
        <xdr:cNvSpPr txBox="1"/>
      </xdr:nvSpPr>
      <xdr:spPr>
        <a:xfrm>
          <a:off x="13514017" y="1343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142689</xdr:rowOff>
    </xdr:from>
    <xdr:to>
      <xdr:col>67</xdr:col>
      <xdr:colOff>101600</xdr:colOff>
      <xdr:row>78</xdr:row>
      <xdr:rowOff>72839</xdr:rowOff>
    </xdr:to>
    <xdr:sp macro="" textlink="">
      <xdr:nvSpPr>
        <xdr:cNvPr id="660" name="楕円 659"/>
        <xdr:cNvSpPr/>
      </xdr:nvSpPr>
      <xdr:spPr>
        <a:xfrm>
          <a:off x="127635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63966</xdr:rowOff>
    </xdr:from>
    <xdr:ext cx="378565" cy="259045"/>
    <xdr:sp macro="" textlink="">
      <xdr:nvSpPr>
        <xdr:cNvPr id="661" name="テキスト ボックス 660"/>
        <xdr:cNvSpPr txBox="1"/>
      </xdr:nvSpPr>
      <xdr:spPr>
        <a:xfrm>
          <a:off x="12625017" y="1343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96901</xdr:rowOff>
    </xdr:from>
    <xdr:to>
      <xdr:col>85</xdr:col>
      <xdr:colOff>127000</xdr:colOff>
      <xdr:row>96</xdr:row>
      <xdr:rowOff>100643</xdr:rowOff>
    </xdr:to>
    <xdr:cxnSp macro="">
      <xdr:nvCxnSpPr>
        <xdr:cNvPr id="686" name="直線コネクタ 685"/>
        <xdr:cNvCxnSpPr/>
      </xdr:nvCxnSpPr>
      <xdr:spPr>
        <a:xfrm flipV="1">
          <a:off x="15481300" y="16556101"/>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82595</xdr:rowOff>
    </xdr:from>
    <xdr:to>
      <xdr:col>81</xdr:col>
      <xdr:colOff>50800</xdr:colOff>
      <xdr:row>96</xdr:row>
      <xdr:rowOff>100643</xdr:rowOff>
    </xdr:to>
    <xdr:cxnSp macro="">
      <xdr:nvCxnSpPr>
        <xdr:cNvPr id="689" name="直線コネクタ 688"/>
        <xdr:cNvCxnSpPr/>
      </xdr:nvCxnSpPr>
      <xdr:spPr>
        <a:xfrm>
          <a:off x="14592300" y="16541795"/>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45951</xdr:rowOff>
    </xdr:from>
    <xdr:to>
      <xdr:col>76</xdr:col>
      <xdr:colOff>114300</xdr:colOff>
      <xdr:row>96</xdr:row>
      <xdr:rowOff>82595</xdr:rowOff>
    </xdr:to>
    <xdr:cxnSp macro="">
      <xdr:nvCxnSpPr>
        <xdr:cNvPr id="692" name="直線コネクタ 691"/>
        <xdr:cNvCxnSpPr/>
      </xdr:nvCxnSpPr>
      <xdr:spPr>
        <a:xfrm>
          <a:off x="13703300" y="16505151"/>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37647</xdr:rowOff>
    </xdr:from>
    <xdr:to>
      <xdr:col>71</xdr:col>
      <xdr:colOff>177800</xdr:colOff>
      <xdr:row>96</xdr:row>
      <xdr:rowOff>45951</xdr:rowOff>
    </xdr:to>
    <xdr:cxnSp macro="">
      <xdr:nvCxnSpPr>
        <xdr:cNvPr id="695" name="直線コネクタ 694"/>
        <xdr:cNvCxnSpPr/>
      </xdr:nvCxnSpPr>
      <xdr:spPr>
        <a:xfrm>
          <a:off x="12814300" y="16496847"/>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46101</xdr:rowOff>
    </xdr:from>
    <xdr:to>
      <xdr:col>85</xdr:col>
      <xdr:colOff>177800</xdr:colOff>
      <xdr:row>96</xdr:row>
      <xdr:rowOff>147701</xdr:rowOff>
    </xdr:to>
    <xdr:sp macro="" textlink="">
      <xdr:nvSpPr>
        <xdr:cNvPr id="705" name="楕円 704"/>
        <xdr:cNvSpPr/>
      </xdr:nvSpPr>
      <xdr:spPr>
        <a:xfrm>
          <a:off x="162687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24528</xdr:rowOff>
    </xdr:from>
    <xdr:ext cx="534377" cy="259045"/>
    <xdr:sp macro="" textlink="">
      <xdr:nvSpPr>
        <xdr:cNvPr id="706" name="公債費該当値テキスト"/>
        <xdr:cNvSpPr txBox="1"/>
      </xdr:nvSpPr>
      <xdr:spPr>
        <a:xfrm>
          <a:off x="16370300" y="164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49843</xdr:rowOff>
    </xdr:from>
    <xdr:to>
      <xdr:col>81</xdr:col>
      <xdr:colOff>101600</xdr:colOff>
      <xdr:row>96</xdr:row>
      <xdr:rowOff>151443</xdr:rowOff>
    </xdr:to>
    <xdr:sp macro="" textlink="">
      <xdr:nvSpPr>
        <xdr:cNvPr id="707" name="楕円 706"/>
        <xdr:cNvSpPr/>
      </xdr:nvSpPr>
      <xdr:spPr>
        <a:xfrm>
          <a:off x="15430500" y="165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142570</xdr:rowOff>
    </xdr:from>
    <xdr:ext cx="534377" cy="259045"/>
    <xdr:sp macro="" textlink="">
      <xdr:nvSpPr>
        <xdr:cNvPr id="708" name="テキスト ボックス 707"/>
        <xdr:cNvSpPr txBox="1"/>
      </xdr:nvSpPr>
      <xdr:spPr>
        <a:xfrm>
          <a:off x="15214111" y="166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31795</xdr:rowOff>
    </xdr:from>
    <xdr:to>
      <xdr:col>76</xdr:col>
      <xdr:colOff>165100</xdr:colOff>
      <xdr:row>96</xdr:row>
      <xdr:rowOff>133395</xdr:rowOff>
    </xdr:to>
    <xdr:sp macro="" textlink="">
      <xdr:nvSpPr>
        <xdr:cNvPr id="709" name="楕円 708"/>
        <xdr:cNvSpPr/>
      </xdr:nvSpPr>
      <xdr:spPr>
        <a:xfrm>
          <a:off x="14541500" y="164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124522</xdr:rowOff>
    </xdr:from>
    <xdr:ext cx="534377" cy="259045"/>
    <xdr:sp macro="" textlink="">
      <xdr:nvSpPr>
        <xdr:cNvPr id="710" name="テキスト ボックス 709"/>
        <xdr:cNvSpPr txBox="1"/>
      </xdr:nvSpPr>
      <xdr:spPr>
        <a:xfrm>
          <a:off x="14325111" y="16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166601</xdr:rowOff>
    </xdr:from>
    <xdr:to>
      <xdr:col>72</xdr:col>
      <xdr:colOff>38100</xdr:colOff>
      <xdr:row>96</xdr:row>
      <xdr:rowOff>96751</xdr:rowOff>
    </xdr:to>
    <xdr:sp macro="" textlink="">
      <xdr:nvSpPr>
        <xdr:cNvPr id="711" name="楕円 710"/>
        <xdr:cNvSpPr/>
      </xdr:nvSpPr>
      <xdr:spPr>
        <a:xfrm>
          <a:off x="13652500" y="16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113278</xdr:rowOff>
    </xdr:from>
    <xdr:ext cx="534377" cy="259045"/>
    <xdr:sp macro="" textlink="">
      <xdr:nvSpPr>
        <xdr:cNvPr id="712" name="テキスト ボックス 711"/>
        <xdr:cNvSpPr txBox="1"/>
      </xdr:nvSpPr>
      <xdr:spPr>
        <a:xfrm>
          <a:off x="13436111" y="162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158297</xdr:rowOff>
    </xdr:from>
    <xdr:to>
      <xdr:col>67</xdr:col>
      <xdr:colOff>101600</xdr:colOff>
      <xdr:row>96</xdr:row>
      <xdr:rowOff>88447</xdr:rowOff>
    </xdr:to>
    <xdr:sp macro="" textlink="">
      <xdr:nvSpPr>
        <xdr:cNvPr id="713" name="楕円 712"/>
        <xdr:cNvSpPr/>
      </xdr:nvSpPr>
      <xdr:spPr>
        <a:xfrm>
          <a:off x="12763500" y="16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104974</xdr:rowOff>
    </xdr:from>
    <xdr:ext cx="534377" cy="259045"/>
    <xdr:sp macro="" textlink="">
      <xdr:nvSpPr>
        <xdr:cNvPr id="714" name="テキスト ボックス 713"/>
        <xdr:cNvSpPr txBox="1"/>
      </xdr:nvSpPr>
      <xdr:spPr>
        <a:xfrm>
          <a:off x="12547111" y="1622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衛生費は平成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年度まで類似団体内平均値を下回っていたが、平成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57,034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52.4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り、類似団体内平均値を上回った。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年度に実施したごみ処理施設整備事業の事業費が大きく増加したことが主な要因である。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6,072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類似団体内平均値を下回っており、前年度決算と比較すると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54.5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％減となっている。これは平成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年度から実施している道の駅みさき整備事業が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年度をもって終了したため、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年度に事業費が大きく減少したことが主な要因である。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消防費は平成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年度以降、類似団体内平均値を上回っており、平成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33,755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38.9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％増となっている。これは、平成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年度から実施している防災行政無線再整備事業の工事開始に伴い</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年度に事業費が増加したことが主な要因である。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「岬町行財政集中改革計画（第３次</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集中改革プラン</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による財政健全化の取組み効果により、近年、実質収支額は改善傾向にある。</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、評価替の影響で固定資産税が減少したものの、町民税が昨年に引き続き増加したことに加え、地方交付税が増加したことも改善した要因の一つである。</a:t>
          </a:r>
          <a:endParaRPr kumimoji="1" lang="en-US" altLang="ja-JP" sz="1200" strike="sng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水道事業の経営健全化に向けて水道事業会計に貸付を行ったため、</a:t>
          </a:r>
          <a:r>
            <a:rPr kumimoji="1" lang="ja-JP" altLang="en-US"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残高が減少している</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a:t>
          </a:r>
          <a:r>
            <a:rPr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上記の</a:t>
          </a:r>
          <a:r>
            <a:rPr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計画を推進し、町税などの自主財源の確保に努め、健全な財政運営に努める。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05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年度については水道事業会計において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年度に行われた公営企業会計制度の見直しに伴う</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ヶ年の経過措置が終了したことにより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貸倒引当金を計上したため赤字となっ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ていたが、平成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年度に一般会計から長期貸付を行い、短期貸付金の返済を行ったことにより資金不足が解消した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介護保険特別会計、国民健康保険特別会計、後期高齢者医療特別会計については黒字で推移しているが、今後少子高齢化の進展による影響が懸念される。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下水道事業、漁業集落排水事業の各特別会計については、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9272617</v>
      </c>
      <c r="BO4" s="430"/>
      <c r="BP4" s="430"/>
      <c r="BQ4" s="430"/>
      <c r="BR4" s="430"/>
      <c r="BS4" s="430"/>
      <c r="BT4" s="430"/>
      <c r="BU4" s="431"/>
      <c r="BV4" s="429">
        <v>9187557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v>
      </c>
      <c r="CU4" s="436"/>
      <c r="CV4" s="436"/>
      <c r="CW4" s="436"/>
      <c r="CX4" s="436"/>
      <c r="CY4" s="436"/>
      <c r="CZ4" s="436"/>
      <c r="DA4" s="437"/>
      <c r="DB4" s="435">
        <v>1.4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9134250</v>
      </c>
      <c r="BO5" s="467"/>
      <c r="BP5" s="467"/>
      <c r="BQ5" s="467"/>
      <c r="BR5" s="467"/>
      <c r="BS5" s="467"/>
      <c r="BT5" s="467"/>
      <c r="BU5" s="468"/>
      <c r="BV5" s="466">
        <v>9102821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95.7</v>
      </c>
      <c r="CU5" s="464"/>
      <c r="CV5" s="464"/>
      <c r="CW5" s="464"/>
      <c r="CX5" s="464"/>
      <c r="CY5" s="464"/>
      <c r="CZ5" s="464"/>
      <c r="DA5" s="465"/>
      <c r="DB5" s="463">
        <v>96.2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138367</v>
      </c>
      <c r="BO6" s="467"/>
      <c r="BP6" s="467"/>
      <c r="BQ6" s="467"/>
      <c r="BR6" s="467"/>
      <c r="BS6" s="467"/>
      <c r="BT6" s="467"/>
      <c r="BU6" s="468"/>
      <c r="BV6" s="466">
        <v>84736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101.8</v>
      </c>
      <c r="CU6" s="504"/>
      <c r="CV6" s="504"/>
      <c r="CW6" s="504"/>
      <c r="CX6" s="504"/>
      <c r="CY6" s="504"/>
      <c r="CZ6" s="504"/>
      <c r="DA6" s="505"/>
      <c r="DB6" s="503">
        <v>102.6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77638</v>
      </c>
      <c r="BO7" s="467"/>
      <c r="BP7" s="467"/>
      <c r="BQ7" s="467"/>
      <c r="BR7" s="467"/>
      <c r="BS7" s="467"/>
      <c r="BT7" s="467"/>
      <c r="BU7" s="468"/>
      <c r="BV7" s="466">
        <v>26587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4307680</v>
      </c>
      <c r="CU7" s="467"/>
      <c r="CV7" s="467"/>
      <c r="CW7" s="467"/>
      <c r="CX7" s="467"/>
      <c r="CY7" s="467"/>
      <c r="CZ7" s="467"/>
      <c r="DA7" s="468"/>
      <c r="DB7" s="466">
        <v>4255499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60729</v>
      </c>
      <c r="BO8" s="467"/>
      <c r="BP8" s="467"/>
      <c r="BQ8" s="467"/>
      <c r="BR8" s="467"/>
      <c r="BS8" s="467"/>
      <c r="BT8" s="467"/>
      <c r="BU8" s="468"/>
      <c r="BV8" s="466">
        <v>58149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0.53</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15938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2580</v>
      </c>
      <c r="BO9" s="467"/>
      <c r="BP9" s="467"/>
      <c r="BQ9" s="467"/>
      <c r="BR9" s="467"/>
      <c r="BS9" s="467"/>
      <c r="BT9" s="467"/>
      <c r="BU9" s="468"/>
      <c r="BV9" s="466">
        <v>3485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17504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30271</v>
      </c>
      <c r="BO10" s="467"/>
      <c r="BP10" s="467"/>
      <c r="BQ10" s="467"/>
      <c r="BR10" s="467"/>
      <c r="BS10" s="467"/>
      <c r="BT10" s="467"/>
      <c r="BU10" s="468"/>
      <c r="BV10" s="466">
        <v>28618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15825</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230000</v>
      </c>
      <c r="BO12" s="467"/>
      <c r="BP12" s="467"/>
      <c r="BQ12" s="467"/>
      <c r="BR12" s="467"/>
      <c r="BS12" s="467"/>
      <c r="BT12" s="467"/>
      <c r="BU12" s="468"/>
      <c r="BV12" s="466">
        <v>45000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15639</v>
      </c>
      <c r="S13" s="548"/>
      <c r="T13" s="548"/>
      <c r="U13" s="548"/>
      <c r="V13" s="549"/>
      <c r="W13" s="482" t="s">
        <v>139</v>
      </c>
      <c r="X13" s="483"/>
      <c r="Y13" s="483"/>
      <c r="Z13" s="483"/>
      <c r="AA13" s="483"/>
      <c r="AB13" s="473"/>
      <c r="AC13" s="517">
        <v>168</v>
      </c>
      <c r="AD13" s="518"/>
      <c r="AE13" s="518"/>
      <c r="AF13" s="518"/>
      <c r="AG13" s="557"/>
      <c r="AH13" s="517">
        <v>182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-197149</v>
      </c>
      <c r="BO13" s="467"/>
      <c r="BP13" s="467"/>
      <c r="BQ13" s="467"/>
      <c r="BR13" s="467"/>
      <c r="BS13" s="467"/>
      <c r="BT13" s="467"/>
      <c r="BU13" s="468"/>
      <c r="BV13" s="466">
        <v>-12897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12.4</v>
      </c>
      <c r="CU13" s="464"/>
      <c r="CV13" s="464"/>
      <c r="CW13" s="464"/>
      <c r="CX13" s="464"/>
      <c r="CY13" s="464"/>
      <c r="CZ13" s="464"/>
      <c r="DA13" s="465"/>
      <c r="DB13" s="463">
        <v>13.5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16132</v>
      </c>
      <c r="S14" s="548"/>
      <c r="T14" s="548"/>
      <c r="U14" s="548"/>
      <c r="V14" s="549"/>
      <c r="W14" s="456"/>
      <c r="X14" s="457"/>
      <c r="Y14" s="457"/>
      <c r="Z14" s="457"/>
      <c r="AA14" s="457"/>
      <c r="AB14" s="446"/>
      <c r="AC14" s="550">
        <v>2.6</v>
      </c>
      <c r="AD14" s="551"/>
      <c r="AE14" s="551"/>
      <c r="AF14" s="551"/>
      <c r="AG14" s="552"/>
      <c r="AH14" s="550">
        <v>2.7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115.2</v>
      </c>
      <c r="CU14" s="562"/>
      <c r="CV14" s="562"/>
      <c r="CW14" s="562"/>
      <c r="CX14" s="562"/>
      <c r="CY14" s="562"/>
      <c r="CZ14" s="562"/>
      <c r="DA14" s="563"/>
      <c r="DB14" s="561">
        <v>111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15951</v>
      </c>
      <c r="S15" s="548"/>
      <c r="T15" s="548"/>
      <c r="U15" s="548"/>
      <c r="V15" s="549"/>
      <c r="W15" s="482" t="s">
        <v>146</v>
      </c>
      <c r="X15" s="483"/>
      <c r="Y15" s="483"/>
      <c r="Z15" s="483"/>
      <c r="AA15" s="483"/>
      <c r="AB15" s="473"/>
      <c r="AC15" s="517">
        <v>1366</v>
      </c>
      <c r="AD15" s="518"/>
      <c r="AE15" s="518"/>
      <c r="AF15" s="518"/>
      <c r="AG15" s="557"/>
      <c r="AH15" s="517">
        <v>1548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1841648</v>
      </c>
      <c r="BO15" s="430"/>
      <c r="BP15" s="430"/>
      <c r="BQ15" s="430"/>
      <c r="BR15" s="430"/>
      <c r="BS15" s="430"/>
      <c r="BT15" s="430"/>
      <c r="BU15" s="431"/>
      <c r="BV15" s="429">
        <v>1834802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21.5</v>
      </c>
      <c r="AD16" s="551"/>
      <c r="AE16" s="551"/>
      <c r="AF16" s="551"/>
      <c r="AG16" s="552"/>
      <c r="AH16" s="550">
        <v>22.7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3524150</v>
      </c>
      <c r="BO16" s="467"/>
      <c r="BP16" s="467"/>
      <c r="BQ16" s="467"/>
      <c r="BR16" s="467"/>
      <c r="BS16" s="467"/>
      <c r="BT16" s="467"/>
      <c r="BU16" s="468"/>
      <c r="BV16" s="466">
        <v>3478350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4806</v>
      </c>
      <c r="AD17" s="518"/>
      <c r="AE17" s="518"/>
      <c r="AF17" s="518"/>
      <c r="AG17" s="557"/>
      <c r="AH17" s="517">
        <v>5091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2354414</v>
      </c>
      <c r="BO17" s="467"/>
      <c r="BP17" s="467"/>
      <c r="BQ17" s="467"/>
      <c r="BR17" s="467"/>
      <c r="BS17" s="467"/>
      <c r="BT17" s="467"/>
      <c r="BU17" s="468"/>
      <c r="BV17" s="466">
        <v>2340351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49.18</v>
      </c>
      <c r="M18" s="579"/>
      <c r="N18" s="579"/>
      <c r="O18" s="579"/>
      <c r="P18" s="579"/>
      <c r="Q18" s="579"/>
      <c r="R18" s="580"/>
      <c r="S18" s="580"/>
      <c r="T18" s="580"/>
      <c r="U18" s="580"/>
      <c r="V18" s="581"/>
      <c r="W18" s="484"/>
      <c r="X18" s="485"/>
      <c r="Y18" s="485"/>
      <c r="Z18" s="485"/>
      <c r="AA18" s="485"/>
      <c r="AB18" s="476"/>
      <c r="AC18" s="582">
        <v>75.8</v>
      </c>
      <c r="AD18" s="583"/>
      <c r="AE18" s="583"/>
      <c r="AF18" s="583"/>
      <c r="AG18" s="584"/>
      <c r="AH18" s="582">
        <v>74.599999999999994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4265054</v>
      </c>
      <c r="BO18" s="467"/>
      <c r="BP18" s="467"/>
      <c r="BQ18" s="467"/>
      <c r="BR18" s="467"/>
      <c r="BS18" s="467"/>
      <c r="BT18" s="467"/>
      <c r="BU18" s="468"/>
      <c r="BV18" s="466">
        <v>4239972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5105491</v>
      </c>
      <c r="BO19" s="467"/>
      <c r="BP19" s="467"/>
      <c r="BQ19" s="467"/>
      <c r="BR19" s="467"/>
      <c r="BS19" s="467"/>
      <c r="BT19" s="467"/>
      <c r="BU19" s="468"/>
      <c r="BV19" s="466">
        <v>4798712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6407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7911146</v>
      </c>
      <c r="BO23" s="467"/>
      <c r="BP23" s="467"/>
      <c r="BQ23" s="467"/>
      <c r="BR23" s="467"/>
      <c r="BS23" s="467"/>
      <c r="BT23" s="467"/>
      <c r="BU23" s="468"/>
      <c r="BV23" s="466">
        <v>7588792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6540</v>
      </c>
      <c r="R24" s="518"/>
      <c r="S24" s="518"/>
      <c r="T24" s="518"/>
      <c r="U24" s="518"/>
      <c r="V24" s="557"/>
      <c r="W24" s="616"/>
      <c r="X24" s="604"/>
      <c r="Y24" s="605"/>
      <c r="Z24" s="516" t="s">
        <v>170</v>
      </c>
      <c r="AA24" s="496"/>
      <c r="AB24" s="496"/>
      <c r="AC24" s="496"/>
      <c r="AD24" s="496"/>
      <c r="AE24" s="496"/>
      <c r="AF24" s="496"/>
      <c r="AG24" s="497"/>
      <c r="AH24" s="517">
        <v>145</v>
      </c>
      <c r="AI24" s="518"/>
      <c r="AJ24" s="518"/>
      <c r="AK24" s="518"/>
      <c r="AL24" s="557"/>
      <c r="AM24" s="517">
        <v>430070</v>
      </c>
      <c r="AN24" s="518"/>
      <c r="AO24" s="518"/>
      <c r="AP24" s="518"/>
      <c r="AQ24" s="518"/>
      <c r="AR24" s="557"/>
      <c r="AS24" s="517">
        <v>2966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5956895</v>
      </c>
      <c r="BO24" s="467"/>
      <c r="BP24" s="467"/>
      <c r="BQ24" s="467"/>
      <c r="BR24" s="467"/>
      <c r="BS24" s="467"/>
      <c r="BT24" s="467"/>
      <c r="BU24" s="468"/>
      <c r="BV24" s="466">
        <v>5571646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5440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174</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207986</v>
      </c>
      <c r="BO25" s="430"/>
      <c r="BP25" s="430"/>
      <c r="BQ25" s="430"/>
      <c r="BR25" s="430"/>
      <c r="BS25" s="430"/>
      <c r="BT25" s="430"/>
      <c r="BU25" s="431"/>
      <c r="BV25" s="429">
        <v>517908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5100</v>
      </c>
      <c r="R26" s="518"/>
      <c r="S26" s="518"/>
      <c r="T26" s="518"/>
      <c r="U26" s="518"/>
      <c r="V26" s="557"/>
      <c r="W26" s="616"/>
      <c r="X26" s="604"/>
      <c r="Y26" s="605"/>
      <c r="Z26" s="516" t="s">
        <v>178</v>
      </c>
      <c r="AA26" s="626"/>
      <c r="AB26" s="626"/>
      <c r="AC26" s="626"/>
      <c r="AD26" s="626"/>
      <c r="AE26" s="626"/>
      <c r="AF26" s="626"/>
      <c r="AG26" s="627"/>
      <c r="AH26" s="517">
        <v>9</v>
      </c>
      <c r="AI26" s="518"/>
      <c r="AJ26" s="518"/>
      <c r="AK26" s="518"/>
      <c r="AL26" s="557"/>
      <c r="AM26" s="517">
        <v>27837</v>
      </c>
      <c r="AN26" s="518"/>
      <c r="AO26" s="518"/>
      <c r="AP26" s="518"/>
      <c r="AQ26" s="518"/>
      <c r="AR26" s="557"/>
      <c r="AS26" s="517">
        <v>3093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3400</v>
      </c>
      <c r="R27" s="518"/>
      <c r="S27" s="518"/>
      <c r="T27" s="518"/>
      <c r="U27" s="518"/>
      <c r="V27" s="557"/>
      <c r="W27" s="616"/>
      <c r="X27" s="604"/>
      <c r="Y27" s="605"/>
      <c r="Z27" s="516" t="s">
        <v>181</v>
      </c>
      <c r="AA27" s="496"/>
      <c r="AB27" s="496"/>
      <c r="AC27" s="496"/>
      <c r="AD27" s="496"/>
      <c r="AE27" s="496"/>
      <c r="AF27" s="496"/>
      <c r="AG27" s="497"/>
      <c r="AH27" s="517">
        <v>8</v>
      </c>
      <c r="AI27" s="518"/>
      <c r="AJ27" s="518"/>
      <c r="AK27" s="518"/>
      <c r="AL27" s="557"/>
      <c r="AM27" s="517">
        <v>23334</v>
      </c>
      <c r="AN27" s="518"/>
      <c r="AO27" s="518"/>
      <c r="AP27" s="518"/>
      <c r="AQ27" s="518"/>
      <c r="AR27" s="557"/>
      <c r="AS27" s="517">
        <v>2917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3100</v>
      </c>
      <c r="R28" s="518"/>
      <c r="S28" s="518"/>
      <c r="T28" s="518"/>
      <c r="U28" s="518"/>
      <c r="V28" s="557"/>
      <c r="W28" s="616"/>
      <c r="X28" s="604"/>
      <c r="Y28" s="605"/>
      <c r="Z28" s="516" t="s">
        <v>184</v>
      </c>
      <c r="AA28" s="496"/>
      <c r="AB28" s="496"/>
      <c r="AC28" s="496"/>
      <c r="AD28" s="496"/>
      <c r="AE28" s="496"/>
      <c r="AF28" s="496"/>
      <c r="AG28" s="497"/>
      <c r="AH28" s="517" t="s">
        <v>136</v>
      </c>
      <c r="AI28" s="518"/>
      <c r="AJ28" s="518"/>
      <c r="AK28" s="518"/>
      <c r="AL28" s="557"/>
      <c r="AM28" s="517" t="s">
        <v>174</v>
      </c>
      <c r="AN28" s="518"/>
      <c r="AO28" s="518"/>
      <c r="AP28" s="518"/>
      <c r="AQ28" s="518"/>
      <c r="AR28" s="557"/>
      <c r="AS28" s="517" t="s">
        <v>174</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641560</v>
      </c>
      <c r="BO28" s="430"/>
      <c r="BP28" s="430"/>
      <c r="BQ28" s="430"/>
      <c r="BR28" s="430"/>
      <c r="BS28" s="430"/>
      <c r="BT28" s="430"/>
      <c r="BU28" s="431"/>
      <c r="BV28" s="429">
        <v>841289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3000</v>
      </c>
      <c r="R29" s="518"/>
      <c r="S29" s="518"/>
      <c r="T29" s="518"/>
      <c r="U29" s="518"/>
      <c r="V29" s="557"/>
      <c r="W29" s="617"/>
      <c r="X29" s="618"/>
      <c r="Y29" s="619"/>
      <c r="Z29" s="516" t="s">
        <v>187</v>
      </c>
      <c r="AA29" s="496"/>
      <c r="AB29" s="496"/>
      <c r="AC29" s="496"/>
      <c r="AD29" s="496"/>
      <c r="AE29" s="496"/>
      <c r="AF29" s="496"/>
      <c r="AG29" s="497"/>
      <c r="AH29" s="517">
        <v>153</v>
      </c>
      <c r="AI29" s="518"/>
      <c r="AJ29" s="518"/>
      <c r="AK29" s="518"/>
      <c r="AL29" s="557"/>
      <c r="AM29" s="517">
        <v>453404</v>
      </c>
      <c r="AN29" s="518"/>
      <c r="AO29" s="518"/>
      <c r="AP29" s="518"/>
      <c r="AQ29" s="518"/>
      <c r="AR29" s="557"/>
      <c r="AS29" s="517">
        <v>2963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38468</v>
      </c>
      <c r="BO29" s="467"/>
      <c r="BP29" s="467"/>
      <c r="BQ29" s="467"/>
      <c r="BR29" s="467"/>
      <c r="BS29" s="467"/>
      <c r="BT29" s="467"/>
      <c r="BU29" s="468"/>
      <c r="BV29" s="466">
        <v>38460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827453</v>
      </c>
      <c r="BO30" s="640"/>
      <c r="BP30" s="640"/>
      <c r="BQ30" s="640"/>
      <c r="BR30" s="640"/>
      <c r="BS30" s="640"/>
      <c r="BT30" s="640"/>
      <c r="BU30" s="641"/>
      <c r="BV30" s="639">
        <v>734531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泉州南消防組合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大阪広域水道企業団（工業用水道事業会計）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UnppDfOO81fUS1bNBvRUa1p4LcwogigKZxpOchAvEiQG31xa3C7hpX2uIk5FG1qDCKozUoeTooB91X4yKLvSA==" saltValue="t0rcrhWMmTvqohU5rwBe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561</v>
      </c>
      <c r="D34" s="1250"/>
      <c r="E34" s="1251"/>
      <c r="F34" s="32" t="s">
        <v>562</v>
      </c>
      <c r="G34" s="33">
        <v>0.4</v>
      </c>
      <c r="H34" s="33">
        <v>0.09</v>
      </c>
      <c r="I34" s="33" t="s">
        <v>563</v>
      </c>
      <c r="J34" s="34">
        <v>3.55</v>
      </c>
      <c r="K34" s="22"/>
      <c r="L34" s="22"/>
      <c r="M34" s="22"/>
      <c r="N34" s="22"/>
      <c r="O34" s="22"/>
      <c r="P34" s="22"/>
    </row>
    <row r="35" spans="1:16" ht="39" customHeight="1" x14ac:dyDescent="0.15">
      <c r="A35" s="22"/>
      <c r="B35" s="35"/>
      <c r="C35" s="1244" t="s">
        <v>564</v>
      </c>
      <c r="D35" s="1245"/>
      <c r="E35" s="1246"/>
      <c r="F35" s="36">
        <v>1.46</v>
      </c>
      <c r="G35" s="37">
        <v>0</v>
      </c>
      <c r="H35" s="37">
        <v>2.37</v>
      </c>
      <c r="I35" s="37">
        <v>3.27</v>
      </c>
      <c r="J35" s="38">
        <v>1.88</v>
      </c>
      <c r="K35" s="22"/>
      <c r="L35" s="22"/>
      <c r="M35" s="22"/>
      <c r="N35" s="22"/>
      <c r="O35" s="22"/>
      <c r="P35" s="22"/>
    </row>
    <row r="36" spans="1:16" ht="39" customHeight="1" x14ac:dyDescent="0.15">
      <c r="A36" s="22"/>
      <c r="B36" s="35"/>
      <c r="C36" s="1244" t="s">
        <v>565</v>
      </c>
      <c r="D36" s="1245"/>
      <c r="E36" s="1246"/>
      <c r="F36" s="36">
        <v>1.4</v>
      </c>
      <c r="G36" s="37">
        <v>1.0900000000000001</v>
      </c>
      <c r="H36" s="37">
        <v>1.35</v>
      </c>
      <c r="I36" s="37">
        <v>1.46</v>
      </c>
      <c r="J36" s="38">
        <v>1.85</v>
      </c>
      <c r="K36" s="22"/>
      <c r="L36" s="22"/>
      <c r="M36" s="22"/>
      <c r="N36" s="22"/>
      <c r="O36" s="22"/>
      <c r="P36" s="22"/>
    </row>
    <row r="37" spans="1:16" ht="39" customHeight="1" x14ac:dyDescent="0.15">
      <c r="A37" s="22"/>
      <c r="B37" s="35"/>
      <c r="C37" s="1244" t="s">
        <v>566</v>
      </c>
      <c r="D37" s="1245"/>
      <c r="E37" s="1246"/>
      <c r="F37" s="36">
        <v>1.03</v>
      </c>
      <c r="G37" s="37">
        <v>1.1299999999999999</v>
      </c>
      <c r="H37" s="37">
        <v>1.27</v>
      </c>
      <c r="I37" s="37">
        <v>1.36</v>
      </c>
      <c r="J37" s="38">
        <v>1.4</v>
      </c>
      <c r="K37" s="22"/>
      <c r="L37" s="22"/>
      <c r="M37" s="22"/>
      <c r="N37" s="22"/>
      <c r="O37" s="22"/>
      <c r="P37" s="22"/>
    </row>
    <row r="38" spans="1:16" ht="39" customHeight="1" x14ac:dyDescent="0.15">
      <c r="A38" s="22"/>
      <c r="B38" s="35"/>
      <c r="C38" s="1244" t="s">
        <v>567</v>
      </c>
      <c r="D38" s="1245"/>
      <c r="E38" s="1246"/>
      <c r="F38" s="36">
        <v>0.14000000000000001</v>
      </c>
      <c r="G38" s="37">
        <v>0.1</v>
      </c>
      <c r="H38" s="37">
        <v>0.09</v>
      </c>
      <c r="I38" s="37">
        <v>0.11</v>
      </c>
      <c r="J38" s="38">
        <v>0.12</v>
      </c>
      <c r="K38" s="22"/>
      <c r="L38" s="22"/>
      <c r="M38" s="22"/>
      <c r="N38" s="22"/>
      <c r="O38" s="22"/>
      <c r="P38" s="22"/>
    </row>
    <row r="39" spans="1:16" ht="39" customHeight="1" x14ac:dyDescent="0.15">
      <c r="A39" s="22"/>
      <c r="B39" s="35"/>
      <c r="C39" s="1244" t="s">
        <v>568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571</v>
      </c>
      <c r="D43" s="1248"/>
      <c r="E43" s="1249"/>
      <c r="F43" s="41">
        <v>0.09</v>
      </c>
      <c r="G43" s="42">
        <v>0.1</v>
      </c>
      <c r="H43" s="42">
        <v>0.1</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68tlTYUO0boq3EjInNKz8VWj7z7qqZErGBE6882feZcMpQHQ+tSveaiCBfttSQ4kGMuG8HHMkLWn9j9RkrtA==" saltValue="xWuifwo0gzVV9FLSyRVK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969</v>
      </c>
      <c r="L45" s="60">
        <v>930</v>
      </c>
      <c r="M45" s="60">
        <v>813</v>
      </c>
      <c r="N45" s="60">
        <v>756</v>
      </c>
      <c r="O45" s="61">
        <v>752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246</v>
      </c>
      <c r="L48" s="64">
        <v>240</v>
      </c>
      <c r="M48" s="64">
        <v>259</v>
      </c>
      <c r="N48" s="64">
        <v>269</v>
      </c>
      <c r="O48" s="65">
        <v>248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v>
      </c>
      <c r="L49" s="64">
        <v>16</v>
      </c>
      <c r="M49" s="64">
        <v>21</v>
      </c>
      <c r="N49" s="64">
        <v>24</v>
      </c>
      <c r="O49" s="65">
        <v>27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t="s">
        <v>511</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668</v>
      </c>
      <c r="L52" s="64">
        <v>626</v>
      </c>
      <c r="M52" s="64">
        <v>609</v>
      </c>
      <c r="N52" s="64">
        <v>591</v>
      </c>
      <c r="O52" s="65">
        <v>592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568</v>
      </c>
      <c r="L53" s="69">
        <v>560</v>
      </c>
      <c r="M53" s="69">
        <v>484</v>
      </c>
      <c r="N53" s="69">
        <v>458</v>
      </c>
      <c r="O53" s="70">
        <v>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2" t="s">
        <v>594</v>
      </c>
      <c r="L57" s="83" t="s">
        <v>593</v>
      </c>
      <c r="M57" s="83" t="s">
        <v>593</v>
      </c>
      <c r="N57" s="83" t="s">
        <v>593</v>
      </c>
      <c r="O57" s="84" t="s">
        <v>593</v>
      </c>
    </row>
    <row r="58" spans="1:21" ht="31.5" customHeight="1" thickBot="1" x14ac:dyDescent="0.2">
      <c r="B58" s="1270"/>
      <c r="C58" s="1271"/>
      <c r="D58" s="1275" t="s">
        <v>27</v>
      </c>
      <c r="E58" s="1276"/>
      <c r="F58" s="1276"/>
      <c r="G58" s="1276"/>
      <c r="H58" s="1276"/>
      <c r="I58" s="1276"/>
      <c r="J58" s="1277"/>
      <c r="K58" s="85" t="s">
        <v>593</v>
      </c>
      <c r="L58" s="86" t="s">
        <v>593</v>
      </c>
      <c r="M58" s="86" t="s">
        <v>595</v>
      </c>
      <c r="N58" s="86" t="s">
        <v>593</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8YORmCrixj6MkP/JBXv3e0on013mdvDHCpn32kUgQ9X+Pe3wGG5B+axXQTPNosjlffb17RkUnnk4OiYB9GbQ==" saltValue="e9DFH0f9Owb8D75snSer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8" t="s">
        <v>30</v>
      </c>
      <c r="C41" s="1279"/>
      <c r="D41" s="101"/>
      <c r="E41" s="1284" t="s">
        <v>31</v>
      </c>
      <c r="F41" s="1284"/>
      <c r="G41" s="1284"/>
      <c r="H41" s="1285"/>
      <c r="I41" s="102">
        <v>7103</v>
      </c>
      <c r="J41" s="103">
        <v>7251</v>
      </c>
      <c r="K41" s="103">
        <v>7331</v>
      </c>
      <c r="L41" s="103">
        <v>7589</v>
      </c>
      <c r="M41" s="104">
        <v>7911</v>
      </c>
    </row>
    <row r="42" spans="2:13" ht="27.75" customHeight="1" x14ac:dyDescent="0.15">
      <c r="B42" s="1280"/>
      <c r="C42" s="1281"/>
      <c r="D42" s="105"/>
      <c r="E42" s="1286" t="s">
        <v>32</v>
      </c>
      <c r="F42" s="1286"/>
      <c r="G42" s="1286"/>
      <c r="H42" s="1287"/>
      <c r="I42" s="106" t="s">
        <v>511</v>
      </c>
      <c r="J42" s="107" t="s">
        <v>511</v>
      </c>
      <c r="K42" s="107" t="s">
        <v>511</v>
      </c>
      <c r="L42" s="107" t="s">
        <v>511</v>
      </c>
      <c r="M42" s="108" t="s">
        <v>511</v>
      </c>
    </row>
    <row r="43" spans="2:13" ht="27.75" customHeight="1" x14ac:dyDescent="0.15">
      <c r="B43" s="1280"/>
      <c r="C43" s="1281"/>
      <c r="D43" s="105"/>
      <c r="E43" s="1286" t="s">
        <v>33</v>
      </c>
      <c r="F43" s="1286"/>
      <c r="G43" s="1286"/>
      <c r="H43" s="1287"/>
      <c r="I43" s="106">
        <v>4018</v>
      </c>
      <c r="J43" s="107">
        <v>3877</v>
      </c>
      <c r="K43" s="107">
        <v>3718</v>
      </c>
      <c r="L43" s="107">
        <v>3593</v>
      </c>
      <c r="M43" s="108">
        <v>3466</v>
      </c>
    </row>
    <row r="44" spans="2:13" ht="27.75" customHeight="1" x14ac:dyDescent="0.15">
      <c r="B44" s="1280"/>
      <c r="C44" s="1281"/>
      <c r="D44" s="105"/>
      <c r="E44" s="1286" t="s">
        <v>34</v>
      </c>
      <c r="F44" s="1286"/>
      <c r="G44" s="1286"/>
      <c r="H44" s="1287"/>
      <c r="I44" s="106">
        <v>70</v>
      </c>
      <c r="J44" s="107">
        <v>142</v>
      </c>
      <c r="K44" s="107">
        <v>171</v>
      </c>
      <c r="L44" s="107">
        <v>207</v>
      </c>
      <c r="M44" s="108">
        <v>205</v>
      </c>
    </row>
    <row r="45" spans="2:13" ht="27.75" customHeight="1" x14ac:dyDescent="0.15">
      <c r="B45" s="1280"/>
      <c r="C45" s="1281"/>
      <c r="D45" s="105"/>
      <c r="E45" s="1286" t="s">
        <v>35</v>
      </c>
      <c r="F45" s="1286"/>
      <c r="G45" s="1286"/>
      <c r="H45" s="1287"/>
      <c r="I45" s="106">
        <v>1621</v>
      </c>
      <c r="J45" s="107">
        <v>1421</v>
      </c>
      <c r="K45" s="107">
        <v>1399</v>
      </c>
      <c r="L45" s="107">
        <v>1108</v>
      </c>
      <c r="M45" s="108">
        <v>998</v>
      </c>
    </row>
    <row r="46" spans="2:13" ht="27.75" customHeight="1" x14ac:dyDescent="0.15">
      <c r="B46" s="1280"/>
      <c r="C46" s="1281"/>
      <c r="D46" s="109"/>
      <c r="E46" s="1286" t="s">
        <v>36</v>
      </c>
      <c r="F46" s="1286"/>
      <c r="G46" s="1286"/>
      <c r="H46" s="1287"/>
      <c r="I46" s="106" t="s">
        <v>511</v>
      </c>
      <c r="J46" s="107" t="s">
        <v>511</v>
      </c>
      <c r="K46" s="107" t="s">
        <v>511</v>
      </c>
      <c r="L46" s="107" t="s">
        <v>511</v>
      </c>
      <c r="M46" s="108" t="s">
        <v>511</v>
      </c>
    </row>
    <row r="47" spans="2:13" ht="27.75" customHeight="1" x14ac:dyDescent="0.15">
      <c r="B47" s="1280"/>
      <c r="C47" s="1281"/>
      <c r="D47" s="110"/>
      <c r="E47" s="1288" t="s">
        <v>37</v>
      </c>
      <c r="F47" s="1289"/>
      <c r="G47" s="1289"/>
      <c r="H47" s="1290"/>
      <c r="I47" s="106" t="s">
        <v>511</v>
      </c>
      <c r="J47" s="107" t="s">
        <v>511</v>
      </c>
      <c r="K47" s="107" t="s">
        <v>511</v>
      </c>
      <c r="L47" s="107" t="s">
        <v>511</v>
      </c>
      <c r="M47" s="108" t="s">
        <v>511</v>
      </c>
    </row>
    <row r="48" spans="2:13" ht="27.75" customHeight="1" x14ac:dyDescent="0.15">
      <c r="B48" s="1280"/>
      <c r="C48" s="1281"/>
      <c r="D48" s="105"/>
      <c r="E48" s="1286" t="s">
        <v>38</v>
      </c>
      <c r="F48" s="1286"/>
      <c r="G48" s="1286"/>
      <c r="H48" s="1287"/>
      <c r="I48" s="106" t="s">
        <v>511</v>
      </c>
      <c r="J48" s="107" t="s">
        <v>511</v>
      </c>
      <c r="K48" s="107" t="s">
        <v>511</v>
      </c>
      <c r="L48" s="107" t="s">
        <v>511</v>
      </c>
      <c r="M48" s="108" t="s">
        <v>511</v>
      </c>
    </row>
    <row r="49" spans="2:13" ht="27.75" customHeight="1" x14ac:dyDescent="0.15">
      <c r="B49" s="1282"/>
      <c r="C49" s="1283"/>
      <c r="D49" s="105"/>
      <c r="E49" s="1286" t="s">
        <v>39</v>
      </c>
      <c r="F49" s="1286"/>
      <c r="G49" s="1286"/>
      <c r="H49" s="1287"/>
      <c r="I49" s="106" t="s">
        <v>511</v>
      </c>
      <c r="J49" s="107" t="s">
        <v>511</v>
      </c>
      <c r="K49" s="107" t="s">
        <v>511</v>
      </c>
      <c r="L49" s="107" t="s">
        <v>511</v>
      </c>
      <c r="M49" s="108" t="s">
        <v>511</v>
      </c>
    </row>
    <row r="50" spans="2:13" ht="27.75" customHeight="1" x14ac:dyDescent="0.15">
      <c r="B50" s="1291" t="s">
        <v>40</v>
      </c>
      <c r="C50" s="1292"/>
      <c r="D50" s="111"/>
      <c r="E50" s="1286" t="s">
        <v>41</v>
      </c>
      <c r="F50" s="1286"/>
      <c r="G50" s="1286"/>
      <c r="H50" s="1287"/>
      <c r="I50" s="106">
        <v>1653</v>
      </c>
      <c r="J50" s="107">
        <v>1717</v>
      </c>
      <c r="K50" s="107">
        <v>1691</v>
      </c>
      <c r="L50" s="107">
        <v>1900</v>
      </c>
      <c r="M50" s="108">
        <v>1804</v>
      </c>
    </row>
    <row r="51" spans="2:13" ht="27.75" customHeight="1" x14ac:dyDescent="0.15">
      <c r="B51" s="1280"/>
      <c r="C51" s="1281"/>
      <c r="D51" s="105"/>
      <c r="E51" s="1286" t="s">
        <v>42</v>
      </c>
      <c r="F51" s="1286"/>
      <c r="G51" s="1286"/>
      <c r="H51" s="1287"/>
      <c r="I51" s="106" t="s">
        <v>511</v>
      </c>
      <c r="J51" s="107" t="s">
        <v>511</v>
      </c>
      <c r="K51" s="107" t="s">
        <v>511</v>
      </c>
      <c r="L51" s="107" t="s">
        <v>511</v>
      </c>
      <c r="M51" s="108" t="s">
        <v>511</v>
      </c>
    </row>
    <row r="52" spans="2:13" ht="27.75" customHeight="1" x14ac:dyDescent="0.15">
      <c r="B52" s="1282"/>
      <c r="C52" s="1283"/>
      <c r="D52" s="105"/>
      <c r="E52" s="1286" t="s">
        <v>43</v>
      </c>
      <c r="F52" s="1286"/>
      <c r="G52" s="1286"/>
      <c r="H52" s="1287"/>
      <c r="I52" s="106">
        <v>6918</v>
      </c>
      <c r="J52" s="107">
        <v>6668</v>
      </c>
      <c r="K52" s="107">
        <v>6678</v>
      </c>
      <c r="L52" s="107">
        <v>6528</v>
      </c>
      <c r="M52" s="108">
        <v>6494</v>
      </c>
    </row>
    <row r="53" spans="2:13" ht="27.75" customHeight="1" thickBot="1" x14ac:dyDescent="0.2">
      <c r="B53" s="1293" t="s">
        <v>44</v>
      </c>
      <c r="C53" s="1294"/>
      <c r="D53" s="112"/>
      <c r="E53" s="1295" t="s">
        <v>45</v>
      </c>
      <c r="F53" s="1295"/>
      <c r="G53" s="1295"/>
      <c r="H53" s="1296"/>
      <c r="I53" s="113">
        <v>4241</v>
      </c>
      <c r="J53" s="114">
        <v>4306</v>
      </c>
      <c r="K53" s="114">
        <v>4251</v>
      </c>
      <c r="L53" s="114">
        <v>4068</v>
      </c>
      <c r="M53" s="115">
        <v>4282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a9tE9cLBoaPx3WeFKbdPxFdS8Q+fAAllbIXaZOZ6GJsAb4P9Y2hOBDAjGiNUmKZCl3nbmbUOcYWvYprrK5+7w==" saltValue="FATWpdaOAoL9CzZWRc9P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305" t="s">
        <v>48</v>
      </c>
      <c r="D55" s="1305"/>
      <c r="E55" s="1306"/>
      <c r="F55" s="127">
        <v>858</v>
      </c>
      <c r="G55" s="127">
        <v>841</v>
      </c>
      <c r="H55" s="128">
        <v>642</v>
      </c>
    </row>
    <row r="56" spans="2:8" ht="52.5" customHeight="1" x14ac:dyDescent="0.15">
      <c r="B56" s="129"/>
      <c r="C56" s="1307" t="s">
        <v>49</v>
      </c>
      <c r="D56" s="1307"/>
      <c r="E56" s="1308"/>
      <c r="F56" s="130">
        <v>38</v>
      </c>
      <c r="G56" s="130">
        <v>38</v>
      </c>
      <c r="H56" s="131">
        <v>38</v>
      </c>
    </row>
    <row r="57" spans="2:8" ht="53.25" customHeight="1" x14ac:dyDescent="0.15">
      <c r="B57" s="129"/>
      <c r="C57" s="1309" t="s">
        <v>50</v>
      </c>
      <c r="D57" s="1309"/>
      <c r="E57" s="1310"/>
      <c r="F57" s="132">
        <v>517</v>
      </c>
      <c r="G57" s="132">
        <v>735</v>
      </c>
      <c r="H57" s="133">
        <v>827</v>
      </c>
    </row>
    <row r="58" spans="2:8" ht="45.75" customHeight="1" x14ac:dyDescent="0.15">
      <c r="B58" s="134"/>
      <c r="C58" s="1297" t="s">
        <v>588</v>
      </c>
      <c r="D58" s="1298"/>
      <c r="E58" s="1299"/>
      <c r="F58" s="135">
        <v>111</v>
      </c>
      <c r="G58" s="135">
        <v>379</v>
      </c>
      <c r="H58" s="136">
        <v>499</v>
      </c>
    </row>
    <row r="59" spans="2:8" ht="45.75" customHeight="1" x14ac:dyDescent="0.15">
      <c r="B59" s="134"/>
      <c r="C59" s="1297" t="s">
        <v>589</v>
      </c>
      <c r="D59" s="1298"/>
      <c r="E59" s="1299"/>
      <c r="F59" s="135">
        <v>148</v>
      </c>
      <c r="G59" s="135">
        <v>150</v>
      </c>
      <c r="H59" s="136">
        <v>156</v>
      </c>
    </row>
    <row r="60" spans="2:8" ht="45.75" customHeight="1" x14ac:dyDescent="0.15">
      <c r="B60" s="134"/>
      <c r="C60" s="1297" t="s">
        <v>590</v>
      </c>
      <c r="D60" s="1298"/>
      <c r="E60" s="1299"/>
      <c r="F60" s="135">
        <v>137</v>
      </c>
      <c r="G60" s="135">
        <v>137</v>
      </c>
      <c r="H60" s="136">
        <v>137</v>
      </c>
    </row>
    <row r="61" spans="2:8" ht="45.75" customHeight="1" x14ac:dyDescent="0.15">
      <c r="B61" s="134"/>
      <c r="C61" s="1297" t="s">
        <v>591</v>
      </c>
      <c r="D61" s="1298"/>
      <c r="E61" s="1299"/>
      <c r="F61" s="135">
        <v>34</v>
      </c>
      <c r="G61" s="135">
        <v>36</v>
      </c>
      <c r="H61" s="136">
        <v>35</v>
      </c>
    </row>
    <row r="62" spans="2:8" ht="45.75" customHeight="1" thickBot="1" x14ac:dyDescent="0.2">
      <c r="B62" s="137"/>
      <c r="C62" s="1300" t="s">
        <v>592</v>
      </c>
      <c r="D62" s="1301"/>
      <c r="E62" s="1302"/>
      <c r="F62" s="138">
        <v>87</v>
      </c>
      <c r="G62" s="138">
        <v>33</v>
      </c>
      <c r="H62" s="139">
        <v>0</v>
      </c>
    </row>
    <row r="63" spans="2:8" ht="52.5" customHeight="1" thickBot="1" x14ac:dyDescent="0.2">
      <c r="B63" s="140"/>
      <c r="C63" s="1303" t="s">
        <v>51</v>
      </c>
      <c r="D63" s="1303"/>
      <c r="E63" s="1304"/>
      <c r="F63" s="141">
        <v>1413</v>
      </c>
      <c r="G63" s="141">
        <v>1614</v>
      </c>
      <c r="H63" s="142">
        <v>1507</v>
      </c>
    </row>
    <row r="64" spans="2:8" ht="15" customHeight="1" x14ac:dyDescent="0.15"/>
    <row r="65" ht="0" hidden="1" customHeight="1" x14ac:dyDescent="0.15"/>
    <row r="66" ht="0" hidden="1" customHeight="1" x14ac:dyDescent="0.15"/>
  </sheetData>
  <sheetProtection algorithmName="SHA-512" hashValue="iyiqyKgLHQtsa57UP//sRSdR8He+W+GNfEcac+Ck2Tv75nwGcjgDSQMnGA7HfRk5QnoDrJqRUTL5c84URrShlw==" saltValue="7I1voMPbja+nnACqeMp4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552</v>
      </c>
      <c r="BQ50" s="1324"/>
      <c r="BR50" s="1324"/>
      <c r="BS50" s="1324"/>
      <c r="BT50" s="1324"/>
      <c r="BU50" s="1324"/>
      <c r="BV50" s="1324"/>
      <c r="BW50" s="1324"/>
      <c r="BX50" s="1324" t="s">
        <v>553</v>
      </c>
      <c r="BY50" s="1324"/>
      <c r="BZ50" s="1324"/>
      <c r="CA50" s="1324"/>
      <c r="CB50" s="1324"/>
      <c r="CC50" s="1324"/>
      <c r="CD50" s="1324"/>
      <c r="CE50" s="1324"/>
      <c r="CF50" s="1324" t="s">
        <v>554</v>
      </c>
      <c r="CG50" s="1324"/>
      <c r="CH50" s="1324"/>
      <c r="CI50" s="1324"/>
      <c r="CJ50" s="1324"/>
      <c r="CK50" s="1324"/>
      <c r="CL50" s="1324"/>
      <c r="CM50" s="1324"/>
      <c r="CN50" s="1324" t="s">
        <v>555</v>
      </c>
      <c r="CO50" s="1324"/>
      <c r="CP50" s="1324"/>
      <c r="CQ50" s="1324"/>
      <c r="CR50" s="1324"/>
      <c r="CS50" s="1324"/>
      <c r="CT50" s="1324"/>
      <c r="CU50" s="1324"/>
      <c r="CV50" s="1324" t="s">
        <v>556</v>
      </c>
      <c r="CW50" s="1324"/>
      <c r="CX50" s="1324"/>
      <c r="CY50" s="1324"/>
      <c r="CZ50" s="1324"/>
      <c r="DA50" s="1324"/>
      <c r="DB50" s="1324"/>
      <c r="DC50" s="1324"/>
    </row>
    <row r="51" spans="1:109" ht="13.5" customHeight="1" x14ac:dyDescent="0.15">
      <c r="B51" s="394"/>
      <c r="G51" s="1331"/>
      <c r="H51" s="1331"/>
      <c r="I51" s="1329"/>
      <c r="J51" s="1329"/>
      <c r="K51" s="1326"/>
      <c r="L51" s="1326"/>
      <c r="M51" s="1326"/>
      <c r="N51" s="1326"/>
      <c r="AM51" s="403"/>
      <c r="AN51" s="1327" t="s">
        <v>602</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115.9</v>
      </c>
      <c r="BY51" s="1325"/>
      <c r="BZ51" s="1325"/>
      <c r="CA51" s="1325"/>
      <c r="CB51" s="1325"/>
      <c r="CC51" s="1325"/>
      <c r="CD51" s="1325"/>
      <c r="CE51" s="1325"/>
      <c r="CF51" s="1325">
        <v>115.2</v>
      </c>
      <c r="CG51" s="1325"/>
      <c r="CH51" s="1325"/>
      <c r="CI51" s="1325"/>
      <c r="CJ51" s="1325"/>
      <c r="CK51" s="1325"/>
      <c r="CL51" s="1325"/>
      <c r="CM51" s="1325"/>
      <c r="CN51" s="1325">
        <v>111</v>
      </c>
      <c r="CO51" s="1325"/>
      <c r="CP51" s="1325"/>
      <c r="CQ51" s="1325"/>
      <c r="CR51" s="1325"/>
      <c r="CS51" s="1325"/>
      <c r="CT51" s="1325"/>
      <c r="CU51" s="1325"/>
      <c r="CV51" s="1325">
        <v>115.2</v>
      </c>
      <c r="CW51" s="1325"/>
      <c r="CX51" s="1325"/>
      <c r="CY51" s="1325"/>
      <c r="CZ51" s="1325"/>
      <c r="DA51" s="1325"/>
      <c r="DB51" s="1325"/>
      <c r="DC51" s="1325"/>
    </row>
    <row r="52" spans="1:109" x14ac:dyDescent="0.15">
      <c r="B52" s="394"/>
      <c r="G52" s="1331"/>
      <c r="H52" s="1331"/>
      <c r="I52" s="1329"/>
      <c r="J52" s="1329"/>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2"/>
      <c r="B53" s="394"/>
      <c r="G53" s="1331"/>
      <c r="H53" s="1331"/>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604</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65.5</v>
      </c>
      <c r="BY53" s="1325"/>
      <c r="BZ53" s="1325"/>
      <c r="CA53" s="1325"/>
      <c r="CB53" s="1325"/>
      <c r="CC53" s="1325"/>
      <c r="CD53" s="1325"/>
      <c r="CE53" s="1325"/>
      <c r="CF53" s="1325">
        <v>68.099999999999994</v>
      </c>
      <c r="CG53" s="1325"/>
      <c r="CH53" s="1325"/>
      <c r="CI53" s="1325"/>
      <c r="CJ53" s="1325"/>
      <c r="CK53" s="1325"/>
      <c r="CL53" s="1325"/>
      <c r="CM53" s="1325"/>
      <c r="CN53" s="1325">
        <v>67</v>
      </c>
      <c r="CO53" s="1325"/>
      <c r="CP53" s="1325"/>
      <c r="CQ53" s="1325"/>
      <c r="CR53" s="1325"/>
      <c r="CS53" s="1325"/>
      <c r="CT53" s="1325"/>
      <c r="CU53" s="1325"/>
      <c r="CV53" s="1325">
        <v>65.2</v>
      </c>
      <c r="CW53" s="1325"/>
      <c r="CX53" s="1325"/>
      <c r="CY53" s="1325"/>
      <c r="CZ53" s="1325"/>
      <c r="DA53" s="1325"/>
      <c r="DB53" s="1325"/>
      <c r="DC53" s="1325"/>
    </row>
    <row r="54" spans="1:109" x14ac:dyDescent="0.15">
      <c r="A54" s="402"/>
      <c r="B54" s="394"/>
      <c r="G54" s="1331"/>
      <c r="H54" s="1331"/>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2"/>
      <c r="B55" s="394"/>
      <c r="G55" s="1320"/>
      <c r="H55" s="1320"/>
      <c r="I55" s="1320"/>
      <c r="J55" s="1320"/>
      <c r="K55" s="1326"/>
      <c r="L55" s="1326"/>
      <c r="M55" s="1326"/>
      <c r="N55" s="1326"/>
      <c r="AN55" s="1324" t="s">
        <v>605</v>
      </c>
      <c r="AO55" s="1324"/>
      <c r="AP55" s="1324"/>
      <c r="AQ55" s="1324"/>
      <c r="AR55" s="1324"/>
      <c r="AS55" s="1324"/>
      <c r="AT55" s="1324"/>
      <c r="AU55" s="1324"/>
      <c r="AV55" s="1324"/>
      <c r="AW55" s="1324"/>
      <c r="AX55" s="1324"/>
      <c r="AY55" s="1324"/>
      <c r="AZ55" s="1324"/>
      <c r="BA55" s="1324"/>
      <c r="BB55" s="1327" t="s">
        <v>603</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36.5</v>
      </c>
      <c r="BY55" s="1325"/>
      <c r="BZ55" s="1325"/>
      <c r="CA55" s="1325"/>
      <c r="CB55" s="1325"/>
      <c r="CC55" s="1325"/>
      <c r="CD55" s="1325"/>
      <c r="CE55" s="1325"/>
      <c r="CF55" s="1325">
        <v>32.9</v>
      </c>
      <c r="CG55" s="1325"/>
      <c r="CH55" s="1325"/>
      <c r="CI55" s="1325"/>
      <c r="CJ55" s="1325"/>
      <c r="CK55" s="1325"/>
      <c r="CL55" s="1325"/>
      <c r="CM55" s="1325"/>
      <c r="CN55" s="1325">
        <v>28.5</v>
      </c>
      <c r="CO55" s="1325"/>
      <c r="CP55" s="1325"/>
      <c r="CQ55" s="1325"/>
      <c r="CR55" s="1325"/>
      <c r="CS55" s="1325"/>
      <c r="CT55" s="1325"/>
      <c r="CU55" s="1325"/>
      <c r="CV55" s="1325">
        <v>20.5</v>
      </c>
      <c r="CW55" s="1325"/>
      <c r="CX55" s="1325"/>
      <c r="CY55" s="1325"/>
      <c r="CZ55" s="1325"/>
      <c r="DA55" s="1325"/>
      <c r="DB55" s="1325"/>
      <c r="DC55" s="1325"/>
    </row>
    <row r="56" spans="1:109" x14ac:dyDescent="0.15">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x14ac:dyDescent="0.15">
      <c r="B57" s="406"/>
      <c r="G57" s="1320"/>
      <c r="H57" s="1320"/>
      <c r="I57" s="1330"/>
      <c r="J57" s="1330"/>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54.1</v>
      </c>
      <c r="BY57" s="1325"/>
      <c r="BZ57" s="1325"/>
      <c r="CA57" s="1325"/>
      <c r="CB57" s="1325"/>
      <c r="CC57" s="1325"/>
      <c r="CD57" s="1325"/>
      <c r="CE57" s="1325"/>
      <c r="CF57" s="1325">
        <v>57</v>
      </c>
      <c r="CG57" s="1325"/>
      <c r="CH57" s="1325"/>
      <c r="CI57" s="1325"/>
      <c r="CJ57" s="1325"/>
      <c r="CK57" s="1325"/>
      <c r="CL57" s="1325"/>
      <c r="CM57" s="1325"/>
      <c r="CN57" s="1325">
        <v>59.7</v>
      </c>
      <c r="CO57" s="1325"/>
      <c r="CP57" s="1325"/>
      <c r="CQ57" s="1325"/>
      <c r="CR57" s="1325"/>
      <c r="CS57" s="1325"/>
      <c r="CT57" s="1325"/>
      <c r="CU57" s="1325"/>
      <c r="CV57" s="1325">
        <v>59.1</v>
      </c>
      <c r="CW57" s="1325"/>
      <c r="CX57" s="1325"/>
      <c r="CY57" s="1325"/>
      <c r="CZ57" s="1325"/>
      <c r="DA57" s="1325"/>
      <c r="DB57" s="1325"/>
      <c r="DC57" s="1325"/>
      <c r="DD57" s="407"/>
      <c r="DE57" s="406"/>
    </row>
    <row r="58" spans="1:109" s="402" customFormat="1" x14ac:dyDescent="0.15">
      <c r="A58" s="387"/>
      <c r="B58" s="406"/>
      <c r="G58" s="1320"/>
      <c r="H58" s="1320"/>
      <c r="I58" s="1330"/>
      <c r="J58" s="1330"/>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1" t="s">
        <v>607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552</v>
      </c>
      <c r="BQ72" s="1324"/>
      <c r="BR72" s="1324"/>
      <c r="BS72" s="1324"/>
      <c r="BT72" s="1324"/>
      <c r="BU72" s="1324"/>
      <c r="BV72" s="1324"/>
      <c r="BW72" s="1324"/>
      <c r="BX72" s="1324" t="s">
        <v>553</v>
      </c>
      <c r="BY72" s="1324"/>
      <c r="BZ72" s="1324"/>
      <c r="CA72" s="1324"/>
      <c r="CB72" s="1324"/>
      <c r="CC72" s="1324"/>
      <c r="CD72" s="1324"/>
      <c r="CE72" s="1324"/>
      <c r="CF72" s="1324" t="s">
        <v>554</v>
      </c>
      <c r="CG72" s="1324"/>
      <c r="CH72" s="1324"/>
      <c r="CI72" s="1324"/>
      <c r="CJ72" s="1324"/>
      <c r="CK72" s="1324"/>
      <c r="CL72" s="1324"/>
      <c r="CM72" s="1324"/>
      <c r="CN72" s="1324" t="s">
        <v>555</v>
      </c>
      <c r="CO72" s="1324"/>
      <c r="CP72" s="1324"/>
      <c r="CQ72" s="1324"/>
      <c r="CR72" s="1324"/>
      <c r="CS72" s="1324"/>
      <c r="CT72" s="1324"/>
      <c r="CU72" s="1324"/>
      <c r="CV72" s="1324" t="s">
        <v>556</v>
      </c>
      <c r="CW72" s="1324"/>
      <c r="CX72" s="1324"/>
      <c r="CY72" s="1324"/>
      <c r="CZ72" s="1324"/>
      <c r="DA72" s="1324"/>
      <c r="DB72" s="1324"/>
      <c r="DC72" s="1324"/>
    </row>
    <row r="73" spans="2:107" x14ac:dyDescent="0.15">
      <c r="B73" s="394"/>
      <c r="G73" s="1331"/>
      <c r="H73" s="1331"/>
      <c r="I73" s="1331"/>
      <c r="J73" s="1331"/>
      <c r="K73" s="1332"/>
      <c r="L73" s="1332"/>
      <c r="M73" s="1332"/>
      <c r="N73" s="1332"/>
      <c r="AM73" s="403"/>
      <c r="AN73" s="1327" t="s">
        <v>602</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25">
        <v>119.2</v>
      </c>
      <c r="BQ73" s="1325"/>
      <c r="BR73" s="1325"/>
      <c r="BS73" s="1325"/>
      <c r="BT73" s="1325"/>
      <c r="BU73" s="1325"/>
      <c r="BV73" s="1325"/>
      <c r="BW73" s="1325"/>
      <c r="BX73" s="1325">
        <v>115.9</v>
      </c>
      <c r="BY73" s="1325"/>
      <c r="BZ73" s="1325"/>
      <c r="CA73" s="1325"/>
      <c r="CB73" s="1325"/>
      <c r="CC73" s="1325"/>
      <c r="CD73" s="1325"/>
      <c r="CE73" s="1325"/>
      <c r="CF73" s="1325">
        <v>115.2</v>
      </c>
      <c r="CG73" s="1325"/>
      <c r="CH73" s="1325"/>
      <c r="CI73" s="1325"/>
      <c r="CJ73" s="1325"/>
      <c r="CK73" s="1325"/>
      <c r="CL73" s="1325"/>
      <c r="CM73" s="1325"/>
      <c r="CN73" s="1325">
        <v>111</v>
      </c>
      <c r="CO73" s="1325"/>
      <c r="CP73" s="1325"/>
      <c r="CQ73" s="1325"/>
      <c r="CR73" s="1325"/>
      <c r="CS73" s="1325"/>
      <c r="CT73" s="1325"/>
      <c r="CU73" s="1325"/>
      <c r="CV73" s="1325">
        <v>115.2</v>
      </c>
      <c r="CW73" s="1325"/>
      <c r="CX73" s="1325"/>
      <c r="CY73" s="1325"/>
      <c r="CZ73" s="1325"/>
      <c r="DA73" s="1325"/>
      <c r="DB73" s="1325"/>
      <c r="DC73" s="1325"/>
    </row>
    <row r="74" spans="2:107" x14ac:dyDescent="0.15">
      <c r="B74" s="394"/>
      <c r="G74" s="1331"/>
      <c r="H74" s="1331"/>
      <c r="I74" s="1331"/>
      <c r="J74" s="1331"/>
      <c r="K74" s="1332"/>
      <c r="L74" s="1332"/>
      <c r="M74" s="1332"/>
      <c r="N74" s="1332"/>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4"/>
      <c r="G75" s="1331"/>
      <c r="H75" s="1331"/>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17.600000000000001</v>
      </c>
      <c r="BQ75" s="1325"/>
      <c r="BR75" s="1325"/>
      <c r="BS75" s="1325"/>
      <c r="BT75" s="1325"/>
      <c r="BU75" s="1325"/>
      <c r="BV75" s="1325"/>
      <c r="BW75" s="1325"/>
      <c r="BX75" s="1325">
        <v>16.2</v>
      </c>
      <c r="BY75" s="1325"/>
      <c r="BZ75" s="1325"/>
      <c r="CA75" s="1325"/>
      <c r="CB75" s="1325"/>
      <c r="CC75" s="1325"/>
      <c r="CD75" s="1325"/>
      <c r="CE75" s="1325"/>
      <c r="CF75" s="1325">
        <v>14.7</v>
      </c>
      <c r="CG75" s="1325"/>
      <c r="CH75" s="1325"/>
      <c r="CI75" s="1325"/>
      <c r="CJ75" s="1325"/>
      <c r="CK75" s="1325"/>
      <c r="CL75" s="1325"/>
      <c r="CM75" s="1325"/>
      <c r="CN75" s="1325">
        <v>13.5</v>
      </c>
      <c r="CO75" s="1325"/>
      <c r="CP75" s="1325"/>
      <c r="CQ75" s="1325"/>
      <c r="CR75" s="1325"/>
      <c r="CS75" s="1325"/>
      <c r="CT75" s="1325"/>
      <c r="CU75" s="1325"/>
      <c r="CV75" s="1325">
        <v>12.4</v>
      </c>
      <c r="CW75" s="1325"/>
      <c r="CX75" s="1325"/>
      <c r="CY75" s="1325"/>
      <c r="CZ75" s="1325"/>
      <c r="DA75" s="1325"/>
      <c r="DB75" s="1325"/>
      <c r="DC75" s="1325"/>
    </row>
    <row r="76" spans="2:107" x14ac:dyDescent="0.15">
      <c r="B76" s="394"/>
      <c r="G76" s="1331"/>
      <c r="H76" s="1331"/>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4"/>
      <c r="G77" s="1320"/>
      <c r="H77" s="1320"/>
      <c r="I77" s="1320"/>
      <c r="J77" s="1320"/>
      <c r="K77" s="1332"/>
      <c r="L77" s="1332"/>
      <c r="M77" s="1332"/>
      <c r="N77" s="1332"/>
      <c r="AN77" s="1324" t="s">
        <v>605</v>
      </c>
      <c r="AO77" s="1324"/>
      <c r="AP77" s="1324"/>
      <c r="AQ77" s="1324"/>
      <c r="AR77" s="1324"/>
      <c r="AS77" s="1324"/>
      <c r="AT77" s="1324"/>
      <c r="AU77" s="1324"/>
      <c r="AV77" s="1324"/>
      <c r="AW77" s="1324"/>
      <c r="AX77" s="1324"/>
      <c r="AY77" s="1324"/>
      <c r="AZ77" s="1324"/>
      <c r="BA77" s="1324"/>
      <c r="BB77" s="1327" t="s">
        <v>603</v>
      </c>
      <c r="BC77" s="1327"/>
      <c r="BD77" s="1327"/>
      <c r="BE77" s="1327"/>
      <c r="BF77" s="1327"/>
      <c r="BG77" s="1327"/>
      <c r="BH77" s="1327"/>
      <c r="BI77" s="1327"/>
      <c r="BJ77" s="1327"/>
      <c r="BK77" s="1327"/>
      <c r="BL77" s="1327"/>
      <c r="BM77" s="1327"/>
      <c r="BN77" s="1327"/>
      <c r="BO77" s="1327"/>
      <c r="BP77" s="1325">
        <v>48.7</v>
      </c>
      <c r="BQ77" s="1325"/>
      <c r="BR77" s="1325"/>
      <c r="BS77" s="1325"/>
      <c r="BT77" s="1325"/>
      <c r="BU77" s="1325"/>
      <c r="BV77" s="1325"/>
      <c r="BW77" s="1325"/>
      <c r="BX77" s="1325">
        <v>36.5</v>
      </c>
      <c r="BY77" s="1325"/>
      <c r="BZ77" s="1325"/>
      <c r="CA77" s="1325"/>
      <c r="CB77" s="1325"/>
      <c r="CC77" s="1325"/>
      <c r="CD77" s="1325"/>
      <c r="CE77" s="1325"/>
      <c r="CF77" s="1325">
        <v>32.9</v>
      </c>
      <c r="CG77" s="1325"/>
      <c r="CH77" s="1325"/>
      <c r="CI77" s="1325"/>
      <c r="CJ77" s="1325"/>
      <c r="CK77" s="1325"/>
      <c r="CL77" s="1325"/>
      <c r="CM77" s="1325"/>
      <c r="CN77" s="1325">
        <v>28.5</v>
      </c>
      <c r="CO77" s="1325"/>
      <c r="CP77" s="1325"/>
      <c r="CQ77" s="1325"/>
      <c r="CR77" s="1325"/>
      <c r="CS77" s="1325"/>
      <c r="CT77" s="1325"/>
      <c r="CU77" s="1325"/>
      <c r="CV77" s="1325">
        <v>20.5</v>
      </c>
      <c r="CW77" s="1325"/>
      <c r="CX77" s="1325"/>
      <c r="CY77" s="1325"/>
      <c r="CZ77" s="1325"/>
      <c r="DA77" s="1325"/>
      <c r="DB77" s="1325"/>
      <c r="DC77" s="1325"/>
    </row>
    <row r="78" spans="2:107" x14ac:dyDescent="0.15">
      <c r="B78" s="394"/>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4"/>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10.4</v>
      </c>
      <c r="BQ79" s="1325"/>
      <c r="BR79" s="1325"/>
      <c r="BS79" s="1325"/>
      <c r="BT79" s="1325"/>
      <c r="BU79" s="1325"/>
      <c r="BV79" s="1325"/>
      <c r="BW79" s="1325"/>
      <c r="BX79" s="1325">
        <v>9</v>
      </c>
      <c r="BY79" s="1325"/>
      <c r="BZ79" s="1325"/>
      <c r="CA79" s="1325"/>
      <c r="CB79" s="1325"/>
      <c r="CC79" s="1325"/>
      <c r="CD79" s="1325"/>
      <c r="CE79" s="1325"/>
      <c r="CF79" s="1325">
        <v>8.1999999999999993</v>
      </c>
      <c r="CG79" s="1325"/>
      <c r="CH79" s="1325"/>
      <c r="CI79" s="1325"/>
      <c r="CJ79" s="1325"/>
      <c r="CK79" s="1325"/>
      <c r="CL79" s="1325"/>
      <c r="CM79" s="1325"/>
      <c r="CN79" s="1325">
        <v>8</v>
      </c>
      <c r="CO79" s="1325"/>
      <c r="CP79" s="1325"/>
      <c r="CQ79" s="1325"/>
      <c r="CR79" s="1325"/>
      <c r="CS79" s="1325"/>
      <c r="CT79" s="1325"/>
      <c r="CU79" s="1325"/>
      <c r="CV79" s="1325">
        <v>7.9</v>
      </c>
      <c r="CW79" s="1325"/>
      <c r="CX79" s="1325"/>
      <c r="CY79" s="1325"/>
      <c r="CZ79" s="1325"/>
      <c r="DA79" s="1325"/>
      <c r="DB79" s="1325"/>
      <c r="DC79" s="1325"/>
    </row>
    <row r="80" spans="2:107" x14ac:dyDescent="0.15">
      <c r="B80" s="394"/>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q2S86X1orzyzp9SaPDRFvTd980RZ08pfTfgfyghnDspSOh+3WMhLxbDiZ3vrG/geuIB6kOJFFtm92riro860A==" saltValue="HDQwYUdj4Mv0d5Xa3IOG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jvqra39unMDmHpaKVXT45LDlranBDRUZM8ASWACuKEf3saDC+sc5p33J9nPsEPU+x4k1oC62p2+mgL2eHkuFA==" saltValue="0xu2IAWcGgeLylVhwCbN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jXEK0wFup4aKiqY3YmCwguEfH06ayJ7Z4Y4YVWsHd5/QCZgSddufyC+zBCSGsEXYnz+Cdd8OhLI8Svs07ShJQ==" saltValue="OAj7meLIHYLWVHA94huc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41884</v>
      </c>
      <c r="E3" s="161"/>
      <c r="F3" s="162">
        <v>85205</v>
      </c>
      <c r="G3" s="163"/>
      <c r="H3" s="164"/>
    </row>
    <row r="4" spans="1:8" x14ac:dyDescent="0.15">
      <c r="A4" s="165"/>
      <c r="B4" s="166"/>
      <c r="C4" s="167"/>
      <c r="D4" s="168">
        <v>14863</v>
      </c>
      <c r="E4" s="169"/>
      <c r="F4" s="170">
        <v>38847</v>
      </c>
      <c r="G4" s="171"/>
      <c r="H4" s="172"/>
    </row>
    <row r="5" spans="1:8" x14ac:dyDescent="0.15">
      <c r="A5" s="153" t="s">
        <v>544</v>
      </c>
      <c r="B5" s="158"/>
      <c r="C5" s="159"/>
      <c r="D5" s="160">
        <v>77134</v>
      </c>
      <c r="E5" s="161"/>
      <c r="F5" s="162">
        <v>69469</v>
      </c>
      <c r="G5" s="163"/>
      <c r="H5" s="164"/>
    </row>
    <row r="6" spans="1:8" x14ac:dyDescent="0.15">
      <c r="A6" s="165"/>
      <c r="B6" s="166"/>
      <c r="C6" s="167"/>
      <c r="D6" s="168">
        <v>27025</v>
      </c>
      <c r="E6" s="169"/>
      <c r="F6" s="170">
        <v>38215</v>
      </c>
      <c r="G6" s="171"/>
      <c r="H6" s="172"/>
    </row>
    <row r="7" spans="1:8" x14ac:dyDescent="0.15">
      <c r="A7" s="153" t="s">
        <v>545</v>
      </c>
      <c r="B7" s="158"/>
      <c r="C7" s="159"/>
      <c r="D7" s="160">
        <v>85605</v>
      </c>
      <c r="E7" s="161"/>
      <c r="F7" s="162">
        <v>67293</v>
      </c>
      <c r="G7" s="163"/>
      <c r="H7" s="164"/>
    </row>
    <row r="8" spans="1:8" x14ac:dyDescent="0.15">
      <c r="A8" s="165"/>
      <c r="B8" s="166"/>
      <c r="C8" s="167"/>
      <c r="D8" s="168">
        <v>32574</v>
      </c>
      <c r="E8" s="169"/>
      <c r="F8" s="170">
        <v>35076</v>
      </c>
      <c r="G8" s="171"/>
      <c r="H8" s="172"/>
    </row>
    <row r="9" spans="1:8" x14ac:dyDescent="0.15">
      <c r="A9" s="153" t="s">
        <v>546</v>
      </c>
      <c r="B9" s="158"/>
      <c r="C9" s="159"/>
      <c r="D9" s="160">
        <v>85660</v>
      </c>
      <c r="E9" s="161"/>
      <c r="F9" s="162">
        <v>67343</v>
      </c>
      <c r="G9" s="163"/>
      <c r="H9" s="164"/>
    </row>
    <row r="10" spans="1:8" x14ac:dyDescent="0.15">
      <c r="A10" s="165"/>
      <c r="B10" s="166"/>
      <c r="C10" s="167"/>
      <c r="D10" s="168">
        <v>15629</v>
      </c>
      <c r="E10" s="169"/>
      <c r="F10" s="170">
        <v>32865</v>
      </c>
      <c r="G10" s="171"/>
      <c r="H10" s="172"/>
    </row>
    <row r="11" spans="1:8" x14ac:dyDescent="0.15">
      <c r="A11" s="153" t="s">
        <v>547</v>
      </c>
      <c r="B11" s="158"/>
      <c r="C11" s="159"/>
      <c r="D11" s="160">
        <v>72231</v>
      </c>
      <c r="E11" s="161"/>
      <c r="F11" s="162">
        <v>73475</v>
      </c>
      <c r="G11" s="163"/>
      <c r="H11" s="164"/>
    </row>
    <row r="12" spans="1:8" x14ac:dyDescent="0.15">
      <c r="A12" s="165"/>
      <c r="B12" s="166"/>
      <c r="C12" s="173"/>
      <c r="D12" s="168">
        <v>25257</v>
      </c>
      <c r="E12" s="169"/>
      <c r="F12" s="170">
        <v>43072</v>
      </c>
      <c r="G12" s="171"/>
      <c r="H12" s="172"/>
    </row>
    <row r="13" spans="1:8" x14ac:dyDescent="0.15">
      <c r="A13" s="153"/>
      <c r="B13" s="158"/>
      <c r="C13" s="174"/>
      <c r="D13" s="175">
        <v>72503</v>
      </c>
      <c r="E13" s="176"/>
      <c r="F13" s="177">
        <v>72557</v>
      </c>
      <c r="G13" s="178"/>
      <c r="H13" s="164"/>
    </row>
    <row r="14" spans="1:8" x14ac:dyDescent="0.15">
      <c r="A14" s="165"/>
      <c r="B14" s="166"/>
      <c r="C14" s="167"/>
      <c r="D14" s="168">
        <v>23070</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1.04</v>
      </c>
      <c r="C19" s="179">
        <f>ROUND(VALUE(SUBSTITUTE(実質収支比率等に係る経年分析!G$48,"▲","-")),2)</f>
        <v>1.1399999999999999</v>
      </c>
      <c r="D19" s="179">
        <f>ROUND(VALUE(SUBSTITUTE(実質収支比率等に係る経年分析!H$48,"▲","-")),2)</f>
        <v>1.27</v>
      </c>
      <c r="E19" s="179">
        <f>ROUND(VALUE(SUBSTITUTE(実質収支比率等に係る経年分析!I$48,"▲","-")),2)</f>
        <v>1.37</v>
      </c>
      <c r="F19" s="179">
        <f>ROUND(VALUE(SUBSTITUTE(実質収支比率等に係る経年分析!J$48,"▲","-")),2)</f>
        <v>1.41</v>
      </c>
    </row>
    <row r="20" spans="1:11" x14ac:dyDescent="0.15">
      <c r="A20" s="179" t="s">
        <v>55</v>
      </c>
      <c r="B20" s="179">
        <f>ROUND(VALUE(SUBSTITUTE(実質収支比率等に係る経年分析!F$47,"▲","-")),2)</f>
        <v>19.34</v>
      </c>
      <c r="C20" s="179">
        <f>ROUND(VALUE(SUBSTITUTE(実質収支比率等に係る経年分析!G$47,"▲","-")),2)</f>
        <v>20.45</v>
      </c>
      <c r="D20" s="179">
        <f>ROUND(VALUE(SUBSTITUTE(実質収支比率等に係る経年分析!H$47,"▲","-")),2)</f>
        <v>19.96</v>
      </c>
      <c r="E20" s="179">
        <f>ROUND(VALUE(SUBSTITUTE(実質収支比率等に係る経年分析!I$47,"▲","-")),2)</f>
        <v>19.77</v>
      </c>
      <c r="F20" s="179">
        <f>ROUND(VALUE(SUBSTITUTE(実質収支比率等に係る経年分析!J$47,"▲","-")),2)</f>
        <v>14.89</v>
      </c>
    </row>
    <row r="21" spans="1:11" x14ac:dyDescent="0.15">
      <c r="A21" s="179" t="s">
        <v>56</v>
      </c>
      <c r="B21" s="179">
        <f>IF(ISNUMBER(VALUE(SUBSTITUTE(実質収支比率等に係る経年分析!F$49,"▲","-"))),ROUND(VALUE(SUBSTITUTE(実質収支比率等に係る経年分析!F$49,"▲","-")),2),NA())</f>
        <v>-1.27</v>
      </c>
      <c r="C21" s="179">
        <f>IF(ISNUMBER(VALUE(SUBSTITUTE(実質収支比率等に係る経年分析!G$49,"▲","-"))),ROUND(VALUE(SUBSTITUTE(実質収支比率等に係る経年分析!G$49,"▲","-")),2),NA())</f>
        <v>1.75</v>
      </c>
      <c r="D21" s="179">
        <f>IF(ISNUMBER(VALUE(SUBSTITUTE(実質収支比率等に係る経年分析!H$49,"▲","-"))),ROUND(VALUE(SUBSTITUTE(実質収支比率等に係る経年分析!H$49,"▲","-")),2),NA())</f>
        <v>-0.56999999999999995</v>
      </c>
      <c r="E21" s="179">
        <f>IF(ISNUMBER(VALUE(SUBSTITUTE(実質収支比率等に係る経年分析!I$49,"▲","-"))),ROUND(VALUE(SUBSTITUTE(実質収支比率等に係る経年分析!I$49,"▲","-")),2),NA())</f>
        <v>-0.3</v>
      </c>
      <c r="F21" s="179">
        <f>IF(ISNUMBER(VALUE(SUBSTITUTE(実質収支比率等に係る経年分析!J$49,"▲","-"))),ROUND(VALUE(SUBSTITUTE(実質収支比率等に係る経年分析!J$49,"▲","-")),2),NA())</f>
        <v>-4.58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1.88</v>
      </c>
    </row>
    <row r="36" spans="1:16" x14ac:dyDescent="0.15">
      <c r="A36" s="180" t="str">
        <f>IF(連結実質赤字比率に係る赤字・黒字の構成分析!C$34="",NA(),連結実質赤字比率に係る赤字・黒字の構成分析!C$34)</f>
        <v>水道事業会計</v>
      </c>
      <c r="B36" s="180">
        <f>IF(ROUND(VALUE(SUBSTITUTE(連結実質赤字比率に係る赤字・黒字の構成分析!F$34,"▲", "-")), 2) &lt; 0, ABS(ROUND(VALUE(SUBSTITUTE(連結実質赤字比率に係る赤字・黒字の構成分析!F$34,"▲", "-")), 2)), NA())</f>
        <v>2.68</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0.09</v>
      </c>
      <c r="H36" s="180">
        <f>IF(ROUND(VALUE(SUBSTITUTE(連結実質赤字比率に係る赤字・黒字の構成分析!I$34,"▲", "-")), 2) &lt; 0, ABS(ROUND(VALUE(SUBSTITUTE(連結実質赤字比率に係る赤字・黒字の構成分析!I$34,"▲", "-")), 2)), NA())</f>
        <v>0.08</v>
      </c>
      <c r="I36" s="180" t="e">
        <f>IF(ROUND(VALUE(SUBSTITUTE(連結実質赤字比率に係る赤字・黒字の構成分析!I$34,"▲", "-")), 2) &gt;= 0, ABS(ROUND(VALUE(SUBSTITUTE(連結実質赤字比率に係る赤字・黒字の構成分析!I$34,"▲", "-")), 2)), NA())</f>
        <v>#N/A</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668</v>
      </c>
      <c r="E42" s="181"/>
      <c r="F42" s="181"/>
      <c r="G42" s="181">
        <f>'実質公債費比率（分子）の構造'!L$52</f>
        <v>626</v>
      </c>
      <c r="H42" s="181"/>
      <c r="I42" s="181"/>
      <c r="J42" s="181">
        <f>'実質公債費比率（分子）の構造'!M$52</f>
        <v>609</v>
      </c>
      <c r="K42" s="181"/>
      <c r="L42" s="181"/>
      <c r="M42" s="181">
        <f>'実質公債費比率（分子）の構造'!N$52</f>
        <v>591</v>
      </c>
      <c r="N42" s="181"/>
      <c r="O42" s="181"/>
      <c r="P42" s="181">
        <f>'実質公債費比率（分子）の構造'!O$52</f>
        <v>592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21</v>
      </c>
      <c r="C45" s="181"/>
      <c r="D45" s="181"/>
      <c r="E45" s="181">
        <f>'実質公債費比率（分子）の構造'!L$49</f>
        <v>16</v>
      </c>
      <c r="F45" s="181"/>
      <c r="G45" s="181"/>
      <c r="H45" s="181">
        <f>'実質公債費比率（分子）の構造'!M$49</f>
        <v>21</v>
      </c>
      <c r="I45" s="181"/>
      <c r="J45" s="181"/>
      <c r="K45" s="181">
        <f>'実質公債費比率（分子）の構造'!N$49</f>
        <v>24</v>
      </c>
      <c r="L45" s="181"/>
      <c r="M45" s="181"/>
      <c r="N45" s="181">
        <f>'実質公債費比率（分子）の構造'!O$49</f>
        <v>27</v>
      </c>
      <c r="O45" s="181"/>
      <c r="P45" s="181"/>
    </row>
    <row r="46" spans="1:16" x14ac:dyDescent="0.15">
      <c r="A46" s="181" t="s">
        <v>67</v>
      </c>
      <c r="B46" s="181">
        <f>'実質公債費比率（分子）の構造'!K$48</f>
        <v>246</v>
      </c>
      <c r="C46" s="181"/>
      <c r="D46" s="181"/>
      <c r="E46" s="181">
        <f>'実質公債費比率（分子）の構造'!L$48</f>
        <v>240</v>
      </c>
      <c r="F46" s="181"/>
      <c r="G46" s="181"/>
      <c r="H46" s="181">
        <f>'実質公債費比率（分子）の構造'!M$48</f>
        <v>259</v>
      </c>
      <c r="I46" s="181"/>
      <c r="J46" s="181"/>
      <c r="K46" s="181">
        <f>'実質公債費比率（分子）の構造'!N$48</f>
        <v>269</v>
      </c>
      <c r="L46" s="181"/>
      <c r="M46" s="181"/>
      <c r="N46" s="181">
        <f>'実質公債費比率（分子）の構造'!O$48</f>
        <v>248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969</v>
      </c>
      <c r="C49" s="181"/>
      <c r="D49" s="181"/>
      <c r="E49" s="181">
        <f>'実質公債費比率（分子）の構造'!L$45</f>
        <v>930</v>
      </c>
      <c r="F49" s="181"/>
      <c r="G49" s="181"/>
      <c r="H49" s="181">
        <f>'実質公債費比率（分子）の構造'!M$45</f>
        <v>813</v>
      </c>
      <c r="I49" s="181"/>
      <c r="J49" s="181"/>
      <c r="K49" s="181">
        <f>'実質公債費比率（分子）の構造'!N$45</f>
        <v>756</v>
      </c>
      <c r="L49" s="181"/>
      <c r="M49" s="181"/>
      <c r="N49" s="181">
        <f>'実質公債費比率（分子）の構造'!O$45</f>
        <v>752</v>
      </c>
      <c r="O49" s="181"/>
      <c r="P49" s="181"/>
    </row>
    <row r="50" spans="1:16" x14ac:dyDescent="0.15">
      <c r="A50" s="181" t="s">
        <v>71</v>
      </c>
      <c r="B50" s="181" t="e">
        <f>NA()</f>
        <v>#N/A</v>
      </c>
      <c r="C50" s="181">
        <f>IF(ISNUMBER('実質公債費比率（分子）の構造'!K$53),'実質公債費比率（分子）の構造'!K$53,NA())</f>
        <v>568</v>
      </c>
      <c r="D50" s="181" t="e">
        <f>NA()</f>
        <v>#N/A</v>
      </c>
      <c r="E50" s="181" t="e">
        <f>NA()</f>
        <v>#N/A</v>
      </c>
      <c r="F50" s="181">
        <f>IF(ISNUMBER('実質公債費比率（分子）の構造'!L$53),'実質公債費比率（分子）の構造'!L$53,NA())</f>
        <v>560</v>
      </c>
      <c r="G50" s="181" t="e">
        <f>NA()</f>
        <v>#N/A</v>
      </c>
      <c r="H50" s="181" t="e">
        <f>NA()</f>
        <v>#N/A</v>
      </c>
      <c r="I50" s="181">
        <f>IF(ISNUMBER('実質公債費比率（分子）の構造'!M$53),'実質公債費比率（分子）の構造'!M$53,NA())</f>
        <v>484</v>
      </c>
      <c r="J50" s="181" t="e">
        <f>NA()</f>
        <v>#N/A</v>
      </c>
      <c r="K50" s="181" t="e">
        <f>NA()</f>
        <v>#N/A</v>
      </c>
      <c r="L50" s="181">
        <f>IF(ISNUMBER('実質公債費比率（分子）の構造'!N$53),'実質公債費比率（分子）の構造'!N$53,NA())</f>
        <v>458</v>
      </c>
      <c r="M50" s="181" t="e">
        <f>NA()</f>
        <v>#N/A</v>
      </c>
      <c r="N50" s="181" t="e">
        <f>NA()</f>
        <v>#N/A</v>
      </c>
      <c r="O50" s="181">
        <f>IF(ISNUMBER('実質公債費比率（分子）の構造'!O$53),'実質公債費比率（分子）の構造'!O$53,NA())</f>
        <v>435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6918</v>
      </c>
      <c r="E56" s="180"/>
      <c r="F56" s="180"/>
      <c r="G56" s="180">
        <f>'将来負担比率（分子）の構造'!J$52</f>
        <v>6668</v>
      </c>
      <c r="H56" s="180"/>
      <c r="I56" s="180"/>
      <c r="J56" s="180">
        <f>'将来負担比率（分子）の構造'!K$52</f>
        <v>6678</v>
      </c>
      <c r="K56" s="180"/>
      <c r="L56" s="180"/>
      <c r="M56" s="180">
        <f>'将来負担比率（分子）の構造'!L$52</f>
        <v>6528</v>
      </c>
      <c r="N56" s="180"/>
      <c r="O56" s="180"/>
      <c r="P56" s="180">
        <f>'将来負担比率（分子）の構造'!M$52</f>
        <v>6494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1653</v>
      </c>
      <c r="E58" s="180"/>
      <c r="F58" s="180"/>
      <c r="G58" s="180">
        <f>'将来負担比率（分子）の構造'!J$50</f>
        <v>1717</v>
      </c>
      <c r="H58" s="180"/>
      <c r="I58" s="180"/>
      <c r="J58" s="180">
        <f>'将来負担比率（分子）の構造'!K$50</f>
        <v>1691</v>
      </c>
      <c r="K58" s="180"/>
      <c r="L58" s="180"/>
      <c r="M58" s="180">
        <f>'将来負担比率（分子）の構造'!L$50</f>
        <v>1900</v>
      </c>
      <c r="N58" s="180"/>
      <c r="O58" s="180"/>
      <c r="P58" s="180">
        <f>'将来負担比率（分子）の構造'!M$50</f>
        <v>1804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1621</v>
      </c>
      <c r="C62" s="180"/>
      <c r="D62" s="180"/>
      <c r="E62" s="180">
        <f>'将来負担比率（分子）の構造'!J$45</f>
        <v>1421</v>
      </c>
      <c r="F62" s="180"/>
      <c r="G62" s="180"/>
      <c r="H62" s="180">
        <f>'将来負担比率（分子）の構造'!K$45</f>
        <v>1399</v>
      </c>
      <c r="I62" s="180"/>
      <c r="J62" s="180"/>
      <c r="K62" s="180">
        <f>'将来負担比率（分子）の構造'!L$45</f>
        <v>1108</v>
      </c>
      <c r="L62" s="180"/>
      <c r="M62" s="180"/>
      <c r="N62" s="180">
        <f>'将来負担比率（分子）の構造'!M$45</f>
        <v>998</v>
      </c>
      <c r="O62" s="180"/>
      <c r="P62" s="180"/>
    </row>
    <row r="63" spans="1:16" x14ac:dyDescent="0.15">
      <c r="A63" s="180" t="s">
        <v>34</v>
      </c>
      <c r="B63" s="180">
        <f>'将来負担比率（分子）の構造'!I$44</f>
        <v>70</v>
      </c>
      <c r="C63" s="180"/>
      <c r="D63" s="180"/>
      <c r="E63" s="180">
        <f>'将来負担比率（分子）の構造'!J$44</f>
        <v>142</v>
      </c>
      <c r="F63" s="180"/>
      <c r="G63" s="180"/>
      <c r="H63" s="180">
        <f>'将来負担比率（分子）の構造'!K$44</f>
        <v>171</v>
      </c>
      <c r="I63" s="180"/>
      <c r="J63" s="180"/>
      <c r="K63" s="180">
        <f>'将来負担比率（分子）の構造'!L$44</f>
        <v>207</v>
      </c>
      <c r="L63" s="180"/>
      <c r="M63" s="180"/>
      <c r="N63" s="180">
        <f>'将来負担比率（分子）の構造'!M$44</f>
        <v>205</v>
      </c>
      <c r="O63" s="180"/>
      <c r="P63" s="180"/>
    </row>
    <row r="64" spans="1:16" x14ac:dyDescent="0.15">
      <c r="A64" s="180" t="s">
        <v>33</v>
      </c>
      <c r="B64" s="180">
        <f>'将来負担比率（分子）の構造'!I$43</f>
        <v>4018</v>
      </c>
      <c r="C64" s="180"/>
      <c r="D64" s="180"/>
      <c r="E64" s="180">
        <f>'将来負担比率（分子）の構造'!J$43</f>
        <v>3877</v>
      </c>
      <c r="F64" s="180"/>
      <c r="G64" s="180"/>
      <c r="H64" s="180">
        <f>'将来負担比率（分子）の構造'!K$43</f>
        <v>3718</v>
      </c>
      <c r="I64" s="180"/>
      <c r="J64" s="180"/>
      <c r="K64" s="180">
        <f>'将来負担比率（分子）の構造'!L$43</f>
        <v>3593</v>
      </c>
      <c r="L64" s="180"/>
      <c r="M64" s="180"/>
      <c r="N64" s="180">
        <f>'将来負担比率（分子）の構造'!M$43</f>
        <v>3466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7103</v>
      </c>
      <c r="C66" s="180"/>
      <c r="D66" s="180"/>
      <c r="E66" s="180">
        <f>'将来負担比率（分子）の構造'!J$41</f>
        <v>7251</v>
      </c>
      <c r="F66" s="180"/>
      <c r="G66" s="180"/>
      <c r="H66" s="180">
        <f>'将来負担比率（分子）の構造'!K$41</f>
        <v>7331</v>
      </c>
      <c r="I66" s="180"/>
      <c r="J66" s="180"/>
      <c r="K66" s="180">
        <f>'将来負担比率（分子）の構造'!L$41</f>
        <v>7589</v>
      </c>
      <c r="L66" s="180"/>
      <c r="M66" s="180"/>
      <c r="N66" s="180">
        <f>'将来負担比率（分子）の構造'!M$41</f>
        <v>7911</v>
      </c>
      <c r="O66" s="180"/>
      <c r="P66" s="180"/>
    </row>
    <row r="67" spans="1:16" x14ac:dyDescent="0.15">
      <c r="A67" s="180" t="s">
        <v>75</v>
      </c>
      <c r="B67" s="180" t="e">
        <f>NA()</f>
        <v>#N/A</v>
      </c>
      <c r="C67" s="180">
        <f>IF(ISNUMBER('将来負担比率（分子）の構造'!I$53), IF('将来負担比率（分子）の構造'!I$53 &lt; 0, 0, '将来負担比率（分子）の構造'!I$53), NA())</f>
        <v>4241</v>
      </c>
      <c r="D67" s="180" t="e">
        <f>NA()</f>
        <v>#N/A</v>
      </c>
      <c r="E67" s="180" t="e">
        <f>NA()</f>
        <v>#N/A</v>
      </c>
      <c r="F67" s="180">
        <f>IF(ISNUMBER('将来負担比率（分子）の構造'!J$53), IF('将来負担比率（分子）の構造'!J$53 &lt; 0, 0, '将来負担比率（分子）の構造'!J$53), NA())</f>
        <v>4306</v>
      </c>
      <c r="G67" s="180" t="e">
        <f>NA()</f>
        <v>#N/A</v>
      </c>
      <c r="H67" s="180" t="e">
        <f>NA()</f>
        <v>#N/A</v>
      </c>
      <c r="I67" s="180">
        <f>IF(ISNUMBER('将来負担比率（分子）の構造'!K$53), IF('将来負担比率（分子）の構造'!K$53 &lt; 0, 0, '将来負担比率（分子）の構造'!K$53), NA())</f>
        <v>4251</v>
      </c>
      <c r="J67" s="180" t="e">
        <f>NA()</f>
        <v>#N/A</v>
      </c>
      <c r="K67" s="180" t="e">
        <f>NA()</f>
        <v>#N/A</v>
      </c>
      <c r="L67" s="180">
        <f>IF(ISNUMBER('将来負担比率（分子）の構造'!L$53), IF('将来負担比率（分子）の構造'!L$53 &lt; 0, 0, '将来負担比率（分子）の構造'!L$53), NA())</f>
        <v>4068</v>
      </c>
      <c r="M67" s="180" t="e">
        <f>NA()</f>
        <v>#N/A</v>
      </c>
      <c r="N67" s="180" t="e">
        <f>NA()</f>
        <v>#N/A</v>
      </c>
      <c r="O67" s="180">
        <f>IF(ISNUMBER('将来負担比率（分子）の構造'!M$53), IF('将来負担比率（分子）の構造'!M$53 &lt; 0, 0, '将来負担比率（分子）の構造'!M$53), NA())</f>
        <v>4282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858</v>
      </c>
      <c r="C72" s="184">
        <f>基金残高に係る経年分析!G55</f>
        <v>841</v>
      </c>
      <c r="D72" s="184">
        <f>基金残高に係る経年分析!H55</f>
        <v>642</v>
      </c>
    </row>
    <row r="73" spans="1:16" x14ac:dyDescent="0.15">
      <c r="A73" s="183" t="s">
        <v>78</v>
      </c>
      <c r="B73" s="184">
        <f>基金残高に係る経年分析!F56</f>
        <v>38</v>
      </c>
      <c r="C73" s="184">
        <f>基金残高に係る経年分析!G56</f>
        <v>38</v>
      </c>
      <c r="D73" s="184">
        <f>基金残高に係る経年分析!H56</f>
        <v>38</v>
      </c>
    </row>
    <row r="74" spans="1:16" x14ac:dyDescent="0.15">
      <c r="A74" s="183" t="s">
        <v>79</v>
      </c>
      <c r="B74" s="184">
        <f>基金残高に係る経年分析!F57</f>
        <v>517</v>
      </c>
      <c r="C74" s="184">
        <f>基金残高に係る経年分析!G57</f>
        <v>735</v>
      </c>
      <c r="D74" s="184">
        <f>基金残高に係る経年分析!H57</f>
        <v>827</v>
      </c>
    </row>
  </sheetData>
  <sheetProtection algorithmName="SHA-512" hashValue="klWhTARVnQefL+XfDIfPP3I/F/Tm0uF1HOxGpi5WfnfTuYDE9Jb/7IWwuSexujqSaqBcqj8FdbC2QGZNOMTN+Q==" saltValue="Dl06XY5JIBBfuidfVAflG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2068657</v>
      </c>
      <c r="S5" s="669"/>
      <c r="T5" s="669"/>
      <c r="U5" s="669"/>
      <c r="V5" s="669"/>
      <c r="W5" s="669"/>
      <c r="X5" s="669"/>
      <c r="Y5" s="670"/>
      <c r="Z5" s="671">
        <v>22.3</v>
      </c>
      <c r="AA5" s="671"/>
      <c r="AB5" s="671"/>
      <c r="AC5" s="671"/>
      <c r="AD5" s="672">
        <v>2068657</v>
      </c>
      <c r="AE5" s="672"/>
      <c r="AF5" s="672"/>
      <c r="AG5" s="672"/>
      <c r="AH5" s="672"/>
      <c r="AI5" s="672"/>
      <c r="AJ5" s="672"/>
      <c r="AK5" s="672"/>
      <c r="AL5" s="673">
        <v>49.4</v>
      </c>
      <c r="AM5" s="674"/>
      <c r="AN5" s="674"/>
      <c r="AO5" s="675"/>
      <c r="AP5" s="665" t="s">
        <v>226</v>
      </c>
      <c r="AQ5" s="666"/>
      <c r="AR5" s="666"/>
      <c r="AS5" s="666"/>
      <c r="AT5" s="666"/>
      <c r="AU5" s="666"/>
      <c r="AV5" s="666"/>
      <c r="AW5" s="666"/>
      <c r="AX5" s="666"/>
      <c r="AY5" s="666"/>
      <c r="AZ5" s="666"/>
      <c r="BA5" s="666"/>
      <c r="BB5" s="666"/>
      <c r="BC5" s="666"/>
      <c r="BD5" s="666"/>
      <c r="BE5" s="666"/>
      <c r="BF5" s="667"/>
      <c r="BG5" s="679">
        <v>2068657</v>
      </c>
      <c r="BH5" s="680"/>
      <c r="BI5" s="680"/>
      <c r="BJ5" s="680"/>
      <c r="BK5" s="680"/>
      <c r="BL5" s="680"/>
      <c r="BM5" s="680"/>
      <c r="BN5" s="681"/>
      <c r="BO5" s="682">
        <v>100</v>
      </c>
      <c r="BP5" s="682"/>
      <c r="BQ5" s="682"/>
      <c r="BR5" s="682"/>
      <c r="BS5" s="683">
        <v>97990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45444</v>
      </c>
      <c r="S6" s="680"/>
      <c r="T6" s="680"/>
      <c r="U6" s="680"/>
      <c r="V6" s="680"/>
      <c r="W6" s="680"/>
      <c r="X6" s="680"/>
      <c r="Y6" s="681"/>
      <c r="Z6" s="682">
        <v>0.5</v>
      </c>
      <c r="AA6" s="682"/>
      <c r="AB6" s="682"/>
      <c r="AC6" s="682"/>
      <c r="AD6" s="683">
        <v>45444</v>
      </c>
      <c r="AE6" s="683"/>
      <c r="AF6" s="683"/>
      <c r="AG6" s="683"/>
      <c r="AH6" s="683"/>
      <c r="AI6" s="683"/>
      <c r="AJ6" s="683"/>
      <c r="AK6" s="683"/>
      <c r="AL6" s="684">
        <v>1.1000000000000001</v>
      </c>
      <c r="AM6" s="685"/>
      <c r="AN6" s="685"/>
      <c r="AO6" s="686"/>
      <c r="AP6" s="676" t="s">
        <v>231</v>
      </c>
      <c r="AQ6" s="677"/>
      <c r="AR6" s="677"/>
      <c r="AS6" s="677"/>
      <c r="AT6" s="677"/>
      <c r="AU6" s="677"/>
      <c r="AV6" s="677"/>
      <c r="AW6" s="677"/>
      <c r="AX6" s="677"/>
      <c r="AY6" s="677"/>
      <c r="AZ6" s="677"/>
      <c r="BA6" s="677"/>
      <c r="BB6" s="677"/>
      <c r="BC6" s="677"/>
      <c r="BD6" s="677"/>
      <c r="BE6" s="677"/>
      <c r="BF6" s="678"/>
      <c r="BG6" s="679">
        <v>2068657</v>
      </c>
      <c r="BH6" s="680"/>
      <c r="BI6" s="680"/>
      <c r="BJ6" s="680"/>
      <c r="BK6" s="680"/>
      <c r="BL6" s="680"/>
      <c r="BM6" s="680"/>
      <c r="BN6" s="681"/>
      <c r="BO6" s="682">
        <v>100</v>
      </c>
      <c r="BP6" s="682"/>
      <c r="BQ6" s="682"/>
      <c r="BR6" s="682"/>
      <c r="BS6" s="683">
        <v>97990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102245</v>
      </c>
      <c r="CS6" s="680"/>
      <c r="CT6" s="680"/>
      <c r="CU6" s="680"/>
      <c r="CV6" s="680"/>
      <c r="CW6" s="680"/>
      <c r="CX6" s="680"/>
      <c r="CY6" s="681"/>
      <c r="CZ6" s="673">
        <v>1.1000000000000001</v>
      </c>
      <c r="DA6" s="674"/>
      <c r="DB6" s="674"/>
      <c r="DC6" s="693"/>
      <c r="DD6" s="688" t="s">
        <v>233</v>
      </c>
      <c r="DE6" s="680"/>
      <c r="DF6" s="680"/>
      <c r="DG6" s="680"/>
      <c r="DH6" s="680"/>
      <c r="DI6" s="680"/>
      <c r="DJ6" s="680"/>
      <c r="DK6" s="680"/>
      <c r="DL6" s="680"/>
      <c r="DM6" s="680"/>
      <c r="DN6" s="680"/>
      <c r="DO6" s="680"/>
      <c r="DP6" s="681"/>
      <c r="DQ6" s="688">
        <v>102245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4088</v>
      </c>
      <c r="S7" s="680"/>
      <c r="T7" s="680"/>
      <c r="U7" s="680"/>
      <c r="V7" s="680"/>
      <c r="W7" s="680"/>
      <c r="X7" s="680"/>
      <c r="Y7" s="681"/>
      <c r="Z7" s="682">
        <v>0</v>
      </c>
      <c r="AA7" s="682"/>
      <c r="AB7" s="682"/>
      <c r="AC7" s="682"/>
      <c r="AD7" s="683">
        <v>4088</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748869</v>
      </c>
      <c r="BH7" s="680"/>
      <c r="BI7" s="680"/>
      <c r="BJ7" s="680"/>
      <c r="BK7" s="680"/>
      <c r="BL7" s="680"/>
      <c r="BM7" s="680"/>
      <c r="BN7" s="681"/>
      <c r="BO7" s="682">
        <v>36.200000000000003</v>
      </c>
      <c r="BP7" s="682"/>
      <c r="BQ7" s="682"/>
      <c r="BR7" s="682"/>
      <c r="BS7" s="683">
        <v>12843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2276076</v>
      </c>
      <c r="CS7" s="680"/>
      <c r="CT7" s="680"/>
      <c r="CU7" s="680"/>
      <c r="CV7" s="680"/>
      <c r="CW7" s="680"/>
      <c r="CX7" s="680"/>
      <c r="CY7" s="681"/>
      <c r="CZ7" s="682">
        <v>24.9</v>
      </c>
      <c r="DA7" s="682"/>
      <c r="DB7" s="682"/>
      <c r="DC7" s="682"/>
      <c r="DD7" s="688">
        <v>10299</v>
      </c>
      <c r="DE7" s="680"/>
      <c r="DF7" s="680"/>
      <c r="DG7" s="680"/>
      <c r="DH7" s="680"/>
      <c r="DI7" s="680"/>
      <c r="DJ7" s="680"/>
      <c r="DK7" s="680"/>
      <c r="DL7" s="680"/>
      <c r="DM7" s="680"/>
      <c r="DN7" s="680"/>
      <c r="DO7" s="680"/>
      <c r="DP7" s="681"/>
      <c r="DQ7" s="688">
        <v>709173</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9716</v>
      </c>
      <c r="S8" s="680"/>
      <c r="T8" s="680"/>
      <c r="U8" s="680"/>
      <c r="V8" s="680"/>
      <c r="W8" s="680"/>
      <c r="X8" s="680"/>
      <c r="Y8" s="681"/>
      <c r="Z8" s="682">
        <v>0.1</v>
      </c>
      <c r="AA8" s="682"/>
      <c r="AB8" s="682"/>
      <c r="AC8" s="682"/>
      <c r="AD8" s="683">
        <v>9716</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26070</v>
      </c>
      <c r="BH8" s="680"/>
      <c r="BI8" s="680"/>
      <c r="BJ8" s="680"/>
      <c r="BK8" s="680"/>
      <c r="BL8" s="680"/>
      <c r="BM8" s="680"/>
      <c r="BN8" s="681"/>
      <c r="BO8" s="682">
        <v>1.3</v>
      </c>
      <c r="BP8" s="682"/>
      <c r="BQ8" s="682"/>
      <c r="BR8" s="682"/>
      <c r="BS8" s="688" t="s">
        <v>175</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2341048</v>
      </c>
      <c r="CS8" s="680"/>
      <c r="CT8" s="680"/>
      <c r="CU8" s="680"/>
      <c r="CV8" s="680"/>
      <c r="CW8" s="680"/>
      <c r="CX8" s="680"/>
      <c r="CY8" s="681"/>
      <c r="CZ8" s="682">
        <v>25.6</v>
      </c>
      <c r="DA8" s="682"/>
      <c r="DB8" s="682"/>
      <c r="DC8" s="682"/>
      <c r="DD8" s="688">
        <v>14667</v>
      </c>
      <c r="DE8" s="680"/>
      <c r="DF8" s="680"/>
      <c r="DG8" s="680"/>
      <c r="DH8" s="680"/>
      <c r="DI8" s="680"/>
      <c r="DJ8" s="680"/>
      <c r="DK8" s="680"/>
      <c r="DL8" s="680"/>
      <c r="DM8" s="680"/>
      <c r="DN8" s="680"/>
      <c r="DO8" s="680"/>
      <c r="DP8" s="681"/>
      <c r="DQ8" s="688">
        <v>1279642</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8200</v>
      </c>
      <c r="S9" s="680"/>
      <c r="T9" s="680"/>
      <c r="U9" s="680"/>
      <c r="V9" s="680"/>
      <c r="W9" s="680"/>
      <c r="X9" s="680"/>
      <c r="Y9" s="681"/>
      <c r="Z9" s="682">
        <v>0.1</v>
      </c>
      <c r="AA9" s="682"/>
      <c r="AB9" s="682"/>
      <c r="AC9" s="682"/>
      <c r="AD9" s="683">
        <v>8200</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654815</v>
      </c>
      <c r="BH9" s="680"/>
      <c r="BI9" s="680"/>
      <c r="BJ9" s="680"/>
      <c r="BK9" s="680"/>
      <c r="BL9" s="680"/>
      <c r="BM9" s="680"/>
      <c r="BN9" s="681"/>
      <c r="BO9" s="682">
        <v>31.7</v>
      </c>
      <c r="BP9" s="682"/>
      <c r="BQ9" s="682"/>
      <c r="BR9" s="682"/>
      <c r="BS9" s="688" t="s">
        <v>175</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902558</v>
      </c>
      <c r="CS9" s="680"/>
      <c r="CT9" s="680"/>
      <c r="CU9" s="680"/>
      <c r="CV9" s="680"/>
      <c r="CW9" s="680"/>
      <c r="CX9" s="680"/>
      <c r="CY9" s="681"/>
      <c r="CZ9" s="682">
        <v>9.9</v>
      </c>
      <c r="DA9" s="682"/>
      <c r="DB9" s="682"/>
      <c r="DC9" s="682"/>
      <c r="DD9" s="688">
        <v>67351</v>
      </c>
      <c r="DE9" s="680"/>
      <c r="DF9" s="680"/>
      <c r="DG9" s="680"/>
      <c r="DH9" s="680"/>
      <c r="DI9" s="680"/>
      <c r="DJ9" s="680"/>
      <c r="DK9" s="680"/>
      <c r="DL9" s="680"/>
      <c r="DM9" s="680"/>
      <c r="DN9" s="680"/>
      <c r="DO9" s="680"/>
      <c r="DP9" s="681"/>
      <c r="DQ9" s="688">
        <v>738246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29285</v>
      </c>
      <c r="BH10" s="680"/>
      <c r="BI10" s="680"/>
      <c r="BJ10" s="680"/>
      <c r="BK10" s="680"/>
      <c r="BL10" s="680"/>
      <c r="BM10" s="680"/>
      <c r="BN10" s="681"/>
      <c r="BO10" s="682">
        <v>1.4</v>
      </c>
      <c r="BP10" s="682"/>
      <c r="BQ10" s="682"/>
      <c r="BR10" s="682"/>
      <c r="BS10" s="688">
        <v>4992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3604</v>
      </c>
      <c r="CS10" s="680"/>
      <c r="CT10" s="680"/>
      <c r="CU10" s="680"/>
      <c r="CV10" s="680"/>
      <c r="CW10" s="680"/>
      <c r="CX10" s="680"/>
      <c r="CY10" s="681"/>
      <c r="CZ10" s="682">
        <v>0</v>
      </c>
      <c r="DA10" s="682"/>
      <c r="DB10" s="682"/>
      <c r="DC10" s="682"/>
      <c r="DD10" s="688" t="s">
        <v>233</v>
      </c>
      <c r="DE10" s="680"/>
      <c r="DF10" s="680"/>
      <c r="DG10" s="680"/>
      <c r="DH10" s="680"/>
      <c r="DI10" s="680"/>
      <c r="DJ10" s="680"/>
      <c r="DK10" s="680"/>
      <c r="DL10" s="680"/>
      <c r="DM10" s="680"/>
      <c r="DN10" s="680"/>
      <c r="DO10" s="680"/>
      <c r="DP10" s="681"/>
      <c r="DQ10" s="688">
        <v>2953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233</v>
      </c>
      <c r="AA11" s="682"/>
      <c r="AB11" s="682"/>
      <c r="AC11" s="682"/>
      <c r="AD11" s="683" t="s">
        <v>175</v>
      </c>
      <c r="AE11" s="683"/>
      <c r="AF11" s="683"/>
      <c r="AG11" s="683"/>
      <c r="AH11" s="683"/>
      <c r="AI11" s="683"/>
      <c r="AJ11" s="683"/>
      <c r="AK11" s="683"/>
      <c r="AL11" s="684" t="s">
        <v>175</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38699</v>
      </c>
      <c r="BH11" s="680"/>
      <c r="BI11" s="680"/>
      <c r="BJ11" s="680"/>
      <c r="BK11" s="680"/>
      <c r="BL11" s="680"/>
      <c r="BM11" s="680"/>
      <c r="BN11" s="681"/>
      <c r="BO11" s="682">
        <v>1.9</v>
      </c>
      <c r="BP11" s="682"/>
      <c r="BQ11" s="682"/>
      <c r="BR11" s="682"/>
      <c r="BS11" s="688">
        <v>7851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62587</v>
      </c>
      <c r="CS11" s="680"/>
      <c r="CT11" s="680"/>
      <c r="CU11" s="680"/>
      <c r="CV11" s="680"/>
      <c r="CW11" s="680"/>
      <c r="CX11" s="680"/>
      <c r="CY11" s="681"/>
      <c r="CZ11" s="682">
        <v>0.7</v>
      </c>
      <c r="DA11" s="682"/>
      <c r="DB11" s="682"/>
      <c r="DC11" s="682"/>
      <c r="DD11" s="688">
        <v>12230</v>
      </c>
      <c r="DE11" s="680"/>
      <c r="DF11" s="680"/>
      <c r="DG11" s="680"/>
      <c r="DH11" s="680"/>
      <c r="DI11" s="680"/>
      <c r="DJ11" s="680"/>
      <c r="DK11" s="680"/>
      <c r="DL11" s="680"/>
      <c r="DM11" s="680"/>
      <c r="DN11" s="680"/>
      <c r="DO11" s="680"/>
      <c r="DP11" s="681"/>
      <c r="DQ11" s="688">
        <v>48744</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254691</v>
      </c>
      <c r="S12" s="680"/>
      <c r="T12" s="680"/>
      <c r="U12" s="680"/>
      <c r="V12" s="680"/>
      <c r="W12" s="680"/>
      <c r="X12" s="680"/>
      <c r="Y12" s="681"/>
      <c r="Z12" s="682">
        <v>2.7</v>
      </c>
      <c r="AA12" s="682"/>
      <c r="AB12" s="682"/>
      <c r="AC12" s="682"/>
      <c r="AD12" s="683">
        <v>254691</v>
      </c>
      <c r="AE12" s="683"/>
      <c r="AF12" s="683"/>
      <c r="AG12" s="683"/>
      <c r="AH12" s="683"/>
      <c r="AI12" s="683"/>
      <c r="AJ12" s="683"/>
      <c r="AK12" s="683"/>
      <c r="AL12" s="684">
        <v>6.1</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1208575</v>
      </c>
      <c r="BH12" s="680"/>
      <c r="BI12" s="680"/>
      <c r="BJ12" s="680"/>
      <c r="BK12" s="680"/>
      <c r="BL12" s="680"/>
      <c r="BM12" s="680"/>
      <c r="BN12" s="681"/>
      <c r="BO12" s="682">
        <v>58.4</v>
      </c>
      <c r="BP12" s="682"/>
      <c r="BQ12" s="682"/>
      <c r="BR12" s="682"/>
      <c r="BS12" s="688">
        <v>85147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96083</v>
      </c>
      <c r="CS12" s="680"/>
      <c r="CT12" s="680"/>
      <c r="CU12" s="680"/>
      <c r="CV12" s="680"/>
      <c r="CW12" s="680"/>
      <c r="CX12" s="680"/>
      <c r="CY12" s="681"/>
      <c r="CZ12" s="682">
        <v>1.1000000000000001</v>
      </c>
      <c r="DA12" s="682"/>
      <c r="DB12" s="682"/>
      <c r="DC12" s="682"/>
      <c r="DD12" s="688">
        <v>7229</v>
      </c>
      <c r="DE12" s="680"/>
      <c r="DF12" s="680"/>
      <c r="DG12" s="680"/>
      <c r="DH12" s="680"/>
      <c r="DI12" s="680"/>
      <c r="DJ12" s="680"/>
      <c r="DK12" s="680"/>
      <c r="DL12" s="680"/>
      <c r="DM12" s="680"/>
      <c r="DN12" s="680"/>
      <c r="DO12" s="680"/>
      <c r="DP12" s="681"/>
      <c r="DQ12" s="688">
        <v>52135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45292</v>
      </c>
      <c r="S13" s="680"/>
      <c r="T13" s="680"/>
      <c r="U13" s="680"/>
      <c r="V13" s="680"/>
      <c r="W13" s="680"/>
      <c r="X13" s="680"/>
      <c r="Y13" s="681"/>
      <c r="Z13" s="682">
        <v>0.5</v>
      </c>
      <c r="AA13" s="682"/>
      <c r="AB13" s="682"/>
      <c r="AC13" s="682"/>
      <c r="AD13" s="683">
        <v>45292</v>
      </c>
      <c r="AE13" s="683"/>
      <c r="AF13" s="683"/>
      <c r="AG13" s="683"/>
      <c r="AH13" s="683"/>
      <c r="AI13" s="683"/>
      <c r="AJ13" s="683"/>
      <c r="AK13" s="683"/>
      <c r="AL13" s="684">
        <v>1.1000000000000001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1205100</v>
      </c>
      <c r="BH13" s="680"/>
      <c r="BI13" s="680"/>
      <c r="BJ13" s="680"/>
      <c r="BK13" s="680"/>
      <c r="BL13" s="680"/>
      <c r="BM13" s="680"/>
      <c r="BN13" s="681"/>
      <c r="BO13" s="682">
        <v>58.3</v>
      </c>
      <c r="BP13" s="682"/>
      <c r="BQ13" s="682"/>
      <c r="BR13" s="682"/>
      <c r="BS13" s="688">
        <v>85147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1410467</v>
      </c>
      <c r="CS13" s="680"/>
      <c r="CT13" s="680"/>
      <c r="CU13" s="680"/>
      <c r="CV13" s="680"/>
      <c r="CW13" s="680"/>
      <c r="CX13" s="680"/>
      <c r="CY13" s="681"/>
      <c r="CZ13" s="682">
        <v>15.4</v>
      </c>
      <c r="DA13" s="682"/>
      <c r="DB13" s="682"/>
      <c r="DC13" s="682"/>
      <c r="DD13" s="688">
        <v>886690</v>
      </c>
      <c r="DE13" s="680"/>
      <c r="DF13" s="680"/>
      <c r="DG13" s="680"/>
      <c r="DH13" s="680"/>
      <c r="DI13" s="680"/>
      <c r="DJ13" s="680"/>
      <c r="DK13" s="680"/>
      <c r="DL13" s="680"/>
      <c r="DM13" s="680"/>
      <c r="DN13" s="680"/>
      <c r="DO13" s="680"/>
      <c r="DP13" s="681"/>
      <c r="DQ13" s="688">
        <v>483663</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233</v>
      </c>
      <c r="AA14" s="682"/>
      <c r="AB14" s="682"/>
      <c r="AC14" s="682"/>
      <c r="AD14" s="683" t="s">
        <v>175</v>
      </c>
      <c r="AE14" s="683"/>
      <c r="AF14" s="683"/>
      <c r="AG14" s="683"/>
      <c r="AH14" s="683"/>
      <c r="AI14" s="683"/>
      <c r="AJ14" s="683"/>
      <c r="AK14" s="683"/>
      <c r="AL14" s="684" t="s">
        <v>175</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40903</v>
      </c>
      <c r="BH14" s="680"/>
      <c r="BI14" s="680"/>
      <c r="BJ14" s="680"/>
      <c r="BK14" s="680"/>
      <c r="BL14" s="680"/>
      <c r="BM14" s="680"/>
      <c r="BN14" s="681"/>
      <c r="BO14" s="682">
        <v>2</v>
      </c>
      <c r="BP14" s="682"/>
      <c r="BQ14" s="682"/>
      <c r="BR14" s="682"/>
      <c r="BS14" s="688" t="s">
        <v>233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534177</v>
      </c>
      <c r="CS14" s="680"/>
      <c r="CT14" s="680"/>
      <c r="CU14" s="680"/>
      <c r="CV14" s="680"/>
      <c r="CW14" s="680"/>
      <c r="CX14" s="680"/>
      <c r="CY14" s="681"/>
      <c r="CZ14" s="682">
        <v>5.8</v>
      </c>
      <c r="DA14" s="682"/>
      <c r="DB14" s="682"/>
      <c r="DC14" s="682"/>
      <c r="DD14" s="688">
        <v>135204</v>
      </c>
      <c r="DE14" s="680"/>
      <c r="DF14" s="680"/>
      <c r="DG14" s="680"/>
      <c r="DH14" s="680"/>
      <c r="DI14" s="680"/>
      <c r="DJ14" s="680"/>
      <c r="DK14" s="680"/>
      <c r="DL14" s="680"/>
      <c r="DM14" s="680"/>
      <c r="DN14" s="680"/>
      <c r="DO14" s="680"/>
      <c r="DP14" s="681"/>
      <c r="DQ14" s="688">
        <v>398570</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24618</v>
      </c>
      <c r="S15" s="680"/>
      <c r="T15" s="680"/>
      <c r="U15" s="680"/>
      <c r="V15" s="680"/>
      <c r="W15" s="680"/>
      <c r="X15" s="680"/>
      <c r="Y15" s="681"/>
      <c r="Z15" s="682">
        <v>0.3</v>
      </c>
      <c r="AA15" s="682"/>
      <c r="AB15" s="682"/>
      <c r="AC15" s="682"/>
      <c r="AD15" s="683">
        <v>24618</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70310</v>
      </c>
      <c r="BH15" s="680"/>
      <c r="BI15" s="680"/>
      <c r="BJ15" s="680"/>
      <c r="BK15" s="680"/>
      <c r="BL15" s="680"/>
      <c r="BM15" s="680"/>
      <c r="BN15" s="681"/>
      <c r="BO15" s="682">
        <v>3.4</v>
      </c>
      <c r="BP15" s="682"/>
      <c r="BQ15" s="682"/>
      <c r="BR15" s="682"/>
      <c r="BS15" s="688" t="s">
        <v>175</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433440</v>
      </c>
      <c r="CS15" s="680"/>
      <c r="CT15" s="680"/>
      <c r="CU15" s="680"/>
      <c r="CV15" s="680"/>
      <c r="CW15" s="680"/>
      <c r="CX15" s="680"/>
      <c r="CY15" s="681"/>
      <c r="CZ15" s="682">
        <v>4.7</v>
      </c>
      <c r="DA15" s="682"/>
      <c r="DB15" s="682"/>
      <c r="DC15" s="682"/>
      <c r="DD15" s="688">
        <v>9382</v>
      </c>
      <c r="DE15" s="680"/>
      <c r="DF15" s="680"/>
      <c r="DG15" s="680"/>
      <c r="DH15" s="680"/>
      <c r="DI15" s="680"/>
      <c r="DJ15" s="680"/>
      <c r="DK15" s="680"/>
      <c r="DL15" s="680"/>
      <c r="DM15" s="680"/>
      <c r="DN15" s="680"/>
      <c r="DO15" s="680"/>
      <c r="DP15" s="681"/>
      <c r="DQ15" s="688">
        <v>335985</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175</v>
      </c>
      <c r="AA16" s="682"/>
      <c r="AB16" s="682"/>
      <c r="AC16" s="682"/>
      <c r="AD16" s="683" t="s">
        <v>233</v>
      </c>
      <c r="AE16" s="683"/>
      <c r="AF16" s="683"/>
      <c r="AG16" s="683"/>
      <c r="AH16" s="683"/>
      <c r="AI16" s="683"/>
      <c r="AJ16" s="683"/>
      <c r="AK16" s="683"/>
      <c r="AL16" s="684" t="s">
        <v>175</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175</v>
      </c>
      <c r="BP16" s="682"/>
      <c r="BQ16" s="682"/>
      <c r="BR16" s="682"/>
      <c r="BS16" s="688" t="s">
        <v>175</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220447</v>
      </c>
      <c r="CS16" s="680"/>
      <c r="CT16" s="680"/>
      <c r="CU16" s="680"/>
      <c r="CV16" s="680"/>
      <c r="CW16" s="680"/>
      <c r="CX16" s="680"/>
      <c r="CY16" s="681"/>
      <c r="CZ16" s="682">
        <v>2.4</v>
      </c>
      <c r="DA16" s="682"/>
      <c r="DB16" s="682"/>
      <c r="DC16" s="682"/>
      <c r="DD16" s="688" t="s">
        <v>175</v>
      </c>
      <c r="DE16" s="680"/>
      <c r="DF16" s="680"/>
      <c r="DG16" s="680"/>
      <c r="DH16" s="680"/>
      <c r="DI16" s="680"/>
      <c r="DJ16" s="680"/>
      <c r="DK16" s="680"/>
      <c r="DL16" s="680"/>
      <c r="DM16" s="680"/>
      <c r="DN16" s="680"/>
      <c r="DO16" s="680"/>
      <c r="DP16" s="681"/>
      <c r="DQ16" s="688">
        <v>64250</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7378</v>
      </c>
      <c r="S17" s="680"/>
      <c r="T17" s="680"/>
      <c r="U17" s="680"/>
      <c r="V17" s="680"/>
      <c r="W17" s="680"/>
      <c r="X17" s="680"/>
      <c r="Y17" s="681"/>
      <c r="Z17" s="682">
        <v>0.1</v>
      </c>
      <c r="AA17" s="682"/>
      <c r="AB17" s="682"/>
      <c r="AC17" s="682"/>
      <c r="AD17" s="683">
        <v>7378</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175</v>
      </c>
      <c r="BP17" s="682"/>
      <c r="BQ17" s="682"/>
      <c r="BR17" s="682"/>
      <c r="BS17" s="688" t="s">
        <v>175</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751518</v>
      </c>
      <c r="CS17" s="680"/>
      <c r="CT17" s="680"/>
      <c r="CU17" s="680"/>
      <c r="CV17" s="680"/>
      <c r="CW17" s="680"/>
      <c r="CX17" s="680"/>
      <c r="CY17" s="681"/>
      <c r="CZ17" s="682">
        <v>8.1999999999999993</v>
      </c>
      <c r="DA17" s="682"/>
      <c r="DB17" s="682"/>
      <c r="DC17" s="682"/>
      <c r="DD17" s="688" t="s">
        <v>175</v>
      </c>
      <c r="DE17" s="680"/>
      <c r="DF17" s="680"/>
      <c r="DG17" s="680"/>
      <c r="DH17" s="680"/>
      <c r="DI17" s="680"/>
      <c r="DJ17" s="680"/>
      <c r="DK17" s="680"/>
      <c r="DL17" s="680"/>
      <c r="DM17" s="680"/>
      <c r="DN17" s="680"/>
      <c r="DO17" s="680"/>
      <c r="DP17" s="681"/>
      <c r="DQ17" s="688">
        <v>751518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1945344</v>
      </c>
      <c r="S18" s="680"/>
      <c r="T18" s="680"/>
      <c r="U18" s="680"/>
      <c r="V18" s="680"/>
      <c r="W18" s="680"/>
      <c r="X18" s="680"/>
      <c r="Y18" s="681"/>
      <c r="Z18" s="682">
        <v>21</v>
      </c>
      <c r="AA18" s="682"/>
      <c r="AB18" s="682"/>
      <c r="AC18" s="682"/>
      <c r="AD18" s="683">
        <v>1682502</v>
      </c>
      <c r="AE18" s="683"/>
      <c r="AF18" s="683"/>
      <c r="AG18" s="683"/>
      <c r="AH18" s="683"/>
      <c r="AI18" s="683"/>
      <c r="AJ18" s="683"/>
      <c r="AK18" s="683"/>
      <c r="AL18" s="684">
        <v>40.200000000000003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175</v>
      </c>
      <c r="BP18" s="682"/>
      <c r="BQ18" s="682"/>
      <c r="BR18" s="682"/>
      <c r="BS18" s="688" t="s">
        <v>175</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175</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1682502</v>
      </c>
      <c r="S19" s="680"/>
      <c r="T19" s="680"/>
      <c r="U19" s="680"/>
      <c r="V19" s="680"/>
      <c r="W19" s="680"/>
      <c r="X19" s="680"/>
      <c r="Y19" s="681"/>
      <c r="Z19" s="682">
        <v>18.100000000000001</v>
      </c>
      <c r="AA19" s="682"/>
      <c r="AB19" s="682"/>
      <c r="AC19" s="682"/>
      <c r="AD19" s="683">
        <v>1682502</v>
      </c>
      <c r="AE19" s="683"/>
      <c r="AF19" s="683"/>
      <c r="AG19" s="683"/>
      <c r="AH19" s="683"/>
      <c r="AI19" s="683"/>
      <c r="AJ19" s="683"/>
      <c r="AK19" s="683"/>
      <c r="AL19" s="684">
        <v>40.200000000000003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682" t="s">
        <v>175</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262842</v>
      </c>
      <c r="S20" s="680"/>
      <c r="T20" s="680"/>
      <c r="U20" s="680"/>
      <c r="V20" s="680"/>
      <c r="W20" s="680"/>
      <c r="X20" s="680"/>
      <c r="Y20" s="681"/>
      <c r="Z20" s="682">
        <v>2.8</v>
      </c>
      <c r="AA20" s="682"/>
      <c r="AB20" s="682"/>
      <c r="AC20" s="682"/>
      <c r="AD20" s="683" t="s">
        <v>175</v>
      </c>
      <c r="AE20" s="683"/>
      <c r="AF20" s="683"/>
      <c r="AG20" s="683"/>
      <c r="AH20" s="683"/>
      <c r="AI20" s="683"/>
      <c r="AJ20" s="683"/>
      <c r="AK20" s="683"/>
      <c r="AL20" s="684" t="s">
        <v>233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175</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9134250</v>
      </c>
      <c r="CS20" s="680"/>
      <c r="CT20" s="680"/>
      <c r="CU20" s="680"/>
      <c r="CV20" s="680"/>
      <c r="CW20" s="680"/>
      <c r="CX20" s="680"/>
      <c r="CY20" s="681"/>
      <c r="CZ20" s="682">
        <v>100</v>
      </c>
      <c r="DA20" s="682"/>
      <c r="DB20" s="682"/>
      <c r="DC20" s="682"/>
      <c r="DD20" s="688">
        <v>1143052</v>
      </c>
      <c r="DE20" s="680"/>
      <c r="DF20" s="680"/>
      <c r="DG20" s="680"/>
      <c r="DH20" s="680"/>
      <c r="DI20" s="680"/>
      <c r="DJ20" s="680"/>
      <c r="DK20" s="680"/>
      <c r="DL20" s="680"/>
      <c r="DM20" s="680"/>
      <c r="DN20" s="680"/>
      <c r="DO20" s="680"/>
      <c r="DP20" s="681"/>
      <c r="DQ20" s="688">
        <v>4967124</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233</v>
      </c>
      <c r="AA21" s="682"/>
      <c r="AB21" s="682"/>
      <c r="AC21" s="682"/>
      <c r="AD21" s="683" t="s">
        <v>175</v>
      </c>
      <c r="AE21" s="683"/>
      <c r="AF21" s="683"/>
      <c r="AG21" s="683"/>
      <c r="AH21" s="683"/>
      <c r="AI21" s="683"/>
      <c r="AJ21" s="683"/>
      <c r="AK21" s="683"/>
      <c r="AL21" s="684" t="s">
        <v>233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233</v>
      </c>
      <c r="BP21" s="682"/>
      <c r="BQ21" s="682"/>
      <c r="BR21" s="682"/>
      <c r="BS21" s="688" t="s">
        <v>175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4413428</v>
      </c>
      <c r="S22" s="680"/>
      <c r="T22" s="680"/>
      <c r="U22" s="680"/>
      <c r="V22" s="680"/>
      <c r="W22" s="680"/>
      <c r="X22" s="680"/>
      <c r="Y22" s="681"/>
      <c r="Z22" s="682">
        <v>47.6</v>
      </c>
      <c r="AA22" s="682"/>
      <c r="AB22" s="682"/>
      <c r="AC22" s="682"/>
      <c r="AD22" s="683">
        <v>4150586</v>
      </c>
      <c r="AE22" s="683"/>
      <c r="AF22" s="683"/>
      <c r="AG22" s="683"/>
      <c r="AH22" s="683"/>
      <c r="AI22" s="683"/>
      <c r="AJ22" s="683"/>
      <c r="AK22" s="683"/>
      <c r="AL22" s="684">
        <v>99.1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175</v>
      </c>
      <c r="BH22" s="680"/>
      <c r="BI22" s="680"/>
      <c r="BJ22" s="680"/>
      <c r="BK22" s="680"/>
      <c r="BL22" s="680"/>
      <c r="BM22" s="680"/>
      <c r="BN22" s="681"/>
      <c r="BO22" s="682" t="s">
        <v>233</v>
      </c>
      <c r="BP22" s="682"/>
      <c r="BQ22" s="682"/>
      <c r="BR22" s="682"/>
      <c r="BS22" s="688" t="s">
        <v>175</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2470</v>
      </c>
      <c r="S23" s="680"/>
      <c r="T23" s="680"/>
      <c r="U23" s="680"/>
      <c r="V23" s="680"/>
      <c r="W23" s="680"/>
      <c r="X23" s="680"/>
      <c r="Y23" s="681"/>
      <c r="Z23" s="682">
        <v>0</v>
      </c>
      <c r="AA23" s="682"/>
      <c r="AB23" s="682"/>
      <c r="AC23" s="682"/>
      <c r="AD23" s="683">
        <v>2470</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233</v>
      </c>
      <c r="BP23" s="682"/>
      <c r="BQ23" s="682"/>
      <c r="BR23" s="682"/>
      <c r="BS23" s="688" t="s">
        <v>175</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12569</v>
      </c>
      <c r="S24" s="680"/>
      <c r="T24" s="680"/>
      <c r="U24" s="680"/>
      <c r="V24" s="680"/>
      <c r="W24" s="680"/>
      <c r="X24" s="680"/>
      <c r="Y24" s="681"/>
      <c r="Z24" s="682">
        <v>0.1</v>
      </c>
      <c r="AA24" s="682"/>
      <c r="AB24" s="682"/>
      <c r="AC24" s="682"/>
      <c r="AD24" s="683" t="s">
        <v>233</v>
      </c>
      <c r="AE24" s="683"/>
      <c r="AF24" s="683"/>
      <c r="AG24" s="683"/>
      <c r="AH24" s="683"/>
      <c r="AI24" s="683"/>
      <c r="AJ24" s="683"/>
      <c r="AK24" s="683"/>
      <c r="AL24" s="684" t="s">
        <v>175</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2988505</v>
      </c>
      <c r="CS24" s="669"/>
      <c r="CT24" s="669"/>
      <c r="CU24" s="669"/>
      <c r="CV24" s="669"/>
      <c r="CW24" s="669"/>
      <c r="CX24" s="669"/>
      <c r="CY24" s="670"/>
      <c r="CZ24" s="673">
        <v>32.700000000000003</v>
      </c>
      <c r="DA24" s="674"/>
      <c r="DB24" s="674"/>
      <c r="DC24" s="693"/>
      <c r="DD24" s="712">
        <v>2241051</v>
      </c>
      <c r="DE24" s="669"/>
      <c r="DF24" s="669"/>
      <c r="DG24" s="669"/>
      <c r="DH24" s="669"/>
      <c r="DI24" s="669"/>
      <c r="DJ24" s="669"/>
      <c r="DK24" s="670"/>
      <c r="DL24" s="712">
        <v>2233092</v>
      </c>
      <c r="DM24" s="669"/>
      <c r="DN24" s="669"/>
      <c r="DO24" s="669"/>
      <c r="DP24" s="669"/>
      <c r="DQ24" s="669"/>
      <c r="DR24" s="669"/>
      <c r="DS24" s="669"/>
      <c r="DT24" s="669"/>
      <c r="DU24" s="669"/>
      <c r="DV24" s="670"/>
      <c r="DW24" s="673">
        <v>50.1</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107300</v>
      </c>
      <c r="S25" s="680"/>
      <c r="T25" s="680"/>
      <c r="U25" s="680"/>
      <c r="V25" s="680"/>
      <c r="W25" s="680"/>
      <c r="X25" s="680"/>
      <c r="Y25" s="681"/>
      <c r="Z25" s="682">
        <v>1.2</v>
      </c>
      <c r="AA25" s="682"/>
      <c r="AB25" s="682"/>
      <c r="AC25" s="682"/>
      <c r="AD25" s="683">
        <v>15149</v>
      </c>
      <c r="AE25" s="683"/>
      <c r="AF25" s="683"/>
      <c r="AG25" s="683"/>
      <c r="AH25" s="683"/>
      <c r="AI25" s="683"/>
      <c r="AJ25" s="683"/>
      <c r="AK25" s="683"/>
      <c r="AL25" s="684">
        <v>0.4</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175</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1342802</v>
      </c>
      <c r="CS25" s="715"/>
      <c r="CT25" s="715"/>
      <c r="CU25" s="715"/>
      <c r="CV25" s="715"/>
      <c r="CW25" s="715"/>
      <c r="CX25" s="715"/>
      <c r="CY25" s="716"/>
      <c r="CZ25" s="684">
        <v>14.7</v>
      </c>
      <c r="DA25" s="713"/>
      <c r="DB25" s="713"/>
      <c r="DC25" s="717"/>
      <c r="DD25" s="688">
        <v>1204545</v>
      </c>
      <c r="DE25" s="715"/>
      <c r="DF25" s="715"/>
      <c r="DG25" s="715"/>
      <c r="DH25" s="715"/>
      <c r="DI25" s="715"/>
      <c r="DJ25" s="715"/>
      <c r="DK25" s="716"/>
      <c r="DL25" s="688">
        <v>1197827</v>
      </c>
      <c r="DM25" s="715"/>
      <c r="DN25" s="715"/>
      <c r="DO25" s="715"/>
      <c r="DP25" s="715"/>
      <c r="DQ25" s="715"/>
      <c r="DR25" s="715"/>
      <c r="DS25" s="715"/>
      <c r="DT25" s="715"/>
      <c r="DU25" s="715"/>
      <c r="DV25" s="716"/>
      <c r="DW25" s="684">
        <v>26.9</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17668</v>
      </c>
      <c r="S26" s="680"/>
      <c r="T26" s="680"/>
      <c r="U26" s="680"/>
      <c r="V26" s="680"/>
      <c r="W26" s="680"/>
      <c r="X26" s="680"/>
      <c r="Y26" s="681"/>
      <c r="Z26" s="682">
        <v>0.2</v>
      </c>
      <c r="AA26" s="682"/>
      <c r="AB26" s="682"/>
      <c r="AC26" s="682"/>
      <c r="AD26" s="683" t="s">
        <v>233</v>
      </c>
      <c r="AE26" s="683"/>
      <c r="AF26" s="683"/>
      <c r="AG26" s="683"/>
      <c r="AH26" s="683"/>
      <c r="AI26" s="683"/>
      <c r="AJ26" s="683"/>
      <c r="AK26" s="683"/>
      <c r="AL26" s="684" t="s">
        <v>233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175</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891797</v>
      </c>
      <c r="CS26" s="680"/>
      <c r="CT26" s="680"/>
      <c r="CU26" s="680"/>
      <c r="CV26" s="680"/>
      <c r="CW26" s="680"/>
      <c r="CX26" s="680"/>
      <c r="CY26" s="681"/>
      <c r="CZ26" s="684">
        <v>9.8000000000000007</v>
      </c>
      <c r="DA26" s="713"/>
      <c r="DB26" s="713"/>
      <c r="DC26" s="717"/>
      <c r="DD26" s="688">
        <v>768633</v>
      </c>
      <c r="DE26" s="680"/>
      <c r="DF26" s="680"/>
      <c r="DG26" s="680"/>
      <c r="DH26" s="680"/>
      <c r="DI26" s="680"/>
      <c r="DJ26" s="680"/>
      <c r="DK26" s="681"/>
      <c r="DL26" s="688" t="s">
        <v>175</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890943</v>
      </c>
      <c r="S27" s="680"/>
      <c r="T27" s="680"/>
      <c r="U27" s="680"/>
      <c r="V27" s="680"/>
      <c r="W27" s="680"/>
      <c r="X27" s="680"/>
      <c r="Y27" s="681"/>
      <c r="Z27" s="682">
        <v>9.6</v>
      </c>
      <c r="AA27" s="682"/>
      <c r="AB27" s="682"/>
      <c r="AC27" s="682"/>
      <c r="AD27" s="683" t="s">
        <v>233</v>
      </c>
      <c r="AE27" s="683"/>
      <c r="AF27" s="683"/>
      <c r="AG27" s="683"/>
      <c r="AH27" s="683"/>
      <c r="AI27" s="683"/>
      <c r="AJ27" s="683"/>
      <c r="AK27" s="683"/>
      <c r="AL27" s="684" t="s">
        <v>175</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2068657</v>
      </c>
      <c r="BH27" s="680"/>
      <c r="BI27" s="680"/>
      <c r="BJ27" s="680"/>
      <c r="BK27" s="680"/>
      <c r="BL27" s="680"/>
      <c r="BM27" s="680"/>
      <c r="BN27" s="681"/>
      <c r="BO27" s="682">
        <v>100</v>
      </c>
      <c r="BP27" s="682"/>
      <c r="BQ27" s="682"/>
      <c r="BR27" s="682"/>
      <c r="BS27" s="688">
        <v>97990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894185</v>
      </c>
      <c r="CS27" s="715"/>
      <c r="CT27" s="715"/>
      <c r="CU27" s="715"/>
      <c r="CV27" s="715"/>
      <c r="CW27" s="715"/>
      <c r="CX27" s="715"/>
      <c r="CY27" s="716"/>
      <c r="CZ27" s="684">
        <v>9.8000000000000007</v>
      </c>
      <c r="DA27" s="713"/>
      <c r="DB27" s="713"/>
      <c r="DC27" s="717"/>
      <c r="DD27" s="688">
        <v>284988</v>
      </c>
      <c r="DE27" s="715"/>
      <c r="DF27" s="715"/>
      <c r="DG27" s="715"/>
      <c r="DH27" s="715"/>
      <c r="DI27" s="715"/>
      <c r="DJ27" s="715"/>
      <c r="DK27" s="716"/>
      <c r="DL27" s="688">
        <v>283747</v>
      </c>
      <c r="DM27" s="715"/>
      <c r="DN27" s="715"/>
      <c r="DO27" s="715"/>
      <c r="DP27" s="715"/>
      <c r="DQ27" s="715"/>
      <c r="DR27" s="715"/>
      <c r="DS27" s="715"/>
      <c r="DT27" s="715"/>
      <c r="DU27" s="715"/>
      <c r="DV27" s="716"/>
      <c r="DW27" s="684">
        <v>6.4</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175</v>
      </c>
      <c r="AA28" s="682"/>
      <c r="AB28" s="682"/>
      <c r="AC28" s="682"/>
      <c r="AD28" s="683" t="s">
        <v>175</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751518</v>
      </c>
      <c r="CS28" s="680"/>
      <c r="CT28" s="680"/>
      <c r="CU28" s="680"/>
      <c r="CV28" s="680"/>
      <c r="CW28" s="680"/>
      <c r="CX28" s="680"/>
      <c r="CY28" s="681"/>
      <c r="CZ28" s="684">
        <v>8.1999999999999993</v>
      </c>
      <c r="DA28" s="713"/>
      <c r="DB28" s="713"/>
      <c r="DC28" s="717"/>
      <c r="DD28" s="688">
        <v>751518</v>
      </c>
      <c r="DE28" s="680"/>
      <c r="DF28" s="680"/>
      <c r="DG28" s="680"/>
      <c r="DH28" s="680"/>
      <c r="DI28" s="680"/>
      <c r="DJ28" s="680"/>
      <c r="DK28" s="681"/>
      <c r="DL28" s="688">
        <v>751518</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526098</v>
      </c>
      <c r="S29" s="680"/>
      <c r="T29" s="680"/>
      <c r="U29" s="680"/>
      <c r="V29" s="680"/>
      <c r="W29" s="680"/>
      <c r="X29" s="680"/>
      <c r="Y29" s="681"/>
      <c r="Z29" s="682">
        <v>5.7</v>
      </c>
      <c r="AA29" s="682"/>
      <c r="AB29" s="682"/>
      <c r="AC29" s="682"/>
      <c r="AD29" s="683" t="s">
        <v>175</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751502</v>
      </c>
      <c r="CS29" s="715"/>
      <c r="CT29" s="715"/>
      <c r="CU29" s="715"/>
      <c r="CV29" s="715"/>
      <c r="CW29" s="715"/>
      <c r="CX29" s="715"/>
      <c r="CY29" s="716"/>
      <c r="CZ29" s="684">
        <v>8.1999999999999993</v>
      </c>
      <c r="DA29" s="713"/>
      <c r="DB29" s="713"/>
      <c r="DC29" s="717"/>
      <c r="DD29" s="688">
        <v>751502</v>
      </c>
      <c r="DE29" s="715"/>
      <c r="DF29" s="715"/>
      <c r="DG29" s="715"/>
      <c r="DH29" s="715"/>
      <c r="DI29" s="715"/>
      <c r="DJ29" s="715"/>
      <c r="DK29" s="716"/>
      <c r="DL29" s="688">
        <v>751502</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40119</v>
      </c>
      <c r="S30" s="680"/>
      <c r="T30" s="680"/>
      <c r="U30" s="680"/>
      <c r="V30" s="680"/>
      <c r="W30" s="680"/>
      <c r="X30" s="680"/>
      <c r="Y30" s="681"/>
      <c r="Z30" s="682">
        <v>0.4</v>
      </c>
      <c r="AA30" s="682"/>
      <c r="AB30" s="682"/>
      <c r="AC30" s="682"/>
      <c r="AD30" s="683">
        <v>11025</v>
      </c>
      <c r="AE30" s="683"/>
      <c r="AF30" s="683"/>
      <c r="AG30" s="683"/>
      <c r="AH30" s="683"/>
      <c r="AI30" s="683"/>
      <c r="AJ30" s="683"/>
      <c r="AK30" s="683"/>
      <c r="AL30" s="684">
        <v>0.3</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99.1</v>
      </c>
      <c r="BH30" s="740"/>
      <c r="BI30" s="740"/>
      <c r="BJ30" s="740"/>
      <c r="BK30" s="740"/>
      <c r="BL30" s="740"/>
      <c r="BM30" s="674">
        <v>94.6</v>
      </c>
      <c r="BN30" s="740"/>
      <c r="BO30" s="740"/>
      <c r="BP30" s="740"/>
      <c r="BQ30" s="741"/>
      <c r="BR30" s="739">
        <v>98.9</v>
      </c>
      <c r="BS30" s="740"/>
      <c r="BT30" s="740"/>
      <c r="BU30" s="740"/>
      <c r="BV30" s="740"/>
      <c r="BW30" s="740"/>
      <c r="BX30" s="674">
        <v>94.3</v>
      </c>
      <c r="BY30" s="740"/>
      <c r="BZ30" s="740"/>
      <c r="CA30" s="740"/>
      <c r="CB30" s="741"/>
      <c r="CD30" s="744"/>
      <c r="CE30" s="745"/>
      <c r="CF30" s="694" t="s">
        <v>309</v>
      </c>
      <c r="CG30" s="695"/>
      <c r="CH30" s="695"/>
      <c r="CI30" s="695"/>
      <c r="CJ30" s="695"/>
      <c r="CK30" s="695"/>
      <c r="CL30" s="695"/>
      <c r="CM30" s="695"/>
      <c r="CN30" s="695"/>
      <c r="CO30" s="695"/>
      <c r="CP30" s="695"/>
      <c r="CQ30" s="696"/>
      <c r="CR30" s="679">
        <v>693710</v>
      </c>
      <c r="CS30" s="680"/>
      <c r="CT30" s="680"/>
      <c r="CU30" s="680"/>
      <c r="CV30" s="680"/>
      <c r="CW30" s="680"/>
      <c r="CX30" s="680"/>
      <c r="CY30" s="681"/>
      <c r="CZ30" s="684">
        <v>7.6</v>
      </c>
      <c r="DA30" s="713"/>
      <c r="DB30" s="713"/>
      <c r="DC30" s="717"/>
      <c r="DD30" s="688">
        <v>693710</v>
      </c>
      <c r="DE30" s="680"/>
      <c r="DF30" s="680"/>
      <c r="DG30" s="680"/>
      <c r="DH30" s="680"/>
      <c r="DI30" s="680"/>
      <c r="DJ30" s="680"/>
      <c r="DK30" s="681"/>
      <c r="DL30" s="688">
        <v>693710</v>
      </c>
      <c r="DM30" s="680"/>
      <c r="DN30" s="680"/>
      <c r="DO30" s="680"/>
      <c r="DP30" s="680"/>
      <c r="DQ30" s="680"/>
      <c r="DR30" s="680"/>
      <c r="DS30" s="680"/>
      <c r="DT30" s="680"/>
      <c r="DU30" s="680"/>
      <c r="DV30" s="681"/>
      <c r="DW30" s="684">
        <v>15.6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879202</v>
      </c>
      <c r="S31" s="680"/>
      <c r="T31" s="680"/>
      <c r="U31" s="680"/>
      <c r="V31" s="680"/>
      <c r="W31" s="680"/>
      <c r="X31" s="680"/>
      <c r="Y31" s="681"/>
      <c r="Z31" s="682">
        <v>9.5</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95.9</v>
      </c>
      <c r="BN31" s="737"/>
      <c r="BO31" s="737"/>
      <c r="BP31" s="737"/>
      <c r="BQ31" s="738"/>
      <c r="BR31" s="736">
        <v>98.7</v>
      </c>
      <c r="BS31" s="715"/>
      <c r="BT31" s="715"/>
      <c r="BU31" s="715"/>
      <c r="BV31" s="715"/>
      <c r="BW31" s="715"/>
      <c r="BX31" s="685">
        <v>95.5</v>
      </c>
      <c r="BY31" s="737"/>
      <c r="BZ31" s="737"/>
      <c r="CA31" s="737"/>
      <c r="CB31" s="738"/>
      <c r="CD31" s="744"/>
      <c r="CE31" s="745"/>
      <c r="CF31" s="694" t="s">
        <v>313</v>
      </c>
      <c r="CG31" s="695"/>
      <c r="CH31" s="695"/>
      <c r="CI31" s="695"/>
      <c r="CJ31" s="695"/>
      <c r="CK31" s="695"/>
      <c r="CL31" s="695"/>
      <c r="CM31" s="695"/>
      <c r="CN31" s="695"/>
      <c r="CO31" s="695"/>
      <c r="CP31" s="695"/>
      <c r="CQ31" s="696"/>
      <c r="CR31" s="679">
        <v>57792</v>
      </c>
      <c r="CS31" s="715"/>
      <c r="CT31" s="715"/>
      <c r="CU31" s="715"/>
      <c r="CV31" s="715"/>
      <c r="CW31" s="715"/>
      <c r="CX31" s="715"/>
      <c r="CY31" s="716"/>
      <c r="CZ31" s="684">
        <v>0.6</v>
      </c>
      <c r="DA31" s="713"/>
      <c r="DB31" s="713"/>
      <c r="DC31" s="717"/>
      <c r="DD31" s="688">
        <v>57792</v>
      </c>
      <c r="DE31" s="715"/>
      <c r="DF31" s="715"/>
      <c r="DG31" s="715"/>
      <c r="DH31" s="715"/>
      <c r="DI31" s="715"/>
      <c r="DJ31" s="715"/>
      <c r="DK31" s="716"/>
      <c r="DL31" s="688">
        <v>57792</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1078390</v>
      </c>
      <c r="S32" s="680"/>
      <c r="T32" s="680"/>
      <c r="U32" s="680"/>
      <c r="V32" s="680"/>
      <c r="W32" s="680"/>
      <c r="X32" s="680"/>
      <c r="Y32" s="681"/>
      <c r="Z32" s="682">
        <v>11.6</v>
      </c>
      <c r="AA32" s="682"/>
      <c r="AB32" s="682"/>
      <c r="AC32" s="682"/>
      <c r="AD32" s="683" t="s">
        <v>175</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93.6</v>
      </c>
      <c r="BN32" s="749"/>
      <c r="BO32" s="749"/>
      <c r="BP32" s="749"/>
      <c r="BQ32" s="751"/>
      <c r="BR32" s="748">
        <v>99</v>
      </c>
      <c r="BS32" s="749"/>
      <c r="BT32" s="749"/>
      <c r="BU32" s="749"/>
      <c r="BV32" s="749"/>
      <c r="BW32" s="749"/>
      <c r="BX32" s="750">
        <v>93.4</v>
      </c>
      <c r="BY32" s="749"/>
      <c r="BZ32" s="749"/>
      <c r="CA32" s="749"/>
      <c r="CB32" s="751"/>
      <c r="CD32" s="746"/>
      <c r="CE32" s="747"/>
      <c r="CF32" s="694" t="s">
        <v>316</v>
      </c>
      <c r="CG32" s="695"/>
      <c r="CH32" s="695"/>
      <c r="CI32" s="695"/>
      <c r="CJ32" s="695"/>
      <c r="CK32" s="695"/>
      <c r="CL32" s="695"/>
      <c r="CM32" s="695"/>
      <c r="CN32" s="695"/>
      <c r="CO32" s="695"/>
      <c r="CP32" s="695"/>
      <c r="CQ32" s="696"/>
      <c r="CR32" s="679">
        <v>16</v>
      </c>
      <c r="CS32" s="680"/>
      <c r="CT32" s="680"/>
      <c r="CU32" s="680"/>
      <c r="CV32" s="680"/>
      <c r="CW32" s="680"/>
      <c r="CX32" s="680"/>
      <c r="CY32" s="681"/>
      <c r="CZ32" s="684">
        <v>0</v>
      </c>
      <c r="DA32" s="713"/>
      <c r="DB32" s="713"/>
      <c r="DC32" s="717"/>
      <c r="DD32" s="688">
        <v>16</v>
      </c>
      <c r="DE32" s="680"/>
      <c r="DF32" s="680"/>
      <c r="DG32" s="680"/>
      <c r="DH32" s="680"/>
      <c r="DI32" s="680"/>
      <c r="DJ32" s="680"/>
      <c r="DK32" s="681"/>
      <c r="DL32" s="688">
        <v>16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84736</v>
      </c>
      <c r="S33" s="680"/>
      <c r="T33" s="680"/>
      <c r="U33" s="680"/>
      <c r="V33" s="680"/>
      <c r="W33" s="680"/>
      <c r="X33" s="680"/>
      <c r="Y33" s="681"/>
      <c r="Z33" s="682">
        <v>0.9</v>
      </c>
      <c r="AA33" s="682"/>
      <c r="AB33" s="682"/>
      <c r="AC33" s="682"/>
      <c r="AD33" s="683" t="s">
        <v>175</v>
      </c>
      <c r="AE33" s="683"/>
      <c r="AF33" s="683"/>
      <c r="AG33" s="683"/>
      <c r="AH33" s="683"/>
      <c r="AI33" s="683"/>
      <c r="AJ33" s="683"/>
      <c r="AK33" s="683"/>
      <c r="AL33" s="684" t="s">
        <v>175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4782246</v>
      </c>
      <c r="CS33" s="715"/>
      <c r="CT33" s="715"/>
      <c r="CU33" s="715"/>
      <c r="CV33" s="715"/>
      <c r="CW33" s="715"/>
      <c r="CX33" s="715"/>
      <c r="CY33" s="716"/>
      <c r="CZ33" s="684">
        <v>52.4</v>
      </c>
      <c r="DA33" s="713"/>
      <c r="DB33" s="713"/>
      <c r="DC33" s="717"/>
      <c r="DD33" s="688">
        <v>2551690</v>
      </c>
      <c r="DE33" s="715"/>
      <c r="DF33" s="715"/>
      <c r="DG33" s="715"/>
      <c r="DH33" s="715"/>
      <c r="DI33" s="715"/>
      <c r="DJ33" s="715"/>
      <c r="DK33" s="716"/>
      <c r="DL33" s="688">
        <v>2031962</v>
      </c>
      <c r="DM33" s="715"/>
      <c r="DN33" s="715"/>
      <c r="DO33" s="715"/>
      <c r="DP33" s="715"/>
      <c r="DQ33" s="715"/>
      <c r="DR33" s="715"/>
      <c r="DS33" s="715"/>
      <c r="DT33" s="715"/>
      <c r="DU33" s="715"/>
      <c r="DV33" s="716"/>
      <c r="DW33" s="684">
        <v>45.6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203630</v>
      </c>
      <c r="S34" s="680"/>
      <c r="T34" s="680"/>
      <c r="U34" s="680"/>
      <c r="V34" s="680"/>
      <c r="W34" s="680"/>
      <c r="X34" s="680"/>
      <c r="Y34" s="681"/>
      <c r="Z34" s="682">
        <v>2.2000000000000002</v>
      </c>
      <c r="AA34" s="682"/>
      <c r="AB34" s="682"/>
      <c r="AC34" s="682"/>
      <c r="AD34" s="683">
        <v>8683</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1480783</v>
      </c>
      <c r="CS34" s="680"/>
      <c r="CT34" s="680"/>
      <c r="CU34" s="680"/>
      <c r="CV34" s="680"/>
      <c r="CW34" s="680"/>
      <c r="CX34" s="680"/>
      <c r="CY34" s="681"/>
      <c r="CZ34" s="684">
        <v>16.2</v>
      </c>
      <c r="DA34" s="713"/>
      <c r="DB34" s="713"/>
      <c r="DC34" s="717"/>
      <c r="DD34" s="688">
        <v>799642</v>
      </c>
      <c r="DE34" s="680"/>
      <c r="DF34" s="680"/>
      <c r="DG34" s="680"/>
      <c r="DH34" s="680"/>
      <c r="DI34" s="680"/>
      <c r="DJ34" s="680"/>
      <c r="DK34" s="681"/>
      <c r="DL34" s="688">
        <v>719116</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1016064</v>
      </c>
      <c r="S35" s="680"/>
      <c r="T35" s="680"/>
      <c r="U35" s="680"/>
      <c r="V35" s="680"/>
      <c r="W35" s="680"/>
      <c r="X35" s="680"/>
      <c r="Y35" s="681"/>
      <c r="Z35" s="682">
        <v>11</v>
      </c>
      <c r="AA35" s="682"/>
      <c r="AB35" s="682"/>
      <c r="AC35" s="682"/>
      <c r="AD35" s="683" t="s">
        <v>175</v>
      </c>
      <c r="AE35" s="683"/>
      <c r="AF35" s="683"/>
      <c r="AG35" s="683"/>
      <c r="AH35" s="683"/>
      <c r="AI35" s="683"/>
      <c r="AJ35" s="683"/>
      <c r="AK35" s="683"/>
      <c r="AL35" s="684" t="s">
        <v>175</v>
      </c>
      <c r="AM35" s="685"/>
      <c r="AN35" s="685"/>
      <c r="AO35" s="686"/>
      <c r="AP35" s="234"/>
      <c r="AQ35" s="752" t="s">
        <v>324</v>
      </c>
      <c r="AR35" s="753"/>
      <c r="AS35" s="753"/>
      <c r="AT35" s="753"/>
      <c r="AU35" s="753"/>
      <c r="AV35" s="753"/>
      <c r="AW35" s="753"/>
      <c r="AX35" s="753"/>
      <c r="AY35" s="754"/>
      <c r="AZ35" s="668">
        <v>1322812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81355</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122747</v>
      </c>
      <c r="CS35" s="715"/>
      <c r="CT35" s="715"/>
      <c r="CU35" s="715"/>
      <c r="CV35" s="715"/>
      <c r="CW35" s="715"/>
      <c r="CX35" s="715"/>
      <c r="CY35" s="716"/>
      <c r="CZ35" s="684">
        <v>1.3</v>
      </c>
      <c r="DA35" s="713"/>
      <c r="DB35" s="713"/>
      <c r="DC35" s="717"/>
      <c r="DD35" s="688">
        <v>118815</v>
      </c>
      <c r="DE35" s="715"/>
      <c r="DF35" s="715"/>
      <c r="DG35" s="715"/>
      <c r="DH35" s="715"/>
      <c r="DI35" s="715"/>
      <c r="DJ35" s="715"/>
      <c r="DK35" s="716"/>
      <c r="DL35" s="688">
        <v>118815</v>
      </c>
      <c r="DM35" s="715"/>
      <c r="DN35" s="715"/>
      <c r="DO35" s="715"/>
      <c r="DP35" s="715"/>
      <c r="DQ35" s="715"/>
      <c r="DR35" s="715"/>
      <c r="DS35" s="715"/>
      <c r="DT35" s="715"/>
      <c r="DU35" s="715"/>
      <c r="DV35" s="716"/>
      <c r="DW35" s="684">
        <v>2.7</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233</v>
      </c>
      <c r="AA36" s="682"/>
      <c r="AB36" s="682"/>
      <c r="AC36" s="682"/>
      <c r="AD36" s="683" t="s">
        <v>175</v>
      </c>
      <c r="AE36" s="683"/>
      <c r="AF36" s="683"/>
      <c r="AG36" s="683"/>
      <c r="AH36" s="683"/>
      <c r="AI36" s="683"/>
      <c r="AJ36" s="683"/>
      <c r="AK36" s="683"/>
      <c r="AL36" s="684" t="s">
        <v>233</v>
      </c>
      <c r="AM36" s="685"/>
      <c r="AN36" s="685"/>
      <c r="AO36" s="686"/>
      <c r="AQ36" s="756" t="s">
        <v>328</v>
      </c>
      <c r="AR36" s="757"/>
      <c r="AS36" s="757"/>
      <c r="AT36" s="757"/>
      <c r="AU36" s="757"/>
      <c r="AV36" s="757"/>
      <c r="AW36" s="757"/>
      <c r="AX36" s="757"/>
      <c r="AY36" s="758"/>
      <c r="AZ36" s="679">
        <v>290226</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79137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937148</v>
      </c>
      <c r="CS36" s="680"/>
      <c r="CT36" s="680"/>
      <c r="CU36" s="680"/>
      <c r="CV36" s="680"/>
      <c r="CW36" s="680"/>
      <c r="CX36" s="680"/>
      <c r="CY36" s="681"/>
      <c r="CZ36" s="684">
        <v>10.3</v>
      </c>
      <c r="DA36" s="713"/>
      <c r="DB36" s="713"/>
      <c r="DC36" s="717"/>
      <c r="DD36" s="688">
        <v>492856</v>
      </c>
      <c r="DE36" s="680"/>
      <c r="DF36" s="680"/>
      <c r="DG36" s="680"/>
      <c r="DH36" s="680"/>
      <c r="DI36" s="680"/>
      <c r="DJ36" s="680"/>
      <c r="DK36" s="681"/>
      <c r="DL36" s="688">
        <v>438551</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270764</v>
      </c>
      <c r="S37" s="680"/>
      <c r="T37" s="680"/>
      <c r="U37" s="680"/>
      <c r="V37" s="680"/>
      <c r="W37" s="680"/>
      <c r="X37" s="680"/>
      <c r="Y37" s="681"/>
      <c r="Z37" s="682">
        <v>2.9</v>
      </c>
      <c r="AA37" s="682"/>
      <c r="AB37" s="682"/>
      <c r="AC37" s="682"/>
      <c r="AD37" s="683" t="s">
        <v>175</v>
      </c>
      <c r="AE37" s="683"/>
      <c r="AF37" s="683"/>
      <c r="AG37" s="683"/>
      <c r="AH37" s="683"/>
      <c r="AI37" s="683"/>
      <c r="AJ37" s="683"/>
      <c r="AK37" s="683"/>
      <c r="AL37" s="684" t="s">
        <v>175</v>
      </c>
      <c r="AM37" s="685"/>
      <c r="AN37" s="685"/>
      <c r="AO37" s="686"/>
      <c r="AQ37" s="756" t="s">
        <v>332</v>
      </c>
      <c r="AR37" s="757"/>
      <c r="AS37" s="757"/>
      <c r="AT37" s="757"/>
      <c r="AU37" s="757"/>
      <c r="AV37" s="757"/>
      <c r="AW37" s="757"/>
      <c r="AX37" s="757"/>
      <c r="AY37" s="758"/>
      <c r="AZ37" s="679">
        <v>211780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2817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362289</v>
      </c>
      <c r="CS37" s="715"/>
      <c r="CT37" s="715"/>
      <c r="CU37" s="715"/>
      <c r="CV37" s="715"/>
      <c r="CW37" s="715"/>
      <c r="CX37" s="715"/>
      <c r="CY37" s="716"/>
      <c r="CZ37" s="684">
        <v>4</v>
      </c>
      <c r="DA37" s="713"/>
      <c r="DB37" s="713"/>
      <c r="DC37" s="717"/>
      <c r="DD37" s="688">
        <v>362289</v>
      </c>
      <c r="DE37" s="715"/>
      <c r="DF37" s="715"/>
      <c r="DG37" s="715"/>
      <c r="DH37" s="715"/>
      <c r="DI37" s="715"/>
      <c r="DJ37" s="715"/>
      <c r="DK37" s="716"/>
      <c r="DL37" s="688">
        <v>356251</v>
      </c>
      <c r="DM37" s="715"/>
      <c r="DN37" s="715"/>
      <c r="DO37" s="715"/>
      <c r="DP37" s="715"/>
      <c r="DQ37" s="715"/>
      <c r="DR37" s="715"/>
      <c r="DS37" s="715"/>
      <c r="DT37" s="715"/>
      <c r="DU37" s="715"/>
      <c r="DV37" s="716"/>
      <c r="DW37" s="684">
        <v>8</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9272617</v>
      </c>
      <c r="S38" s="760"/>
      <c r="T38" s="760"/>
      <c r="U38" s="760"/>
      <c r="V38" s="760"/>
      <c r="W38" s="760"/>
      <c r="X38" s="760"/>
      <c r="Y38" s="761"/>
      <c r="Z38" s="762">
        <v>100</v>
      </c>
      <c r="AA38" s="762"/>
      <c r="AB38" s="762"/>
      <c r="AC38" s="762"/>
      <c r="AD38" s="763">
        <v>4187913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233</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4311</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1111032</v>
      </c>
      <c r="CS38" s="680"/>
      <c r="CT38" s="680"/>
      <c r="CU38" s="680"/>
      <c r="CV38" s="680"/>
      <c r="CW38" s="680"/>
      <c r="CX38" s="680"/>
      <c r="CY38" s="681"/>
      <c r="CZ38" s="684">
        <v>12.2</v>
      </c>
      <c r="DA38" s="713"/>
      <c r="DB38" s="713"/>
      <c r="DC38" s="717"/>
      <c r="DD38" s="688">
        <v>910377</v>
      </c>
      <c r="DE38" s="680"/>
      <c r="DF38" s="680"/>
      <c r="DG38" s="680"/>
      <c r="DH38" s="680"/>
      <c r="DI38" s="680"/>
      <c r="DJ38" s="680"/>
      <c r="DK38" s="681"/>
      <c r="DL38" s="688">
        <v>755480</v>
      </c>
      <c r="DM38" s="680"/>
      <c r="DN38" s="680"/>
      <c r="DO38" s="680"/>
      <c r="DP38" s="680"/>
      <c r="DQ38" s="680"/>
      <c r="DR38" s="680"/>
      <c r="DS38" s="680"/>
      <c r="DT38" s="680"/>
      <c r="DU38" s="680"/>
      <c r="DV38" s="681"/>
      <c r="DW38" s="684">
        <v>16.899999999999999</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175</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97</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930536</v>
      </c>
      <c r="CS39" s="715"/>
      <c r="CT39" s="715"/>
      <c r="CU39" s="715"/>
      <c r="CV39" s="715"/>
      <c r="CW39" s="715"/>
      <c r="CX39" s="715"/>
      <c r="CY39" s="716"/>
      <c r="CZ39" s="684">
        <v>10.199999999999999</v>
      </c>
      <c r="DA39" s="713"/>
      <c r="DB39" s="713"/>
      <c r="DC39" s="717"/>
      <c r="DD39" s="688">
        <v>30000</v>
      </c>
      <c r="DE39" s="715"/>
      <c r="DF39" s="715"/>
      <c r="DG39" s="715"/>
      <c r="DH39" s="715"/>
      <c r="DI39" s="715"/>
      <c r="DJ39" s="715"/>
      <c r="DK39" s="716"/>
      <c r="DL39" s="688" t="s">
        <v>233</v>
      </c>
      <c r="DM39" s="715"/>
      <c r="DN39" s="715"/>
      <c r="DO39" s="715"/>
      <c r="DP39" s="715"/>
      <c r="DQ39" s="715"/>
      <c r="DR39" s="715"/>
      <c r="DS39" s="715"/>
      <c r="DT39" s="715"/>
      <c r="DU39" s="715"/>
      <c r="DV39" s="716"/>
      <c r="DW39" s="684" t="s">
        <v>175</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171083</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175</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200000</v>
      </c>
      <c r="CS40" s="680"/>
      <c r="CT40" s="680"/>
      <c r="CU40" s="680"/>
      <c r="CV40" s="680"/>
      <c r="CW40" s="680"/>
      <c r="CX40" s="680"/>
      <c r="CY40" s="681"/>
      <c r="CZ40" s="684">
        <v>2.2000000000000002</v>
      </c>
      <c r="DA40" s="713"/>
      <c r="DB40" s="713"/>
      <c r="DC40" s="717"/>
      <c r="DD40" s="688">
        <v>200000</v>
      </c>
      <c r="DE40" s="680"/>
      <c r="DF40" s="680"/>
      <c r="DG40" s="680"/>
      <c r="DH40" s="680"/>
      <c r="DI40" s="680"/>
      <c r="DJ40" s="680"/>
      <c r="DK40" s="681"/>
      <c r="DL40" s="688" t="s">
        <v>175</v>
      </c>
      <c r="DM40" s="680"/>
      <c r="DN40" s="680"/>
      <c r="DO40" s="680"/>
      <c r="DP40" s="680"/>
      <c r="DQ40" s="680"/>
      <c r="DR40" s="680"/>
      <c r="DS40" s="680"/>
      <c r="DT40" s="680"/>
      <c r="DU40" s="680"/>
      <c r="DV40" s="681"/>
      <c r="DW40" s="684" t="s">
        <v>175</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649723</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427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175</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1363499</v>
      </c>
      <c r="CS42" s="680"/>
      <c r="CT42" s="680"/>
      <c r="CU42" s="680"/>
      <c r="CV42" s="680"/>
      <c r="CW42" s="680"/>
      <c r="CX42" s="680"/>
      <c r="CY42" s="681"/>
      <c r="CZ42" s="684">
        <v>14.9</v>
      </c>
      <c r="DA42" s="685"/>
      <c r="DB42" s="685"/>
      <c r="DC42" s="780"/>
      <c r="DD42" s="688">
        <v>174383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44092</v>
      </c>
      <c r="CS43" s="715"/>
      <c r="CT43" s="715"/>
      <c r="CU43" s="715"/>
      <c r="CV43" s="715"/>
      <c r="CW43" s="715"/>
      <c r="CX43" s="715"/>
      <c r="CY43" s="716"/>
      <c r="CZ43" s="684">
        <v>0.5</v>
      </c>
      <c r="DA43" s="713"/>
      <c r="DB43" s="713"/>
      <c r="DC43" s="717"/>
      <c r="DD43" s="688">
        <v>44092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1143052</v>
      </c>
      <c r="CS44" s="680"/>
      <c r="CT44" s="680"/>
      <c r="CU44" s="680"/>
      <c r="CV44" s="680"/>
      <c r="CW44" s="680"/>
      <c r="CX44" s="680"/>
      <c r="CY44" s="681"/>
      <c r="CZ44" s="684">
        <v>12.5</v>
      </c>
      <c r="DA44" s="685"/>
      <c r="DB44" s="685"/>
      <c r="DC44" s="780"/>
      <c r="DD44" s="688">
        <v>110133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743365</v>
      </c>
      <c r="CS45" s="715"/>
      <c r="CT45" s="715"/>
      <c r="CU45" s="715"/>
      <c r="CV45" s="715"/>
      <c r="CW45" s="715"/>
      <c r="CX45" s="715"/>
      <c r="CY45" s="716"/>
      <c r="CZ45" s="684">
        <v>8.1</v>
      </c>
      <c r="DA45" s="713"/>
      <c r="DB45" s="713"/>
      <c r="DC45" s="717"/>
      <c r="DD45" s="688">
        <v>7722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399687</v>
      </c>
      <c r="CS46" s="680"/>
      <c r="CT46" s="680"/>
      <c r="CU46" s="680"/>
      <c r="CV46" s="680"/>
      <c r="CW46" s="680"/>
      <c r="CX46" s="680"/>
      <c r="CY46" s="681"/>
      <c r="CZ46" s="684">
        <v>4.4000000000000004</v>
      </c>
      <c r="DA46" s="685"/>
      <c r="DB46" s="685"/>
      <c r="DC46" s="780"/>
      <c r="DD46" s="688">
        <v>102411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220447</v>
      </c>
      <c r="CS47" s="715"/>
      <c r="CT47" s="715"/>
      <c r="CU47" s="715"/>
      <c r="CV47" s="715"/>
      <c r="CW47" s="715"/>
      <c r="CX47" s="715"/>
      <c r="CY47" s="716"/>
      <c r="CZ47" s="684">
        <v>2.4</v>
      </c>
      <c r="DA47" s="713"/>
      <c r="DB47" s="713"/>
      <c r="DC47" s="717"/>
      <c r="DD47" s="688">
        <v>64250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175</v>
      </c>
      <c r="CS48" s="680"/>
      <c r="CT48" s="680"/>
      <c r="CU48" s="680"/>
      <c r="CV48" s="680"/>
      <c r="CW48" s="680"/>
      <c r="CX48" s="680"/>
      <c r="CY48" s="681"/>
      <c r="CZ48" s="684" t="s">
        <v>233</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9134250</v>
      </c>
      <c r="CS49" s="749"/>
      <c r="CT49" s="749"/>
      <c r="CU49" s="749"/>
      <c r="CV49" s="749"/>
      <c r="CW49" s="749"/>
      <c r="CX49" s="749"/>
      <c r="CY49" s="781"/>
      <c r="CZ49" s="764">
        <v>100</v>
      </c>
      <c r="DA49" s="782"/>
      <c r="DB49" s="782"/>
      <c r="DC49" s="783"/>
      <c r="DD49" s="784">
        <v>4967124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iExx4oTpAwrsN+6Yp3rTbgBKe9OMX/ocOquQS3DYFJLAmoel3BZpX7a0xXElOqkZgZg6zlWoudSWLgFdakQhw==" saltValue="vZDnAwrc8BpJTjEvoqQO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9273</v>
      </c>
      <c r="R7" s="815"/>
      <c r="S7" s="815"/>
      <c r="T7" s="815"/>
      <c r="U7" s="815"/>
      <c r="V7" s="815">
        <v>9134</v>
      </c>
      <c r="W7" s="815"/>
      <c r="X7" s="815"/>
      <c r="Y7" s="815"/>
      <c r="Z7" s="815"/>
      <c r="AA7" s="815">
        <v>138</v>
      </c>
      <c r="AB7" s="815"/>
      <c r="AC7" s="815"/>
      <c r="AD7" s="815"/>
      <c r="AE7" s="816"/>
      <c r="AF7" s="817">
        <v>61</v>
      </c>
      <c r="AG7" s="818"/>
      <c r="AH7" s="818"/>
      <c r="AI7" s="818"/>
      <c r="AJ7" s="819"/>
      <c r="AK7" s="854">
        <v>1078</v>
      </c>
      <c r="AL7" s="855"/>
      <c r="AM7" s="855"/>
      <c r="AN7" s="855"/>
      <c r="AO7" s="855"/>
      <c r="AP7" s="855">
        <v>7911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9273</v>
      </c>
      <c r="R23" s="874"/>
      <c r="S23" s="874"/>
      <c r="T23" s="874"/>
      <c r="U23" s="874"/>
      <c r="V23" s="874">
        <v>9134</v>
      </c>
      <c r="W23" s="874"/>
      <c r="X23" s="874"/>
      <c r="Y23" s="874"/>
      <c r="Z23" s="874"/>
      <c r="AA23" s="874">
        <v>139</v>
      </c>
      <c r="AB23" s="874"/>
      <c r="AC23" s="874"/>
      <c r="AD23" s="874"/>
      <c r="AE23" s="875"/>
      <c r="AF23" s="876">
        <v>61</v>
      </c>
      <c r="AG23" s="874"/>
      <c r="AH23" s="874"/>
      <c r="AI23" s="874"/>
      <c r="AJ23" s="877"/>
      <c r="AK23" s="878"/>
      <c r="AL23" s="879"/>
      <c r="AM23" s="879"/>
      <c r="AN23" s="879"/>
      <c r="AO23" s="879"/>
      <c r="AP23" s="874">
        <v>7911</v>
      </c>
      <c r="AQ23" s="874"/>
      <c r="AR23" s="874"/>
      <c r="AS23" s="874"/>
      <c r="AT23" s="874"/>
      <c r="AU23" s="880"/>
      <c r="AV23" s="880"/>
      <c r="AW23" s="880"/>
      <c r="AX23" s="880"/>
      <c r="AY23" s="881"/>
      <c r="AZ23" s="889" t="s">
        <v>175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2607</v>
      </c>
      <c r="R28" s="903"/>
      <c r="S28" s="903"/>
      <c r="T28" s="903"/>
      <c r="U28" s="903"/>
      <c r="V28" s="903">
        <v>2525</v>
      </c>
      <c r="W28" s="903"/>
      <c r="X28" s="903"/>
      <c r="Y28" s="903"/>
      <c r="Z28" s="903"/>
      <c r="AA28" s="903">
        <v>81</v>
      </c>
      <c r="AB28" s="903"/>
      <c r="AC28" s="903"/>
      <c r="AD28" s="903"/>
      <c r="AE28" s="904"/>
      <c r="AF28" s="905">
        <v>81</v>
      </c>
      <c r="AG28" s="903"/>
      <c r="AH28" s="903"/>
      <c r="AI28" s="903"/>
      <c r="AJ28" s="906"/>
      <c r="AK28" s="907">
        <v>171</v>
      </c>
      <c r="AL28" s="898"/>
      <c r="AM28" s="898"/>
      <c r="AN28" s="898"/>
      <c r="AO28" s="898"/>
      <c r="AP28" s="898" t="s">
        <v>577</v>
      </c>
      <c r="AQ28" s="898"/>
      <c r="AR28" s="898"/>
      <c r="AS28" s="898"/>
      <c r="AT28" s="898"/>
      <c r="AU28" s="898" t="s">
        <v>577</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286</v>
      </c>
      <c r="R29" s="839"/>
      <c r="S29" s="839"/>
      <c r="T29" s="839"/>
      <c r="U29" s="839"/>
      <c r="V29" s="839">
        <v>280</v>
      </c>
      <c r="W29" s="839"/>
      <c r="X29" s="839"/>
      <c r="Y29" s="839"/>
      <c r="Z29" s="839"/>
      <c r="AA29" s="840">
        <v>5</v>
      </c>
      <c r="AB29" s="842"/>
      <c r="AC29" s="842"/>
      <c r="AD29" s="842"/>
      <c r="AE29" s="843"/>
      <c r="AF29" s="841">
        <v>5</v>
      </c>
      <c r="AG29" s="842"/>
      <c r="AH29" s="842"/>
      <c r="AI29" s="842"/>
      <c r="AJ29" s="843"/>
      <c r="AK29" s="910">
        <v>66</v>
      </c>
      <c r="AL29" s="911"/>
      <c r="AM29" s="911"/>
      <c r="AN29" s="911"/>
      <c r="AO29" s="911"/>
      <c r="AP29" s="911" t="s">
        <v>577</v>
      </c>
      <c r="AQ29" s="911"/>
      <c r="AR29" s="911"/>
      <c r="AS29" s="911"/>
      <c r="AT29" s="911"/>
      <c r="AU29" s="911" t="s">
        <v>577</v>
      </c>
      <c r="AV29" s="911"/>
      <c r="AW29" s="911"/>
      <c r="AX29" s="911"/>
      <c r="AY29" s="911"/>
      <c r="AZ29" s="912" t="s">
        <v>577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1950</v>
      </c>
      <c r="R30" s="839"/>
      <c r="S30" s="839"/>
      <c r="T30" s="839"/>
      <c r="U30" s="839"/>
      <c r="V30" s="839">
        <v>1870</v>
      </c>
      <c r="W30" s="839"/>
      <c r="X30" s="839"/>
      <c r="Y30" s="839"/>
      <c r="Z30" s="839"/>
      <c r="AA30" s="840">
        <f t="shared" ref="AA30" si="0">Q30-V30</f>
        <v>80</v>
      </c>
      <c r="AB30" s="842"/>
      <c r="AC30" s="842"/>
      <c r="AD30" s="842"/>
      <c r="AE30" s="843"/>
      <c r="AF30" s="841">
        <v>80</v>
      </c>
      <c r="AG30" s="842"/>
      <c r="AH30" s="842"/>
      <c r="AI30" s="842"/>
      <c r="AJ30" s="843"/>
      <c r="AK30" s="910">
        <v>318</v>
      </c>
      <c r="AL30" s="911"/>
      <c r="AM30" s="911"/>
      <c r="AN30" s="911"/>
      <c r="AO30" s="911"/>
      <c r="AP30" s="911" t="s">
        <v>577</v>
      </c>
      <c r="AQ30" s="911"/>
      <c r="AR30" s="911"/>
      <c r="AS30" s="911"/>
      <c r="AT30" s="911"/>
      <c r="AU30" s="911" t="s">
        <v>577</v>
      </c>
      <c r="AV30" s="911"/>
      <c r="AW30" s="911"/>
      <c r="AX30" s="911"/>
      <c r="AY30" s="911"/>
      <c r="AZ30" s="912" t="s">
        <v>577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516</v>
      </c>
      <c r="R31" s="839"/>
      <c r="S31" s="839"/>
      <c r="T31" s="839"/>
      <c r="U31" s="839"/>
      <c r="V31" s="839">
        <v>470</v>
      </c>
      <c r="W31" s="839"/>
      <c r="X31" s="839"/>
      <c r="Y31" s="839"/>
      <c r="Z31" s="839"/>
      <c r="AA31" s="840">
        <f t="shared" ref="AA31" si="1">Q31-V31</f>
        <v>46</v>
      </c>
      <c r="AB31" s="842"/>
      <c r="AC31" s="842"/>
      <c r="AD31" s="842"/>
      <c r="AE31" s="843"/>
      <c r="AF31" s="841">
        <v>153</v>
      </c>
      <c r="AG31" s="842"/>
      <c r="AH31" s="842"/>
      <c r="AI31" s="842"/>
      <c r="AJ31" s="843"/>
      <c r="AK31" s="910">
        <v>12</v>
      </c>
      <c r="AL31" s="911"/>
      <c r="AM31" s="911"/>
      <c r="AN31" s="911"/>
      <c r="AO31" s="911"/>
      <c r="AP31" s="911">
        <v>991</v>
      </c>
      <c r="AQ31" s="911"/>
      <c r="AR31" s="911"/>
      <c r="AS31" s="911"/>
      <c r="AT31" s="911"/>
      <c r="AU31" s="911">
        <v>9</v>
      </c>
      <c r="AV31" s="911"/>
      <c r="AW31" s="911"/>
      <c r="AX31" s="911"/>
      <c r="AY31" s="911"/>
      <c r="AZ31" s="912" t="s">
        <v>577</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665</v>
      </c>
      <c r="R32" s="839"/>
      <c r="S32" s="839"/>
      <c r="T32" s="839"/>
      <c r="U32" s="839"/>
      <c r="V32" s="839">
        <v>665</v>
      </c>
      <c r="W32" s="839"/>
      <c r="X32" s="839"/>
      <c r="Y32" s="839"/>
      <c r="Z32" s="839"/>
      <c r="AA32" s="840" t="s">
        <v>596</v>
      </c>
      <c r="AB32" s="842"/>
      <c r="AC32" s="842"/>
      <c r="AD32" s="842"/>
      <c r="AE32" s="843"/>
      <c r="AF32" s="841" t="s">
        <v>402</v>
      </c>
      <c r="AG32" s="842"/>
      <c r="AH32" s="842"/>
      <c r="AI32" s="842"/>
      <c r="AJ32" s="843"/>
      <c r="AK32" s="910">
        <v>272</v>
      </c>
      <c r="AL32" s="911"/>
      <c r="AM32" s="911"/>
      <c r="AN32" s="911"/>
      <c r="AO32" s="911"/>
      <c r="AP32" s="911">
        <v>3849</v>
      </c>
      <c r="AQ32" s="911"/>
      <c r="AR32" s="911"/>
      <c r="AS32" s="911"/>
      <c r="AT32" s="911"/>
      <c r="AU32" s="911">
        <v>3314</v>
      </c>
      <c r="AV32" s="911"/>
      <c r="AW32" s="911"/>
      <c r="AX32" s="911"/>
      <c r="AY32" s="911"/>
      <c r="AZ32" s="912" t="s">
        <v>577</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19</v>
      </c>
      <c r="R33" s="839"/>
      <c r="S33" s="839"/>
      <c r="T33" s="839"/>
      <c r="U33" s="839"/>
      <c r="V33" s="839">
        <v>19</v>
      </c>
      <c r="W33" s="839"/>
      <c r="X33" s="839"/>
      <c r="Y33" s="839"/>
      <c r="Z33" s="839"/>
      <c r="AA33" s="840" t="s">
        <v>596</v>
      </c>
      <c r="AB33" s="842"/>
      <c r="AC33" s="842"/>
      <c r="AD33" s="842"/>
      <c r="AE33" s="843"/>
      <c r="AF33" s="841" t="s">
        <v>402</v>
      </c>
      <c r="AG33" s="842"/>
      <c r="AH33" s="842"/>
      <c r="AI33" s="842"/>
      <c r="AJ33" s="843"/>
      <c r="AK33" s="910">
        <v>18</v>
      </c>
      <c r="AL33" s="911"/>
      <c r="AM33" s="911"/>
      <c r="AN33" s="911"/>
      <c r="AO33" s="911"/>
      <c r="AP33" s="911">
        <v>156</v>
      </c>
      <c r="AQ33" s="911"/>
      <c r="AR33" s="911"/>
      <c r="AS33" s="911"/>
      <c r="AT33" s="911"/>
      <c r="AU33" s="911">
        <v>143</v>
      </c>
      <c r="AV33" s="911"/>
      <c r="AW33" s="911"/>
      <c r="AX33" s="911"/>
      <c r="AY33" s="911"/>
      <c r="AZ33" s="912" t="s">
        <v>577</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40"/>
      <c r="AB34" s="842"/>
      <c r="AC34" s="842"/>
      <c r="AD34" s="842"/>
      <c r="AE34" s="843"/>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40"/>
      <c r="AB35" s="842"/>
      <c r="AC35" s="842"/>
      <c r="AD35" s="842"/>
      <c r="AE35" s="843"/>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40"/>
      <c r="AB36" s="842"/>
      <c r="AC36" s="842"/>
      <c r="AD36" s="842"/>
      <c r="AE36" s="843"/>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40"/>
      <c r="AB37" s="842"/>
      <c r="AC37" s="842"/>
      <c r="AD37" s="842"/>
      <c r="AE37" s="843"/>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40"/>
      <c r="AB38" s="842"/>
      <c r="AC38" s="842"/>
      <c r="AD38" s="842"/>
      <c r="AE38" s="843"/>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40"/>
      <c r="AB39" s="842"/>
      <c r="AC39" s="842"/>
      <c r="AD39" s="842"/>
      <c r="AE39" s="843"/>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40"/>
      <c r="AB40" s="842"/>
      <c r="AC40" s="842"/>
      <c r="AD40" s="842"/>
      <c r="AE40" s="843"/>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40"/>
      <c r="AB41" s="842"/>
      <c r="AC41" s="842"/>
      <c r="AD41" s="842"/>
      <c r="AE41" s="843"/>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40"/>
      <c r="AB42" s="842"/>
      <c r="AC42" s="842"/>
      <c r="AD42" s="842"/>
      <c r="AE42" s="843"/>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40"/>
      <c r="AB43" s="842"/>
      <c r="AC43" s="842"/>
      <c r="AD43" s="842"/>
      <c r="AE43" s="843"/>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40"/>
      <c r="AB44" s="842"/>
      <c r="AC44" s="842"/>
      <c r="AD44" s="842"/>
      <c r="AE44" s="843"/>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40"/>
      <c r="AB45" s="842"/>
      <c r="AC45" s="842"/>
      <c r="AD45" s="842"/>
      <c r="AE45" s="843"/>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40"/>
      <c r="AB46" s="842"/>
      <c r="AC46" s="842"/>
      <c r="AD46" s="842"/>
      <c r="AE46" s="843"/>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40"/>
      <c r="AB47" s="842"/>
      <c r="AC47" s="842"/>
      <c r="AD47" s="842"/>
      <c r="AE47" s="843"/>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40"/>
      <c r="AB48" s="842"/>
      <c r="AC48" s="842"/>
      <c r="AD48" s="842"/>
      <c r="AE48" s="843"/>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40"/>
      <c r="AB49" s="842"/>
      <c r="AC49" s="842"/>
      <c r="AD49" s="842"/>
      <c r="AE49" s="843"/>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5"/>
      <c r="AB50" s="916"/>
      <c r="AC50" s="916"/>
      <c r="AD50" s="916"/>
      <c r="AE50" s="917"/>
      <c r="AF50" s="841"/>
      <c r="AG50" s="842"/>
      <c r="AH50" s="842"/>
      <c r="AI50" s="842"/>
      <c r="AJ50" s="843"/>
      <c r="AK50" s="918"/>
      <c r="AL50" s="914"/>
      <c r="AM50" s="914"/>
      <c r="AN50" s="914"/>
      <c r="AO50" s="914"/>
      <c r="AP50" s="914"/>
      <c r="AQ50" s="914"/>
      <c r="AR50" s="914"/>
      <c r="AS50" s="914"/>
      <c r="AT50" s="914"/>
      <c r="AU50" s="914"/>
      <c r="AV50" s="914"/>
      <c r="AW50" s="914"/>
      <c r="AX50" s="914"/>
      <c r="AY50" s="914"/>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5"/>
      <c r="AB51" s="916"/>
      <c r="AC51" s="916"/>
      <c r="AD51" s="916"/>
      <c r="AE51" s="917"/>
      <c r="AF51" s="841"/>
      <c r="AG51" s="842"/>
      <c r="AH51" s="842"/>
      <c r="AI51" s="842"/>
      <c r="AJ51" s="843"/>
      <c r="AK51" s="918"/>
      <c r="AL51" s="914"/>
      <c r="AM51" s="914"/>
      <c r="AN51" s="914"/>
      <c r="AO51" s="914"/>
      <c r="AP51" s="914"/>
      <c r="AQ51" s="914"/>
      <c r="AR51" s="914"/>
      <c r="AS51" s="914"/>
      <c r="AT51" s="914"/>
      <c r="AU51" s="914"/>
      <c r="AV51" s="914"/>
      <c r="AW51" s="914"/>
      <c r="AX51" s="914"/>
      <c r="AY51" s="914"/>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5"/>
      <c r="AB52" s="916"/>
      <c r="AC52" s="916"/>
      <c r="AD52" s="916"/>
      <c r="AE52" s="917"/>
      <c r="AF52" s="841"/>
      <c r="AG52" s="842"/>
      <c r="AH52" s="842"/>
      <c r="AI52" s="842"/>
      <c r="AJ52" s="843"/>
      <c r="AK52" s="918"/>
      <c r="AL52" s="914"/>
      <c r="AM52" s="914"/>
      <c r="AN52" s="914"/>
      <c r="AO52" s="914"/>
      <c r="AP52" s="914"/>
      <c r="AQ52" s="914"/>
      <c r="AR52" s="914"/>
      <c r="AS52" s="914"/>
      <c r="AT52" s="914"/>
      <c r="AU52" s="914"/>
      <c r="AV52" s="914"/>
      <c r="AW52" s="914"/>
      <c r="AX52" s="914"/>
      <c r="AY52" s="914"/>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5"/>
      <c r="AB53" s="916"/>
      <c r="AC53" s="916"/>
      <c r="AD53" s="916"/>
      <c r="AE53" s="917"/>
      <c r="AF53" s="841"/>
      <c r="AG53" s="842"/>
      <c r="AH53" s="842"/>
      <c r="AI53" s="842"/>
      <c r="AJ53" s="843"/>
      <c r="AK53" s="918"/>
      <c r="AL53" s="914"/>
      <c r="AM53" s="914"/>
      <c r="AN53" s="914"/>
      <c r="AO53" s="914"/>
      <c r="AP53" s="914"/>
      <c r="AQ53" s="914"/>
      <c r="AR53" s="914"/>
      <c r="AS53" s="914"/>
      <c r="AT53" s="914"/>
      <c r="AU53" s="914"/>
      <c r="AV53" s="914"/>
      <c r="AW53" s="914"/>
      <c r="AX53" s="914"/>
      <c r="AY53" s="914"/>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5"/>
      <c r="AB54" s="916"/>
      <c r="AC54" s="916"/>
      <c r="AD54" s="916"/>
      <c r="AE54" s="917"/>
      <c r="AF54" s="841"/>
      <c r="AG54" s="842"/>
      <c r="AH54" s="842"/>
      <c r="AI54" s="842"/>
      <c r="AJ54" s="843"/>
      <c r="AK54" s="918"/>
      <c r="AL54" s="914"/>
      <c r="AM54" s="914"/>
      <c r="AN54" s="914"/>
      <c r="AO54" s="914"/>
      <c r="AP54" s="914"/>
      <c r="AQ54" s="914"/>
      <c r="AR54" s="914"/>
      <c r="AS54" s="914"/>
      <c r="AT54" s="914"/>
      <c r="AU54" s="914"/>
      <c r="AV54" s="914"/>
      <c r="AW54" s="914"/>
      <c r="AX54" s="914"/>
      <c r="AY54" s="914"/>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5"/>
      <c r="AB55" s="916"/>
      <c r="AC55" s="916"/>
      <c r="AD55" s="916"/>
      <c r="AE55" s="917"/>
      <c r="AF55" s="841"/>
      <c r="AG55" s="842"/>
      <c r="AH55" s="842"/>
      <c r="AI55" s="842"/>
      <c r="AJ55" s="843"/>
      <c r="AK55" s="918"/>
      <c r="AL55" s="914"/>
      <c r="AM55" s="914"/>
      <c r="AN55" s="914"/>
      <c r="AO55" s="914"/>
      <c r="AP55" s="914"/>
      <c r="AQ55" s="914"/>
      <c r="AR55" s="914"/>
      <c r="AS55" s="914"/>
      <c r="AT55" s="914"/>
      <c r="AU55" s="914"/>
      <c r="AV55" s="914"/>
      <c r="AW55" s="914"/>
      <c r="AX55" s="914"/>
      <c r="AY55" s="914"/>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5"/>
      <c r="AB56" s="916"/>
      <c r="AC56" s="916"/>
      <c r="AD56" s="916"/>
      <c r="AE56" s="917"/>
      <c r="AF56" s="841"/>
      <c r="AG56" s="842"/>
      <c r="AH56" s="842"/>
      <c r="AI56" s="842"/>
      <c r="AJ56" s="843"/>
      <c r="AK56" s="918"/>
      <c r="AL56" s="914"/>
      <c r="AM56" s="914"/>
      <c r="AN56" s="914"/>
      <c r="AO56" s="914"/>
      <c r="AP56" s="914"/>
      <c r="AQ56" s="914"/>
      <c r="AR56" s="914"/>
      <c r="AS56" s="914"/>
      <c r="AT56" s="914"/>
      <c r="AU56" s="914"/>
      <c r="AV56" s="914"/>
      <c r="AW56" s="914"/>
      <c r="AX56" s="914"/>
      <c r="AY56" s="914"/>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5"/>
      <c r="AB57" s="916"/>
      <c r="AC57" s="916"/>
      <c r="AD57" s="916"/>
      <c r="AE57" s="917"/>
      <c r="AF57" s="841"/>
      <c r="AG57" s="842"/>
      <c r="AH57" s="842"/>
      <c r="AI57" s="842"/>
      <c r="AJ57" s="843"/>
      <c r="AK57" s="918"/>
      <c r="AL57" s="914"/>
      <c r="AM57" s="914"/>
      <c r="AN57" s="914"/>
      <c r="AO57" s="914"/>
      <c r="AP57" s="914"/>
      <c r="AQ57" s="914"/>
      <c r="AR57" s="914"/>
      <c r="AS57" s="914"/>
      <c r="AT57" s="914"/>
      <c r="AU57" s="914"/>
      <c r="AV57" s="914"/>
      <c r="AW57" s="914"/>
      <c r="AX57" s="914"/>
      <c r="AY57" s="914"/>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5"/>
      <c r="AB58" s="916"/>
      <c r="AC58" s="916"/>
      <c r="AD58" s="916"/>
      <c r="AE58" s="917"/>
      <c r="AF58" s="841"/>
      <c r="AG58" s="842"/>
      <c r="AH58" s="842"/>
      <c r="AI58" s="842"/>
      <c r="AJ58" s="843"/>
      <c r="AK58" s="918"/>
      <c r="AL58" s="914"/>
      <c r="AM58" s="914"/>
      <c r="AN58" s="914"/>
      <c r="AO58" s="914"/>
      <c r="AP58" s="914"/>
      <c r="AQ58" s="914"/>
      <c r="AR58" s="914"/>
      <c r="AS58" s="914"/>
      <c r="AT58" s="914"/>
      <c r="AU58" s="914"/>
      <c r="AV58" s="914"/>
      <c r="AW58" s="914"/>
      <c r="AX58" s="914"/>
      <c r="AY58" s="914"/>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5"/>
      <c r="AB59" s="916"/>
      <c r="AC59" s="916"/>
      <c r="AD59" s="916"/>
      <c r="AE59" s="917"/>
      <c r="AF59" s="841"/>
      <c r="AG59" s="842"/>
      <c r="AH59" s="842"/>
      <c r="AI59" s="842"/>
      <c r="AJ59" s="843"/>
      <c r="AK59" s="918"/>
      <c r="AL59" s="914"/>
      <c r="AM59" s="914"/>
      <c r="AN59" s="914"/>
      <c r="AO59" s="914"/>
      <c r="AP59" s="914"/>
      <c r="AQ59" s="914"/>
      <c r="AR59" s="914"/>
      <c r="AS59" s="914"/>
      <c r="AT59" s="914"/>
      <c r="AU59" s="914"/>
      <c r="AV59" s="914"/>
      <c r="AW59" s="914"/>
      <c r="AX59" s="914"/>
      <c r="AY59" s="914"/>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5"/>
      <c r="AB60" s="916"/>
      <c r="AC60" s="916"/>
      <c r="AD60" s="916"/>
      <c r="AE60" s="917"/>
      <c r="AF60" s="841"/>
      <c r="AG60" s="842"/>
      <c r="AH60" s="842"/>
      <c r="AI60" s="842"/>
      <c r="AJ60" s="843"/>
      <c r="AK60" s="918"/>
      <c r="AL60" s="914"/>
      <c r="AM60" s="914"/>
      <c r="AN60" s="914"/>
      <c r="AO60" s="914"/>
      <c r="AP60" s="914"/>
      <c r="AQ60" s="914"/>
      <c r="AR60" s="914"/>
      <c r="AS60" s="914"/>
      <c r="AT60" s="914"/>
      <c r="AU60" s="914"/>
      <c r="AV60" s="914"/>
      <c r="AW60" s="914"/>
      <c r="AX60" s="914"/>
      <c r="AY60" s="914"/>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5"/>
      <c r="AB61" s="916"/>
      <c r="AC61" s="916"/>
      <c r="AD61" s="916"/>
      <c r="AE61" s="917"/>
      <c r="AF61" s="841"/>
      <c r="AG61" s="842"/>
      <c r="AH61" s="842"/>
      <c r="AI61" s="842"/>
      <c r="AJ61" s="843"/>
      <c r="AK61" s="918"/>
      <c r="AL61" s="914"/>
      <c r="AM61" s="914"/>
      <c r="AN61" s="914"/>
      <c r="AO61" s="914"/>
      <c r="AP61" s="914"/>
      <c r="AQ61" s="914"/>
      <c r="AR61" s="914"/>
      <c r="AS61" s="914"/>
      <c r="AT61" s="914"/>
      <c r="AU61" s="914"/>
      <c r="AV61" s="914"/>
      <c r="AW61" s="914"/>
      <c r="AX61" s="914"/>
      <c r="AY61" s="914"/>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30"/>
      <c r="AB62" s="931"/>
      <c r="AC62" s="931"/>
      <c r="AD62" s="931"/>
      <c r="AE62" s="932"/>
      <c r="AF62" s="841"/>
      <c r="AG62" s="842"/>
      <c r="AH62" s="842"/>
      <c r="AI62" s="842"/>
      <c r="AJ62" s="843"/>
      <c r="AK62" s="918"/>
      <c r="AL62" s="914"/>
      <c r="AM62" s="914"/>
      <c r="AN62" s="914"/>
      <c r="AO62" s="914"/>
      <c r="AP62" s="914"/>
      <c r="AQ62" s="914"/>
      <c r="AR62" s="914"/>
      <c r="AS62" s="914"/>
      <c r="AT62" s="914"/>
      <c r="AU62" s="914"/>
      <c r="AV62" s="914"/>
      <c r="AW62" s="914"/>
      <c r="AX62" s="914"/>
      <c r="AY62" s="914"/>
      <c r="AZ62" s="919"/>
      <c r="BA62" s="919"/>
      <c r="BB62" s="919"/>
      <c r="BC62" s="919"/>
      <c r="BD62" s="919"/>
      <c r="BE62" s="908"/>
      <c r="BF62" s="908"/>
      <c r="BG62" s="908"/>
      <c r="BH62" s="908"/>
      <c r="BI62" s="909"/>
      <c r="BJ62" s="929"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2"/>
      <c r="AB63" s="923"/>
      <c r="AC63" s="923"/>
      <c r="AD63" s="923"/>
      <c r="AE63" s="924"/>
      <c r="AF63" s="925">
        <v>320</v>
      </c>
      <c r="AG63" s="926"/>
      <c r="AH63" s="926"/>
      <c r="AI63" s="926"/>
      <c r="AJ63" s="927"/>
      <c r="AK63" s="928"/>
      <c r="AL63" s="921"/>
      <c r="AM63" s="921"/>
      <c r="AN63" s="921"/>
      <c r="AO63" s="921"/>
      <c r="AP63" s="926">
        <f>SUM(AP28:AT33)</f>
        <v>4996</v>
      </c>
      <c r="AQ63" s="926"/>
      <c r="AR63" s="926"/>
      <c r="AS63" s="926"/>
      <c r="AT63" s="926"/>
      <c r="AU63" s="926">
        <f>SUM(AU28:AY33)</f>
        <v>3466</v>
      </c>
      <c r="AV63" s="926"/>
      <c r="AW63" s="926"/>
      <c r="AX63" s="926"/>
      <c r="AY63" s="926"/>
      <c r="AZ63" s="933"/>
      <c r="BA63" s="933"/>
      <c r="BB63" s="933"/>
      <c r="BC63" s="933"/>
      <c r="BD63" s="933"/>
      <c r="BE63" s="934"/>
      <c r="BF63" s="934"/>
      <c r="BG63" s="934"/>
      <c r="BH63" s="934"/>
      <c r="BI63" s="935"/>
      <c r="BJ63" s="936" t="s">
        <v>407</v>
      </c>
      <c r="BK63" s="937"/>
      <c r="BL63" s="937"/>
      <c r="BM63" s="937"/>
      <c r="BN63" s="938"/>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9" t="s">
        <v>413</v>
      </c>
      <c r="AG66" s="893"/>
      <c r="AH66" s="893"/>
      <c r="AI66" s="893"/>
      <c r="AJ66" s="940"/>
      <c r="AK66" s="797" t="s">
        <v>414</v>
      </c>
      <c r="AL66" s="821"/>
      <c r="AM66" s="821"/>
      <c r="AN66" s="821"/>
      <c r="AO66" s="822"/>
      <c r="AP66" s="797" t="s">
        <v>415</v>
      </c>
      <c r="AQ66" s="798"/>
      <c r="AR66" s="798"/>
      <c r="AS66" s="798"/>
      <c r="AT66" s="799"/>
      <c r="AU66" s="797" t="s">
        <v>416</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1"/>
      <c r="AG67" s="896"/>
      <c r="AH67" s="896"/>
      <c r="AI67" s="896"/>
      <c r="AJ67" s="942"/>
      <c r="AK67" s="94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6"/>
    </row>
    <row r="68" spans="1:131" s="247" customFormat="1" ht="26.25" customHeight="1" thickTop="1" x14ac:dyDescent="0.15">
      <c r="A68" s="258">
        <v>1</v>
      </c>
      <c r="B68" s="956" t="s">
        <v>578</v>
      </c>
      <c r="C68" s="957"/>
      <c r="D68" s="957"/>
      <c r="E68" s="957"/>
      <c r="F68" s="957"/>
      <c r="G68" s="957"/>
      <c r="H68" s="957"/>
      <c r="I68" s="957"/>
      <c r="J68" s="957"/>
      <c r="K68" s="957"/>
      <c r="L68" s="957"/>
      <c r="M68" s="957"/>
      <c r="N68" s="957"/>
      <c r="O68" s="957"/>
      <c r="P68" s="958"/>
      <c r="Q68" s="959">
        <v>4342</v>
      </c>
      <c r="R68" s="953"/>
      <c r="S68" s="953"/>
      <c r="T68" s="953"/>
      <c r="U68" s="953"/>
      <c r="V68" s="953">
        <v>4342</v>
      </c>
      <c r="W68" s="953"/>
      <c r="X68" s="953"/>
      <c r="Y68" s="953"/>
      <c r="Z68" s="953"/>
      <c r="AA68" s="953" t="s">
        <v>596</v>
      </c>
      <c r="AB68" s="953"/>
      <c r="AC68" s="953"/>
      <c r="AD68" s="953"/>
      <c r="AE68" s="953"/>
      <c r="AF68" s="953" t="s">
        <v>587</v>
      </c>
      <c r="AG68" s="953"/>
      <c r="AH68" s="953"/>
      <c r="AI68" s="953"/>
      <c r="AJ68" s="953"/>
      <c r="AK68" s="953" t="s">
        <v>585</v>
      </c>
      <c r="AL68" s="953"/>
      <c r="AM68" s="953"/>
      <c r="AN68" s="953"/>
      <c r="AO68" s="953"/>
      <c r="AP68" s="953">
        <v>2262</v>
      </c>
      <c r="AQ68" s="953"/>
      <c r="AR68" s="953"/>
      <c r="AS68" s="953"/>
      <c r="AT68" s="953"/>
      <c r="AU68" s="953">
        <v>205</v>
      </c>
      <c r="AV68" s="953"/>
      <c r="AW68" s="953"/>
      <c r="AX68" s="953"/>
      <c r="AY68" s="953"/>
      <c r="AZ68" s="954"/>
      <c r="BA68" s="954"/>
      <c r="BB68" s="954"/>
      <c r="BC68" s="954"/>
      <c r="BD68" s="955"/>
      <c r="BE68" s="265"/>
      <c r="BF68" s="265"/>
      <c r="BG68" s="265"/>
      <c r="BH68" s="265"/>
      <c r="BI68" s="265"/>
      <c r="BJ68" s="265"/>
      <c r="BK68" s="265"/>
      <c r="BL68" s="265"/>
      <c r="BM68" s="265"/>
      <c r="BN68" s="265"/>
      <c r="BO68" s="265"/>
      <c r="BP68" s="265"/>
      <c r="BQ68" s="262">
        <v>62</v>
      </c>
      <c r="BR68" s="267"/>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6"/>
    </row>
    <row r="69" spans="1:131" s="247" customFormat="1" ht="26.25" customHeight="1" x14ac:dyDescent="0.15">
      <c r="A69" s="261">
        <v>2</v>
      </c>
      <c r="B69" s="960" t="s">
        <v>579</v>
      </c>
      <c r="C69" s="961"/>
      <c r="D69" s="961"/>
      <c r="E69" s="961"/>
      <c r="F69" s="961"/>
      <c r="G69" s="961"/>
      <c r="H69" s="961"/>
      <c r="I69" s="961"/>
      <c r="J69" s="961"/>
      <c r="K69" s="961"/>
      <c r="L69" s="961"/>
      <c r="M69" s="961"/>
      <c r="N69" s="961"/>
      <c r="O69" s="961"/>
      <c r="P69" s="962"/>
      <c r="Q69" s="963">
        <v>194</v>
      </c>
      <c r="R69" s="911"/>
      <c r="S69" s="911"/>
      <c r="T69" s="911"/>
      <c r="U69" s="911"/>
      <c r="V69" s="911">
        <v>179</v>
      </c>
      <c r="W69" s="911"/>
      <c r="X69" s="911"/>
      <c r="Y69" s="911"/>
      <c r="Z69" s="911"/>
      <c r="AA69" s="911">
        <v>16</v>
      </c>
      <c r="AB69" s="911"/>
      <c r="AC69" s="911"/>
      <c r="AD69" s="911"/>
      <c r="AE69" s="911"/>
      <c r="AF69" s="911">
        <v>16</v>
      </c>
      <c r="AG69" s="911"/>
      <c r="AH69" s="911"/>
      <c r="AI69" s="911"/>
      <c r="AJ69" s="911"/>
      <c r="AK69" s="911" t="s">
        <v>583</v>
      </c>
      <c r="AL69" s="911"/>
      <c r="AM69" s="911"/>
      <c r="AN69" s="911"/>
      <c r="AO69" s="911"/>
      <c r="AP69" s="911" t="s">
        <v>583</v>
      </c>
      <c r="AQ69" s="911"/>
      <c r="AR69" s="911"/>
      <c r="AS69" s="911"/>
      <c r="AT69" s="911"/>
      <c r="AU69" s="911" t="s">
        <v>583</v>
      </c>
      <c r="AV69" s="911"/>
      <c r="AW69" s="911"/>
      <c r="AX69" s="911"/>
      <c r="AY69" s="911"/>
      <c r="AZ69" s="964"/>
      <c r="BA69" s="964"/>
      <c r="BB69" s="964"/>
      <c r="BC69" s="964"/>
      <c r="BD69" s="965"/>
      <c r="BE69" s="265"/>
      <c r="BF69" s="265"/>
      <c r="BG69" s="265"/>
      <c r="BH69" s="265"/>
      <c r="BI69" s="265"/>
      <c r="BJ69" s="265"/>
      <c r="BK69" s="265"/>
      <c r="BL69" s="265"/>
      <c r="BM69" s="265"/>
      <c r="BN69" s="265"/>
      <c r="BO69" s="265"/>
      <c r="BP69" s="265"/>
      <c r="BQ69" s="262">
        <v>63</v>
      </c>
      <c r="BR69" s="267"/>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6"/>
    </row>
    <row r="70" spans="1:131" s="247" customFormat="1" ht="26.25" customHeight="1" x14ac:dyDescent="0.15">
      <c r="A70" s="261">
        <v>3</v>
      </c>
      <c r="B70" s="960" t="s">
        <v>580</v>
      </c>
      <c r="C70" s="961"/>
      <c r="D70" s="961"/>
      <c r="E70" s="961"/>
      <c r="F70" s="961"/>
      <c r="G70" s="961"/>
      <c r="H70" s="961"/>
      <c r="I70" s="961"/>
      <c r="J70" s="961"/>
      <c r="K70" s="961"/>
      <c r="L70" s="961"/>
      <c r="M70" s="961"/>
      <c r="N70" s="961"/>
      <c r="O70" s="961"/>
      <c r="P70" s="962"/>
      <c r="Q70" s="963">
        <v>1167375</v>
      </c>
      <c r="R70" s="911"/>
      <c r="S70" s="911"/>
      <c r="T70" s="911"/>
      <c r="U70" s="911"/>
      <c r="V70" s="911">
        <v>1136425</v>
      </c>
      <c r="W70" s="911"/>
      <c r="X70" s="911"/>
      <c r="Y70" s="911"/>
      <c r="Z70" s="911"/>
      <c r="AA70" s="911">
        <f t="shared" ref="AA70:AA72" si="2">Q70-V70</f>
        <v>30950</v>
      </c>
      <c r="AB70" s="911"/>
      <c r="AC70" s="911"/>
      <c r="AD70" s="911"/>
      <c r="AE70" s="911"/>
      <c r="AF70" s="911">
        <v>30950</v>
      </c>
      <c r="AG70" s="911"/>
      <c r="AH70" s="911"/>
      <c r="AI70" s="911"/>
      <c r="AJ70" s="911"/>
      <c r="AK70" s="911">
        <v>7000</v>
      </c>
      <c r="AL70" s="911"/>
      <c r="AM70" s="911"/>
      <c r="AN70" s="911"/>
      <c r="AO70" s="911"/>
      <c r="AP70" s="911" t="s">
        <v>583</v>
      </c>
      <c r="AQ70" s="911"/>
      <c r="AR70" s="911"/>
      <c r="AS70" s="911"/>
      <c r="AT70" s="911"/>
      <c r="AU70" s="911" t="s">
        <v>584</v>
      </c>
      <c r="AV70" s="911"/>
      <c r="AW70" s="911"/>
      <c r="AX70" s="911"/>
      <c r="AY70" s="911"/>
      <c r="AZ70" s="964"/>
      <c r="BA70" s="964"/>
      <c r="BB70" s="964"/>
      <c r="BC70" s="964"/>
      <c r="BD70" s="965"/>
      <c r="BE70" s="265"/>
      <c r="BF70" s="265"/>
      <c r="BG70" s="265"/>
      <c r="BH70" s="265"/>
      <c r="BI70" s="265"/>
      <c r="BJ70" s="265"/>
      <c r="BK70" s="265"/>
      <c r="BL70" s="265"/>
      <c r="BM70" s="265"/>
      <c r="BN70" s="265"/>
      <c r="BO70" s="265"/>
      <c r="BP70" s="265"/>
      <c r="BQ70" s="262">
        <v>64</v>
      </c>
      <c r="BR70" s="267"/>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6"/>
    </row>
    <row r="71" spans="1:131" s="247" customFormat="1" ht="26.25" customHeight="1" x14ac:dyDescent="0.15">
      <c r="A71" s="261">
        <v>4</v>
      </c>
      <c r="B71" s="960" t="s">
        <v>581</v>
      </c>
      <c r="C71" s="961"/>
      <c r="D71" s="961"/>
      <c r="E71" s="961"/>
      <c r="F71" s="961"/>
      <c r="G71" s="961"/>
      <c r="H71" s="961"/>
      <c r="I71" s="961"/>
      <c r="J71" s="961"/>
      <c r="K71" s="961"/>
      <c r="L71" s="961"/>
      <c r="M71" s="961"/>
      <c r="N71" s="961"/>
      <c r="O71" s="961"/>
      <c r="P71" s="962"/>
      <c r="Q71" s="963">
        <v>39841</v>
      </c>
      <c r="R71" s="911"/>
      <c r="S71" s="911"/>
      <c r="T71" s="911"/>
      <c r="U71" s="911"/>
      <c r="V71" s="911">
        <v>33505</v>
      </c>
      <c r="W71" s="911"/>
      <c r="X71" s="911"/>
      <c r="Y71" s="911"/>
      <c r="Z71" s="911"/>
      <c r="AA71" s="911">
        <f t="shared" si="2"/>
        <v>6336</v>
      </c>
      <c r="AB71" s="911"/>
      <c r="AC71" s="911"/>
      <c r="AD71" s="911"/>
      <c r="AE71" s="911"/>
      <c r="AF71" s="911">
        <v>18410</v>
      </c>
      <c r="AG71" s="911"/>
      <c r="AH71" s="911"/>
      <c r="AI71" s="911"/>
      <c r="AJ71" s="911"/>
      <c r="AK71" s="911" t="s">
        <v>586</v>
      </c>
      <c r="AL71" s="911"/>
      <c r="AM71" s="911"/>
      <c r="AN71" s="911"/>
      <c r="AO71" s="911"/>
      <c r="AP71" s="911">
        <v>124747</v>
      </c>
      <c r="AQ71" s="911"/>
      <c r="AR71" s="911"/>
      <c r="AS71" s="911"/>
      <c r="AT71" s="911"/>
      <c r="AU71" s="911" t="s">
        <v>583</v>
      </c>
      <c r="AV71" s="911"/>
      <c r="AW71" s="911"/>
      <c r="AX71" s="911"/>
      <c r="AY71" s="911"/>
      <c r="AZ71" s="964"/>
      <c r="BA71" s="964"/>
      <c r="BB71" s="964"/>
      <c r="BC71" s="964"/>
      <c r="BD71" s="965"/>
      <c r="BE71" s="265"/>
      <c r="BF71" s="265"/>
      <c r="BG71" s="265"/>
      <c r="BH71" s="265"/>
      <c r="BI71" s="265"/>
      <c r="BJ71" s="265"/>
      <c r="BK71" s="265"/>
      <c r="BL71" s="265"/>
      <c r="BM71" s="265"/>
      <c r="BN71" s="265"/>
      <c r="BO71" s="265"/>
      <c r="BP71" s="265"/>
      <c r="BQ71" s="262">
        <v>65</v>
      </c>
      <c r="BR71" s="267"/>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6"/>
    </row>
    <row r="72" spans="1:131" s="247" customFormat="1" ht="26.25" customHeight="1" x14ac:dyDescent="0.15">
      <c r="A72" s="261">
        <v>5</v>
      </c>
      <c r="B72" s="960" t="s">
        <v>582</v>
      </c>
      <c r="C72" s="961"/>
      <c r="D72" s="961"/>
      <c r="E72" s="961"/>
      <c r="F72" s="961"/>
      <c r="G72" s="961"/>
      <c r="H72" s="961"/>
      <c r="I72" s="961"/>
      <c r="J72" s="961"/>
      <c r="K72" s="961"/>
      <c r="L72" s="961"/>
      <c r="M72" s="961"/>
      <c r="N72" s="961"/>
      <c r="O72" s="961"/>
      <c r="P72" s="962"/>
      <c r="Q72" s="963">
        <v>7860</v>
      </c>
      <c r="R72" s="911"/>
      <c r="S72" s="911"/>
      <c r="T72" s="911"/>
      <c r="U72" s="911"/>
      <c r="V72" s="911">
        <v>5951</v>
      </c>
      <c r="W72" s="911"/>
      <c r="X72" s="911"/>
      <c r="Y72" s="911"/>
      <c r="Z72" s="911"/>
      <c r="AA72" s="911">
        <f t="shared" si="2"/>
        <v>1909</v>
      </c>
      <c r="AB72" s="911"/>
      <c r="AC72" s="911"/>
      <c r="AD72" s="911"/>
      <c r="AE72" s="911"/>
      <c r="AF72" s="911">
        <v>17771</v>
      </c>
      <c r="AG72" s="911"/>
      <c r="AH72" s="911"/>
      <c r="AI72" s="911"/>
      <c r="AJ72" s="911"/>
      <c r="AK72" s="911" t="s">
        <v>583</v>
      </c>
      <c r="AL72" s="911"/>
      <c r="AM72" s="911"/>
      <c r="AN72" s="911"/>
      <c r="AO72" s="911"/>
      <c r="AP72" s="911">
        <v>15061</v>
      </c>
      <c r="AQ72" s="911"/>
      <c r="AR72" s="911"/>
      <c r="AS72" s="911"/>
      <c r="AT72" s="911"/>
      <c r="AU72" s="911" t="s">
        <v>583</v>
      </c>
      <c r="AV72" s="911"/>
      <c r="AW72" s="911"/>
      <c r="AX72" s="911"/>
      <c r="AY72" s="911"/>
      <c r="AZ72" s="964"/>
      <c r="BA72" s="964"/>
      <c r="BB72" s="964"/>
      <c r="BC72" s="964"/>
      <c r="BD72" s="965"/>
      <c r="BE72" s="265"/>
      <c r="BF72" s="265"/>
      <c r="BG72" s="265"/>
      <c r="BH72" s="265"/>
      <c r="BI72" s="265"/>
      <c r="BJ72" s="265"/>
      <c r="BK72" s="265"/>
      <c r="BL72" s="265"/>
      <c r="BM72" s="265"/>
      <c r="BN72" s="265"/>
      <c r="BO72" s="265"/>
      <c r="BP72" s="265"/>
      <c r="BQ72" s="262">
        <v>66</v>
      </c>
      <c r="BR72" s="267"/>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6"/>
    </row>
    <row r="73" spans="1:131" s="247" customFormat="1" ht="26.25" customHeight="1" x14ac:dyDescent="0.15">
      <c r="A73" s="261">
        <v>6</v>
      </c>
      <c r="B73" s="960"/>
      <c r="C73" s="961"/>
      <c r="D73" s="961"/>
      <c r="E73" s="961"/>
      <c r="F73" s="961"/>
      <c r="G73" s="961"/>
      <c r="H73" s="961"/>
      <c r="I73" s="961"/>
      <c r="J73" s="961"/>
      <c r="K73" s="961"/>
      <c r="L73" s="961"/>
      <c r="M73" s="961"/>
      <c r="N73" s="961"/>
      <c r="O73" s="961"/>
      <c r="P73" s="962"/>
      <c r="Q73" s="963"/>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64"/>
      <c r="BA73" s="964"/>
      <c r="BB73" s="964"/>
      <c r="BC73" s="964"/>
      <c r="BD73" s="965"/>
      <c r="BE73" s="265"/>
      <c r="BF73" s="265"/>
      <c r="BG73" s="265"/>
      <c r="BH73" s="265"/>
      <c r="BI73" s="265"/>
      <c r="BJ73" s="265"/>
      <c r="BK73" s="265"/>
      <c r="BL73" s="265"/>
      <c r="BM73" s="265"/>
      <c r="BN73" s="265"/>
      <c r="BO73" s="265"/>
      <c r="BP73" s="265"/>
      <c r="BQ73" s="262">
        <v>67</v>
      </c>
      <c r="BR73" s="267"/>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6"/>
    </row>
    <row r="74" spans="1:131" s="247" customFormat="1" ht="26.25" customHeight="1" x14ac:dyDescent="0.15">
      <c r="A74" s="261">
        <v>7</v>
      </c>
      <c r="B74" s="960"/>
      <c r="C74" s="961"/>
      <c r="D74" s="961"/>
      <c r="E74" s="961"/>
      <c r="F74" s="961"/>
      <c r="G74" s="961"/>
      <c r="H74" s="961"/>
      <c r="I74" s="961"/>
      <c r="J74" s="961"/>
      <c r="K74" s="961"/>
      <c r="L74" s="961"/>
      <c r="M74" s="961"/>
      <c r="N74" s="961"/>
      <c r="O74" s="961"/>
      <c r="P74" s="962"/>
      <c r="Q74" s="96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64"/>
      <c r="BA74" s="964"/>
      <c r="BB74" s="964"/>
      <c r="BC74" s="964"/>
      <c r="BD74" s="965"/>
      <c r="BE74" s="265"/>
      <c r="BF74" s="265"/>
      <c r="BG74" s="265"/>
      <c r="BH74" s="265"/>
      <c r="BI74" s="265"/>
      <c r="BJ74" s="265"/>
      <c r="BK74" s="265"/>
      <c r="BL74" s="265"/>
      <c r="BM74" s="265"/>
      <c r="BN74" s="265"/>
      <c r="BO74" s="265"/>
      <c r="BP74" s="265"/>
      <c r="BQ74" s="262">
        <v>68</v>
      </c>
      <c r="BR74" s="267"/>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6"/>
    </row>
    <row r="75" spans="1:131" s="247" customFormat="1" ht="26.25" customHeight="1" x14ac:dyDescent="0.15">
      <c r="A75" s="261">
        <v>8</v>
      </c>
      <c r="B75" s="960"/>
      <c r="C75" s="961"/>
      <c r="D75" s="961"/>
      <c r="E75" s="961"/>
      <c r="F75" s="961"/>
      <c r="G75" s="961"/>
      <c r="H75" s="961"/>
      <c r="I75" s="961"/>
      <c r="J75" s="961"/>
      <c r="K75" s="961"/>
      <c r="L75" s="961"/>
      <c r="M75" s="961"/>
      <c r="N75" s="961"/>
      <c r="O75" s="961"/>
      <c r="P75" s="962"/>
      <c r="Q75" s="966"/>
      <c r="R75" s="967"/>
      <c r="S75" s="967"/>
      <c r="T75" s="967"/>
      <c r="U75" s="910"/>
      <c r="V75" s="968"/>
      <c r="W75" s="967"/>
      <c r="X75" s="967"/>
      <c r="Y75" s="967"/>
      <c r="Z75" s="910"/>
      <c r="AA75" s="968"/>
      <c r="AB75" s="967"/>
      <c r="AC75" s="967"/>
      <c r="AD75" s="967"/>
      <c r="AE75" s="910"/>
      <c r="AF75" s="968"/>
      <c r="AG75" s="967"/>
      <c r="AH75" s="967"/>
      <c r="AI75" s="967"/>
      <c r="AJ75" s="910"/>
      <c r="AK75" s="968"/>
      <c r="AL75" s="967"/>
      <c r="AM75" s="967"/>
      <c r="AN75" s="967"/>
      <c r="AO75" s="910"/>
      <c r="AP75" s="968"/>
      <c r="AQ75" s="967"/>
      <c r="AR75" s="967"/>
      <c r="AS75" s="967"/>
      <c r="AT75" s="910"/>
      <c r="AU75" s="968"/>
      <c r="AV75" s="967"/>
      <c r="AW75" s="967"/>
      <c r="AX75" s="967"/>
      <c r="AY75" s="910"/>
      <c r="AZ75" s="964"/>
      <c r="BA75" s="964"/>
      <c r="BB75" s="964"/>
      <c r="BC75" s="964"/>
      <c r="BD75" s="965"/>
      <c r="BE75" s="265"/>
      <c r="BF75" s="265"/>
      <c r="BG75" s="265"/>
      <c r="BH75" s="265"/>
      <c r="BI75" s="265"/>
      <c r="BJ75" s="265"/>
      <c r="BK75" s="265"/>
      <c r="BL75" s="265"/>
      <c r="BM75" s="265"/>
      <c r="BN75" s="265"/>
      <c r="BO75" s="265"/>
      <c r="BP75" s="265"/>
      <c r="BQ75" s="262">
        <v>69</v>
      </c>
      <c r="BR75" s="267"/>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6"/>
    </row>
    <row r="76" spans="1:131" s="247" customFormat="1" ht="26.25" customHeight="1" x14ac:dyDescent="0.15">
      <c r="A76" s="261">
        <v>9</v>
      </c>
      <c r="B76" s="960"/>
      <c r="C76" s="961"/>
      <c r="D76" s="961"/>
      <c r="E76" s="961"/>
      <c r="F76" s="961"/>
      <c r="G76" s="961"/>
      <c r="H76" s="961"/>
      <c r="I76" s="961"/>
      <c r="J76" s="961"/>
      <c r="K76" s="961"/>
      <c r="L76" s="961"/>
      <c r="M76" s="961"/>
      <c r="N76" s="961"/>
      <c r="O76" s="961"/>
      <c r="P76" s="962"/>
      <c r="Q76" s="966"/>
      <c r="R76" s="967"/>
      <c r="S76" s="967"/>
      <c r="T76" s="967"/>
      <c r="U76" s="910"/>
      <c r="V76" s="968"/>
      <c r="W76" s="967"/>
      <c r="X76" s="967"/>
      <c r="Y76" s="967"/>
      <c r="Z76" s="910"/>
      <c r="AA76" s="968"/>
      <c r="AB76" s="967"/>
      <c r="AC76" s="967"/>
      <c r="AD76" s="967"/>
      <c r="AE76" s="910"/>
      <c r="AF76" s="968"/>
      <c r="AG76" s="967"/>
      <c r="AH76" s="967"/>
      <c r="AI76" s="967"/>
      <c r="AJ76" s="910"/>
      <c r="AK76" s="968"/>
      <c r="AL76" s="967"/>
      <c r="AM76" s="967"/>
      <c r="AN76" s="967"/>
      <c r="AO76" s="910"/>
      <c r="AP76" s="968"/>
      <c r="AQ76" s="967"/>
      <c r="AR76" s="967"/>
      <c r="AS76" s="967"/>
      <c r="AT76" s="910"/>
      <c r="AU76" s="968"/>
      <c r="AV76" s="967"/>
      <c r="AW76" s="967"/>
      <c r="AX76" s="967"/>
      <c r="AY76" s="910"/>
      <c r="AZ76" s="964"/>
      <c r="BA76" s="964"/>
      <c r="BB76" s="964"/>
      <c r="BC76" s="964"/>
      <c r="BD76" s="965"/>
      <c r="BE76" s="265"/>
      <c r="BF76" s="265"/>
      <c r="BG76" s="265"/>
      <c r="BH76" s="265"/>
      <c r="BI76" s="265"/>
      <c r="BJ76" s="265"/>
      <c r="BK76" s="265"/>
      <c r="BL76" s="265"/>
      <c r="BM76" s="265"/>
      <c r="BN76" s="265"/>
      <c r="BO76" s="265"/>
      <c r="BP76" s="265"/>
      <c r="BQ76" s="262">
        <v>70</v>
      </c>
      <c r="BR76" s="267"/>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6"/>
    </row>
    <row r="77" spans="1:131" s="247" customFormat="1" ht="26.25" customHeight="1" x14ac:dyDescent="0.15">
      <c r="A77" s="261">
        <v>10</v>
      </c>
      <c r="B77" s="960"/>
      <c r="C77" s="961"/>
      <c r="D77" s="961"/>
      <c r="E77" s="961"/>
      <c r="F77" s="961"/>
      <c r="G77" s="961"/>
      <c r="H77" s="961"/>
      <c r="I77" s="961"/>
      <c r="J77" s="961"/>
      <c r="K77" s="961"/>
      <c r="L77" s="961"/>
      <c r="M77" s="961"/>
      <c r="N77" s="961"/>
      <c r="O77" s="961"/>
      <c r="P77" s="962"/>
      <c r="Q77" s="966"/>
      <c r="R77" s="967"/>
      <c r="S77" s="967"/>
      <c r="T77" s="967"/>
      <c r="U77" s="910"/>
      <c r="V77" s="968"/>
      <c r="W77" s="967"/>
      <c r="X77" s="967"/>
      <c r="Y77" s="967"/>
      <c r="Z77" s="910"/>
      <c r="AA77" s="968"/>
      <c r="AB77" s="967"/>
      <c r="AC77" s="967"/>
      <c r="AD77" s="967"/>
      <c r="AE77" s="910"/>
      <c r="AF77" s="968"/>
      <c r="AG77" s="967"/>
      <c r="AH77" s="967"/>
      <c r="AI77" s="967"/>
      <c r="AJ77" s="910"/>
      <c r="AK77" s="968"/>
      <c r="AL77" s="967"/>
      <c r="AM77" s="967"/>
      <c r="AN77" s="967"/>
      <c r="AO77" s="910"/>
      <c r="AP77" s="968"/>
      <c r="AQ77" s="967"/>
      <c r="AR77" s="967"/>
      <c r="AS77" s="967"/>
      <c r="AT77" s="910"/>
      <c r="AU77" s="968"/>
      <c r="AV77" s="967"/>
      <c r="AW77" s="967"/>
      <c r="AX77" s="967"/>
      <c r="AY77" s="910"/>
      <c r="AZ77" s="964"/>
      <c r="BA77" s="964"/>
      <c r="BB77" s="964"/>
      <c r="BC77" s="964"/>
      <c r="BD77" s="965"/>
      <c r="BE77" s="265"/>
      <c r="BF77" s="265"/>
      <c r="BG77" s="265"/>
      <c r="BH77" s="265"/>
      <c r="BI77" s="265"/>
      <c r="BJ77" s="265"/>
      <c r="BK77" s="265"/>
      <c r="BL77" s="265"/>
      <c r="BM77" s="265"/>
      <c r="BN77" s="265"/>
      <c r="BO77" s="265"/>
      <c r="BP77" s="265"/>
      <c r="BQ77" s="262">
        <v>71</v>
      </c>
      <c r="BR77" s="267"/>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6"/>
    </row>
    <row r="78" spans="1:131" s="247" customFormat="1" ht="26.25" customHeight="1" x14ac:dyDescent="0.15">
      <c r="A78" s="261">
        <v>11</v>
      </c>
      <c r="B78" s="960"/>
      <c r="C78" s="961"/>
      <c r="D78" s="961"/>
      <c r="E78" s="961"/>
      <c r="F78" s="961"/>
      <c r="G78" s="961"/>
      <c r="H78" s="961"/>
      <c r="I78" s="961"/>
      <c r="J78" s="961"/>
      <c r="K78" s="961"/>
      <c r="L78" s="961"/>
      <c r="M78" s="961"/>
      <c r="N78" s="961"/>
      <c r="O78" s="961"/>
      <c r="P78" s="962"/>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4"/>
      <c r="BA78" s="964"/>
      <c r="BB78" s="964"/>
      <c r="BC78" s="964"/>
      <c r="BD78" s="965"/>
      <c r="BE78" s="265"/>
      <c r="BF78" s="265"/>
      <c r="BG78" s="265"/>
      <c r="BH78" s="265"/>
      <c r="BI78" s="265"/>
      <c r="BJ78" s="268"/>
      <c r="BK78" s="268"/>
      <c r="BL78" s="268"/>
      <c r="BM78" s="268"/>
      <c r="BN78" s="268"/>
      <c r="BO78" s="265"/>
      <c r="BP78" s="265"/>
      <c r="BQ78" s="262">
        <v>72</v>
      </c>
      <c r="BR78" s="267"/>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6"/>
    </row>
    <row r="79" spans="1:131" s="247" customFormat="1" ht="26.25" customHeight="1" x14ac:dyDescent="0.15">
      <c r="A79" s="261">
        <v>12</v>
      </c>
      <c r="B79" s="960"/>
      <c r="C79" s="961"/>
      <c r="D79" s="961"/>
      <c r="E79" s="961"/>
      <c r="F79" s="961"/>
      <c r="G79" s="961"/>
      <c r="H79" s="961"/>
      <c r="I79" s="961"/>
      <c r="J79" s="961"/>
      <c r="K79" s="961"/>
      <c r="L79" s="961"/>
      <c r="M79" s="961"/>
      <c r="N79" s="961"/>
      <c r="O79" s="961"/>
      <c r="P79" s="962"/>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4"/>
      <c r="BA79" s="964"/>
      <c r="BB79" s="964"/>
      <c r="BC79" s="964"/>
      <c r="BD79" s="965"/>
      <c r="BE79" s="265"/>
      <c r="BF79" s="265"/>
      <c r="BG79" s="265"/>
      <c r="BH79" s="265"/>
      <c r="BI79" s="265"/>
      <c r="BJ79" s="268"/>
      <c r="BK79" s="268"/>
      <c r="BL79" s="268"/>
      <c r="BM79" s="268"/>
      <c r="BN79" s="268"/>
      <c r="BO79" s="265"/>
      <c r="BP79" s="265"/>
      <c r="BQ79" s="262">
        <v>73</v>
      </c>
      <c r="BR79" s="267"/>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6"/>
    </row>
    <row r="80" spans="1:131" s="247" customFormat="1" ht="26.25" customHeight="1" x14ac:dyDescent="0.15">
      <c r="A80" s="261">
        <v>13</v>
      </c>
      <c r="B80" s="960"/>
      <c r="C80" s="961"/>
      <c r="D80" s="961"/>
      <c r="E80" s="961"/>
      <c r="F80" s="961"/>
      <c r="G80" s="961"/>
      <c r="H80" s="961"/>
      <c r="I80" s="961"/>
      <c r="J80" s="961"/>
      <c r="K80" s="961"/>
      <c r="L80" s="961"/>
      <c r="M80" s="961"/>
      <c r="N80" s="961"/>
      <c r="O80" s="961"/>
      <c r="P80" s="962"/>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4"/>
      <c r="BA80" s="964"/>
      <c r="BB80" s="964"/>
      <c r="BC80" s="964"/>
      <c r="BD80" s="965"/>
      <c r="BE80" s="265"/>
      <c r="BF80" s="265"/>
      <c r="BG80" s="265"/>
      <c r="BH80" s="265"/>
      <c r="BI80" s="265"/>
      <c r="BJ80" s="265"/>
      <c r="BK80" s="265"/>
      <c r="BL80" s="265"/>
      <c r="BM80" s="265"/>
      <c r="BN80" s="265"/>
      <c r="BO80" s="265"/>
      <c r="BP80" s="265"/>
      <c r="BQ80" s="262">
        <v>74</v>
      </c>
      <c r="BR80" s="267"/>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6"/>
    </row>
    <row r="81" spans="1:131" s="247" customFormat="1" ht="26.25" customHeight="1" x14ac:dyDescent="0.15">
      <c r="A81" s="261">
        <v>14</v>
      </c>
      <c r="B81" s="960"/>
      <c r="C81" s="961"/>
      <c r="D81" s="961"/>
      <c r="E81" s="961"/>
      <c r="F81" s="961"/>
      <c r="G81" s="961"/>
      <c r="H81" s="961"/>
      <c r="I81" s="961"/>
      <c r="J81" s="961"/>
      <c r="K81" s="961"/>
      <c r="L81" s="961"/>
      <c r="M81" s="961"/>
      <c r="N81" s="961"/>
      <c r="O81" s="961"/>
      <c r="P81" s="962"/>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4"/>
      <c r="BA81" s="964"/>
      <c r="BB81" s="964"/>
      <c r="BC81" s="964"/>
      <c r="BD81" s="965"/>
      <c r="BE81" s="265"/>
      <c r="BF81" s="265"/>
      <c r="BG81" s="265"/>
      <c r="BH81" s="265"/>
      <c r="BI81" s="265"/>
      <c r="BJ81" s="265"/>
      <c r="BK81" s="265"/>
      <c r="BL81" s="265"/>
      <c r="BM81" s="265"/>
      <c r="BN81" s="265"/>
      <c r="BO81" s="265"/>
      <c r="BP81" s="265"/>
      <c r="BQ81" s="262">
        <v>75</v>
      </c>
      <c r="BR81" s="267"/>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6"/>
    </row>
    <row r="82" spans="1:131" s="247" customFormat="1" ht="26.25" customHeight="1" x14ac:dyDescent="0.15">
      <c r="A82" s="261">
        <v>15</v>
      </c>
      <c r="B82" s="960"/>
      <c r="C82" s="961"/>
      <c r="D82" s="961"/>
      <c r="E82" s="961"/>
      <c r="F82" s="961"/>
      <c r="G82" s="961"/>
      <c r="H82" s="961"/>
      <c r="I82" s="961"/>
      <c r="J82" s="961"/>
      <c r="K82" s="961"/>
      <c r="L82" s="961"/>
      <c r="M82" s="961"/>
      <c r="N82" s="961"/>
      <c r="O82" s="961"/>
      <c r="P82" s="962"/>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4"/>
      <c r="BA82" s="964"/>
      <c r="BB82" s="964"/>
      <c r="BC82" s="964"/>
      <c r="BD82" s="965"/>
      <c r="BE82" s="265"/>
      <c r="BF82" s="265"/>
      <c r="BG82" s="265"/>
      <c r="BH82" s="265"/>
      <c r="BI82" s="265"/>
      <c r="BJ82" s="265"/>
      <c r="BK82" s="265"/>
      <c r="BL82" s="265"/>
      <c r="BM82" s="265"/>
      <c r="BN82" s="265"/>
      <c r="BO82" s="265"/>
      <c r="BP82" s="265"/>
      <c r="BQ82" s="262">
        <v>76</v>
      </c>
      <c r="BR82" s="267"/>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6"/>
    </row>
    <row r="83" spans="1:131" s="247" customFormat="1" ht="26.25" customHeight="1" x14ac:dyDescent="0.15">
      <c r="A83" s="261">
        <v>16</v>
      </c>
      <c r="B83" s="960"/>
      <c r="C83" s="961"/>
      <c r="D83" s="961"/>
      <c r="E83" s="961"/>
      <c r="F83" s="961"/>
      <c r="G83" s="961"/>
      <c r="H83" s="961"/>
      <c r="I83" s="961"/>
      <c r="J83" s="961"/>
      <c r="K83" s="961"/>
      <c r="L83" s="961"/>
      <c r="M83" s="961"/>
      <c r="N83" s="961"/>
      <c r="O83" s="961"/>
      <c r="P83" s="962"/>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4"/>
      <c r="BA83" s="964"/>
      <c r="BB83" s="964"/>
      <c r="BC83" s="964"/>
      <c r="BD83" s="965"/>
      <c r="BE83" s="265"/>
      <c r="BF83" s="265"/>
      <c r="BG83" s="265"/>
      <c r="BH83" s="265"/>
      <c r="BI83" s="265"/>
      <c r="BJ83" s="265"/>
      <c r="BK83" s="265"/>
      <c r="BL83" s="265"/>
      <c r="BM83" s="265"/>
      <c r="BN83" s="265"/>
      <c r="BO83" s="265"/>
      <c r="BP83" s="265"/>
      <c r="BQ83" s="262">
        <v>77</v>
      </c>
      <c r="BR83" s="267"/>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6"/>
    </row>
    <row r="84" spans="1:131" s="247" customFormat="1" ht="26.25" customHeight="1" x14ac:dyDescent="0.15">
      <c r="A84" s="261">
        <v>17</v>
      </c>
      <c r="B84" s="960"/>
      <c r="C84" s="961"/>
      <c r="D84" s="961"/>
      <c r="E84" s="961"/>
      <c r="F84" s="961"/>
      <c r="G84" s="961"/>
      <c r="H84" s="961"/>
      <c r="I84" s="961"/>
      <c r="J84" s="961"/>
      <c r="K84" s="961"/>
      <c r="L84" s="961"/>
      <c r="M84" s="961"/>
      <c r="N84" s="961"/>
      <c r="O84" s="961"/>
      <c r="P84" s="962"/>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4"/>
      <c r="BA84" s="964"/>
      <c r="BB84" s="964"/>
      <c r="BC84" s="964"/>
      <c r="BD84" s="965"/>
      <c r="BE84" s="265"/>
      <c r="BF84" s="265"/>
      <c r="BG84" s="265"/>
      <c r="BH84" s="265"/>
      <c r="BI84" s="265"/>
      <c r="BJ84" s="265"/>
      <c r="BK84" s="265"/>
      <c r="BL84" s="265"/>
      <c r="BM84" s="265"/>
      <c r="BN84" s="265"/>
      <c r="BO84" s="265"/>
      <c r="BP84" s="265"/>
      <c r="BQ84" s="262">
        <v>78</v>
      </c>
      <c r="BR84" s="267"/>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6"/>
    </row>
    <row r="85" spans="1:131" s="247" customFormat="1" ht="26.25" customHeight="1" x14ac:dyDescent="0.15">
      <c r="A85" s="261">
        <v>18</v>
      </c>
      <c r="B85" s="960"/>
      <c r="C85" s="961"/>
      <c r="D85" s="961"/>
      <c r="E85" s="961"/>
      <c r="F85" s="961"/>
      <c r="G85" s="961"/>
      <c r="H85" s="961"/>
      <c r="I85" s="961"/>
      <c r="J85" s="961"/>
      <c r="K85" s="961"/>
      <c r="L85" s="961"/>
      <c r="M85" s="961"/>
      <c r="N85" s="961"/>
      <c r="O85" s="961"/>
      <c r="P85" s="962"/>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4"/>
      <c r="BA85" s="964"/>
      <c r="BB85" s="964"/>
      <c r="BC85" s="964"/>
      <c r="BD85" s="965"/>
      <c r="BE85" s="265"/>
      <c r="BF85" s="265"/>
      <c r="BG85" s="265"/>
      <c r="BH85" s="265"/>
      <c r="BI85" s="265"/>
      <c r="BJ85" s="265"/>
      <c r="BK85" s="265"/>
      <c r="BL85" s="265"/>
      <c r="BM85" s="265"/>
      <c r="BN85" s="265"/>
      <c r="BO85" s="265"/>
      <c r="BP85" s="265"/>
      <c r="BQ85" s="262">
        <v>79</v>
      </c>
      <c r="BR85" s="267"/>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6"/>
    </row>
    <row r="86" spans="1:131" s="247" customFormat="1" ht="26.25" customHeight="1" x14ac:dyDescent="0.15">
      <c r="A86" s="261">
        <v>19</v>
      </c>
      <c r="B86" s="960"/>
      <c r="C86" s="961"/>
      <c r="D86" s="961"/>
      <c r="E86" s="961"/>
      <c r="F86" s="961"/>
      <c r="G86" s="961"/>
      <c r="H86" s="961"/>
      <c r="I86" s="961"/>
      <c r="J86" s="961"/>
      <c r="K86" s="961"/>
      <c r="L86" s="961"/>
      <c r="M86" s="961"/>
      <c r="N86" s="961"/>
      <c r="O86" s="961"/>
      <c r="P86" s="962"/>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4"/>
      <c r="BA86" s="964"/>
      <c r="BB86" s="964"/>
      <c r="BC86" s="964"/>
      <c r="BD86" s="965"/>
      <c r="BE86" s="265"/>
      <c r="BF86" s="265"/>
      <c r="BG86" s="265"/>
      <c r="BH86" s="265"/>
      <c r="BI86" s="265"/>
      <c r="BJ86" s="265"/>
      <c r="BK86" s="265"/>
      <c r="BL86" s="265"/>
      <c r="BM86" s="265"/>
      <c r="BN86" s="265"/>
      <c r="BO86" s="265"/>
      <c r="BP86" s="265"/>
      <c r="BQ86" s="262">
        <v>80</v>
      </c>
      <c r="BR86" s="267"/>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6"/>
    </row>
    <row r="88" spans="1:131" s="247" customFormat="1" ht="26.25" customHeight="1" thickBot="1" x14ac:dyDescent="0.2">
      <c r="A88" s="264" t="s">
        <v>384</v>
      </c>
      <c r="B88" s="870" t="s">
        <v>417</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6">
        <f>SUM(AF68:AJ72)</f>
        <v>67147</v>
      </c>
      <c r="AG88" s="926"/>
      <c r="AH88" s="926"/>
      <c r="AI88" s="926"/>
      <c r="AJ88" s="926"/>
      <c r="AK88" s="921"/>
      <c r="AL88" s="921"/>
      <c r="AM88" s="921"/>
      <c r="AN88" s="921"/>
      <c r="AO88" s="921"/>
      <c r="AP88" s="926">
        <f>SUM(AP68:AT72)</f>
        <v>142070</v>
      </c>
      <c r="AQ88" s="926"/>
      <c r="AR88" s="926"/>
      <c r="AS88" s="926"/>
      <c r="AT88" s="926"/>
      <c r="AU88" s="926">
        <f>SUM(AU68:AY72)</f>
        <v>205</v>
      </c>
      <c r="AV88" s="926"/>
      <c r="AW88" s="926"/>
      <c r="AX88" s="926"/>
      <c r="AY88" s="926"/>
      <c r="AZ88" s="934"/>
      <c r="BA88" s="934"/>
      <c r="BB88" s="934"/>
      <c r="BC88" s="934"/>
      <c r="BD88" s="935"/>
      <c r="BE88" s="265"/>
      <c r="BF88" s="265"/>
      <c r="BG88" s="265"/>
      <c r="BH88" s="265"/>
      <c r="BI88" s="265"/>
      <c r="BJ88" s="265"/>
      <c r="BK88" s="265"/>
      <c r="BL88" s="265"/>
      <c r="BM88" s="265"/>
      <c r="BN88" s="265"/>
      <c r="BO88" s="265"/>
      <c r="BP88" s="265"/>
      <c r="BQ88" s="262">
        <v>82</v>
      </c>
      <c r="BR88" s="267"/>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418</v>
      </c>
      <c r="BS102" s="871"/>
      <c r="BT102" s="871"/>
      <c r="BU102" s="871"/>
      <c r="BV102" s="871"/>
      <c r="BW102" s="871"/>
      <c r="BX102" s="871"/>
      <c r="BY102" s="871"/>
      <c r="BZ102" s="871"/>
      <c r="CA102" s="871"/>
      <c r="CB102" s="871"/>
      <c r="CC102" s="871"/>
      <c r="CD102" s="871"/>
      <c r="CE102" s="871"/>
      <c r="CF102" s="871"/>
      <c r="CG102" s="872"/>
      <c r="CH102" s="976"/>
      <c r="CI102" s="923"/>
      <c r="CJ102" s="923"/>
      <c r="CK102" s="923"/>
      <c r="CL102" s="977"/>
      <c r="CM102" s="976"/>
      <c r="CN102" s="923"/>
      <c r="CO102" s="923"/>
      <c r="CP102" s="923"/>
      <c r="CQ102" s="977"/>
      <c r="CR102" s="978"/>
      <c r="CS102" s="937"/>
      <c r="CT102" s="937"/>
      <c r="CU102" s="937"/>
      <c r="CV102" s="979"/>
      <c r="CW102" s="978"/>
      <c r="CX102" s="937"/>
      <c r="CY102" s="937"/>
      <c r="CZ102" s="937"/>
      <c r="DA102" s="979"/>
      <c r="DB102" s="978"/>
      <c r="DC102" s="937"/>
      <c r="DD102" s="937"/>
      <c r="DE102" s="937"/>
      <c r="DF102" s="979"/>
      <c r="DG102" s="978"/>
      <c r="DH102" s="937"/>
      <c r="DI102" s="937"/>
      <c r="DJ102" s="937"/>
      <c r="DK102" s="979"/>
      <c r="DL102" s="978"/>
      <c r="DM102" s="937"/>
      <c r="DN102" s="937"/>
      <c r="DO102" s="937"/>
      <c r="DP102" s="979"/>
      <c r="DQ102" s="978"/>
      <c r="DR102" s="937"/>
      <c r="DS102" s="937"/>
      <c r="DT102" s="937"/>
      <c r="DU102" s="979"/>
      <c r="DV102" s="1002"/>
      <c r="DW102" s="1003"/>
      <c r="DX102" s="1003"/>
      <c r="DY102" s="1003"/>
      <c r="DZ102" s="100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304</v>
      </c>
      <c r="AG109" s="981"/>
      <c r="AH109" s="981"/>
      <c r="AI109" s="981"/>
      <c r="AJ109" s="982"/>
      <c r="AK109" s="980" t="s">
        <v>303</v>
      </c>
      <c r="AL109" s="981"/>
      <c r="AM109" s="981"/>
      <c r="AN109" s="981"/>
      <c r="AO109" s="982"/>
      <c r="AP109" s="980" t="s">
        <v>427</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304</v>
      </c>
      <c r="BW109" s="981"/>
      <c r="BX109" s="981"/>
      <c r="BY109" s="981"/>
      <c r="BZ109" s="982"/>
      <c r="CA109" s="980" t="s">
        <v>303</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304</v>
      </c>
      <c r="DM109" s="981"/>
      <c r="DN109" s="981"/>
      <c r="DO109" s="981"/>
      <c r="DP109" s="982"/>
      <c r="DQ109" s="980" t="s">
        <v>303</v>
      </c>
      <c r="DR109" s="981"/>
      <c r="DS109" s="981"/>
      <c r="DT109" s="981"/>
      <c r="DU109" s="982"/>
      <c r="DV109" s="980" t="s">
        <v>427</v>
      </c>
      <c r="DW109" s="981"/>
      <c r="DX109" s="981"/>
      <c r="DY109" s="981"/>
      <c r="DZ109" s="983"/>
    </row>
    <row r="110" spans="1:131" s="246"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812751</v>
      </c>
      <c r="AB110" s="988"/>
      <c r="AC110" s="988"/>
      <c r="AD110" s="988"/>
      <c r="AE110" s="989"/>
      <c r="AF110" s="990">
        <v>755515</v>
      </c>
      <c r="AG110" s="988"/>
      <c r="AH110" s="988"/>
      <c r="AI110" s="988"/>
      <c r="AJ110" s="989"/>
      <c r="AK110" s="990">
        <v>751502</v>
      </c>
      <c r="AL110" s="988"/>
      <c r="AM110" s="988"/>
      <c r="AN110" s="988"/>
      <c r="AO110" s="989"/>
      <c r="AP110" s="991">
        <v>20.2</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7331018</v>
      </c>
      <c r="BR110" s="1023"/>
      <c r="BS110" s="1023"/>
      <c r="BT110" s="1023"/>
      <c r="BU110" s="1023"/>
      <c r="BV110" s="1023">
        <v>7588792</v>
      </c>
      <c r="BW110" s="1023"/>
      <c r="BX110" s="1023"/>
      <c r="BY110" s="1023"/>
      <c r="BZ110" s="1023"/>
      <c r="CA110" s="1023">
        <v>7911146</v>
      </c>
      <c r="CB110" s="1023"/>
      <c r="CC110" s="1023"/>
      <c r="CD110" s="1023"/>
      <c r="CE110" s="1023"/>
      <c r="CF110" s="1037">
        <v>212.9</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433</v>
      </c>
      <c r="DM110" s="1023"/>
      <c r="DN110" s="1023"/>
      <c r="DO110" s="1023"/>
      <c r="DP110" s="1023"/>
      <c r="DQ110" s="1023" t="s">
        <v>433</v>
      </c>
      <c r="DR110" s="1023"/>
      <c r="DS110" s="1023"/>
      <c r="DT110" s="1023"/>
      <c r="DU110" s="1023"/>
      <c r="DV110" s="1024" t="s">
        <v>433</v>
      </c>
      <c r="DW110" s="1024"/>
      <c r="DX110" s="1024"/>
      <c r="DY110" s="1024"/>
      <c r="DZ110" s="1025"/>
    </row>
    <row r="111" spans="1:131" s="246"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433</v>
      </c>
      <c r="AG111" s="1030"/>
      <c r="AH111" s="1030"/>
      <c r="AI111" s="1030"/>
      <c r="AJ111" s="1031"/>
      <c r="AK111" s="1032" t="s">
        <v>433</v>
      </c>
      <c r="AL111" s="1030"/>
      <c r="AM111" s="1030"/>
      <c r="AN111" s="1030"/>
      <c r="AO111" s="1031"/>
      <c r="AP111" s="1033" t="s">
        <v>433</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t="s">
        <v>433</v>
      </c>
      <c r="BR111" s="1016"/>
      <c r="BS111" s="1016"/>
      <c r="BT111" s="1016"/>
      <c r="BU111" s="1016"/>
      <c r="BV111" s="1016" t="s">
        <v>433</v>
      </c>
      <c r="BW111" s="1016"/>
      <c r="BX111" s="1016"/>
      <c r="BY111" s="1016"/>
      <c r="BZ111" s="1016"/>
      <c r="CA111" s="1016" t="s">
        <v>433</v>
      </c>
      <c r="CB111" s="1016"/>
      <c r="CC111" s="1016"/>
      <c r="CD111" s="1016"/>
      <c r="CE111" s="1016"/>
      <c r="CF111" s="1010" t="s">
        <v>433</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433</v>
      </c>
      <c r="DH111" s="1016"/>
      <c r="DI111" s="1016"/>
      <c r="DJ111" s="1016"/>
      <c r="DK111" s="1016"/>
      <c r="DL111" s="1016" t="s">
        <v>433</v>
      </c>
      <c r="DM111" s="1016"/>
      <c r="DN111" s="1016"/>
      <c r="DO111" s="1016"/>
      <c r="DP111" s="1016"/>
      <c r="DQ111" s="1016" t="s">
        <v>433</v>
      </c>
      <c r="DR111" s="1016"/>
      <c r="DS111" s="1016"/>
      <c r="DT111" s="1016"/>
      <c r="DU111" s="1016"/>
      <c r="DV111" s="1017" t="s">
        <v>433</v>
      </c>
      <c r="DW111" s="1017"/>
      <c r="DX111" s="1017"/>
      <c r="DY111" s="1017"/>
      <c r="DZ111" s="1018"/>
    </row>
    <row r="112" spans="1:131" s="246"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433</v>
      </c>
      <c r="AB112" s="1055"/>
      <c r="AC112" s="1055"/>
      <c r="AD112" s="1055"/>
      <c r="AE112" s="1056"/>
      <c r="AF112" s="1057" t="s">
        <v>433</v>
      </c>
      <c r="AG112" s="1055"/>
      <c r="AH112" s="1055"/>
      <c r="AI112" s="1055"/>
      <c r="AJ112" s="1056"/>
      <c r="AK112" s="1057" t="s">
        <v>433</v>
      </c>
      <c r="AL112" s="1055"/>
      <c r="AM112" s="1055"/>
      <c r="AN112" s="1055"/>
      <c r="AO112" s="1056"/>
      <c r="AP112" s="1058" t="s">
        <v>433</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3718081</v>
      </c>
      <c r="BR112" s="1016"/>
      <c r="BS112" s="1016"/>
      <c r="BT112" s="1016"/>
      <c r="BU112" s="1016"/>
      <c r="BV112" s="1016">
        <v>3592632</v>
      </c>
      <c r="BW112" s="1016"/>
      <c r="BX112" s="1016"/>
      <c r="BY112" s="1016"/>
      <c r="BZ112" s="1016"/>
      <c r="CA112" s="1016">
        <v>3465647</v>
      </c>
      <c r="CB112" s="1016"/>
      <c r="CC112" s="1016"/>
      <c r="CD112" s="1016"/>
      <c r="CE112" s="1016"/>
      <c r="CF112" s="1010">
        <v>93.3</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433</v>
      </c>
      <c r="DH112" s="1016"/>
      <c r="DI112" s="1016"/>
      <c r="DJ112" s="1016"/>
      <c r="DK112" s="1016"/>
      <c r="DL112" s="1016" t="s">
        <v>433</v>
      </c>
      <c r="DM112" s="1016"/>
      <c r="DN112" s="1016"/>
      <c r="DO112" s="1016"/>
      <c r="DP112" s="1016"/>
      <c r="DQ112" s="1016" t="s">
        <v>433</v>
      </c>
      <c r="DR112" s="1016"/>
      <c r="DS112" s="1016"/>
      <c r="DT112" s="1016"/>
      <c r="DU112" s="1016"/>
      <c r="DV112" s="1017" t="s">
        <v>433</v>
      </c>
      <c r="DW112" s="1017"/>
      <c r="DX112" s="1017"/>
      <c r="DY112" s="1017"/>
      <c r="DZ112" s="1018"/>
    </row>
    <row r="113" spans="1:130" s="246"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258626</v>
      </c>
      <c r="AB113" s="1030"/>
      <c r="AC113" s="1030"/>
      <c r="AD113" s="1030"/>
      <c r="AE113" s="1031"/>
      <c r="AF113" s="1032">
        <v>269060</v>
      </c>
      <c r="AG113" s="1030"/>
      <c r="AH113" s="1030"/>
      <c r="AI113" s="1030"/>
      <c r="AJ113" s="1031"/>
      <c r="AK113" s="1032">
        <v>248170</v>
      </c>
      <c r="AL113" s="1030"/>
      <c r="AM113" s="1030"/>
      <c r="AN113" s="1030"/>
      <c r="AO113" s="1031"/>
      <c r="AP113" s="1033">
        <v>6.7</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171380</v>
      </c>
      <c r="BR113" s="1016"/>
      <c r="BS113" s="1016"/>
      <c r="BT113" s="1016"/>
      <c r="BU113" s="1016"/>
      <c r="BV113" s="1016">
        <v>207118</v>
      </c>
      <c r="BW113" s="1016"/>
      <c r="BX113" s="1016"/>
      <c r="BY113" s="1016"/>
      <c r="BZ113" s="1016"/>
      <c r="CA113" s="1016">
        <v>204984</v>
      </c>
      <c r="CB113" s="1016"/>
      <c r="CC113" s="1016"/>
      <c r="CD113" s="1016"/>
      <c r="CE113" s="1016"/>
      <c r="CF113" s="1010">
        <v>5.5</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433</v>
      </c>
      <c r="DH113" s="1055"/>
      <c r="DI113" s="1055"/>
      <c r="DJ113" s="1055"/>
      <c r="DK113" s="1056"/>
      <c r="DL113" s="1057" t="s">
        <v>433</v>
      </c>
      <c r="DM113" s="1055"/>
      <c r="DN113" s="1055"/>
      <c r="DO113" s="1055"/>
      <c r="DP113" s="1056"/>
      <c r="DQ113" s="1057" t="s">
        <v>433</v>
      </c>
      <c r="DR113" s="1055"/>
      <c r="DS113" s="1055"/>
      <c r="DT113" s="1055"/>
      <c r="DU113" s="1056"/>
      <c r="DV113" s="1058" t="s">
        <v>433</v>
      </c>
      <c r="DW113" s="1059"/>
      <c r="DX113" s="1059"/>
      <c r="DY113" s="1059"/>
      <c r="DZ113" s="1060"/>
    </row>
    <row r="114" spans="1:130" s="246"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20700</v>
      </c>
      <c r="AB114" s="1055"/>
      <c r="AC114" s="1055"/>
      <c r="AD114" s="1055"/>
      <c r="AE114" s="1056"/>
      <c r="AF114" s="1057">
        <v>24377</v>
      </c>
      <c r="AG114" s="1055"/>
      <c r="AH114" s="1055"/>
      <c r="AI114" s="1055"/>
      <c r="AJ114" s="1056"/>
      <c r="AK114" s="1057">
        <v>27190</v>
      </c>
      <c r="AL114" s="1055"/>
      <c r="AM114" s="1055"/>
      <c r="AN114" s="1055"/>
      <c r="AO114" s="1056"/>
      <c r="AP114" s="1058">
        <v>0.7</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1399303</v>
      </c>
      <c r="BR114" s="1016"/>
      <c r="BS114" s="1016"/>
      <c r="BT114" s="1016"/>
      <c r="BU114" s="1016"/>
      <c r="BV114" s="1016">
        <v>1107630</v>
      </c>
      <c r="BW114" s="1016"/>
      <c r="BX114" s="1016"/>
      <c r="BY114" s="1016"/>
      <c r="BZ114" s="1016"/>
      <c r="CA114" s="1016">
        <v>997715</v>
      </c>
      <c r="CB114" s="1016"/>
      <c r="CC114" s="1016"/>
      <c r="CD114" s="1016"/>
      <c r="CE114" s="1016"/>
      <c r="CF114" s="1010">
        <v>26.8</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433</v>
      </c>
      <c r="DH114" s="1055"/>
      <c r="DI114" s="1055"/>
      <c r="DJ114" s="1055"/>
      <c r="DK114" s="1056"/>
      <c r="DL114" s="1057" t="s">
        <v>433</v>
      </c>
      <c r="DM114" s="1055"/>
      <c r="DN114" s="1055"/>
      <c r="DO114" s="1055"/>
      <c r="DP114" s="1056"/>
      <c r="DQ114" s="1057" t="s">
        <v>433</v>
      </c>
      <c r="DR114" s="1055"/>
      <c r="DS114" s="1055"/>
      <c r="DT114" s="1055"/>
      <c r="DU114" s="1056"/>
      <c r="DV114" s="1058" t="s">
        <v>433</v>
      </c>
      <c r="DW114" s="1059"/>
      <c r="DX114" s="1059"/>
      <c r="DY114" s="1059"/>
      <c r="DZ114" s="1060"/>
    </row>
    <row r="115" spans="1:130" s="246"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433</v>
      </c>
      <c r="AB115" s="1030"/>
      <c r="AC115" s="1030"/>
      <c r="AD115" s="1030"/>
      <c r="AE115" s="1031"/>
      <c r="AF115" s="1032" t="s">
        <v>433</v>
      </c>
      <c r="AG115" s="1030"/>
      <c r="AH115" s="1030"/>
      <c r="AI115" s="1030"/>
      <c r="AJ115" s="1031"/>
      <c r="AK115" s="1032" t="s">
        <v>433</v>
      </c>
      <c r="AL115" s="1030"/>
      <c r="AM115" s="1030"/>
      <c r="AN115" s="1030"/>
      <c r="AO115" s="1031"/>
      <c r="AP115" s="1033" t="s">
        <v>433</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t="s">
        <v>433</v>
      </c>
      <c r="BR115" s="1016"/>
      <c r="BS115" s="1016"/>
      <c r="BT115" s="1016"/>
      <c r="BU115" s="1016"/>
      <c r="BV115" s="1016" t="s">
        <v>433</v>
      </c>
      <c r="BW115" s="1016"/>
      <c r="BX115" s="1016"/>
      <c r="BY115" s="1016"/>
      <c r="BZ115" s="1016"/>
      <c r="CA115" s="1016" t="s">
        <v>433</v>
      </c>
      <c r="CB115" s="1016"/>
      <c r="CC115" s="1016"/>
      <c r="CD115" s="1016"/>
      <c r="CE115" s="1016"/>
      <c r="CF115" s="1010" t="s">
        <v>433</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433</v>
      </c>
      <c r="DH115" s="1055"/>
      <c r="DI115" s="1055"/>
      <c r="DJ115" s="1055"/>
      <c r="DK115" s="1056"/>
      <c r="DL115" s="1057" t="s">
        <v>433</v>
      </c>
      <c r="DM115" s="1055"/>
      <c r="DN115" s="1055"/>
      <c r="DO115" s="1055"/>
      <c r="DP115" s="1056"/>
      <c r="DQ115" s="1057" t="s">
        <v>433</v>
      </c>
      <c r="DR115" s="1055"/>
      <c r="DS115" s="1055"/>
      <c r="DT115" s="1055"/>
      <c r="DU115" s="1056"/>
      <c r="DV115" s="1058" t="s">
        <v>433</v>
      </c>
      <c r="DW115" s="1059"/>
      <c r="DX115" s="1059"/>
      <c r="DY115" s="1059"/>
      <c r="DZ115" s="1060"/>
    </row>
    <row r="116" spans="1:130" s="246"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433</v>
      </c>
      <c r="AB116" s="1055"/>
      <c r="AC116" s="1055"/>
      <c r="AD116" s="1055"/>
      <c r="AE116" s="1056"/>
      <c r="AF116" s="1057" t="s">
        <v>433</v>
      </c>
      <c r="AG116" s="1055"/>
      <c r="AH116" s="1055"/>
      <c r="AI116" s="1055"/>
      <c r="AJ116" s="1056"/>
      <c r="AK116" s="1057" t="s">
        <v>433</v>
      </c>
      <c r="AL116" s="1055"/>
      <c r="AM116" s="1055"/>
      <c r="AN116" s="1055"/>
      <c r="AO116" s="1056"/>
      <c r="AP116" s="1058" t="s">
        <v>433</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433</v>
      </c>
      <c r="BR116" s="1016"/>
      <c r="BS116" s="1016"/>
      <c r="BT116" s="1016"/>
      <c r="BU116" s="1016"/>
      <c r="BV116" s="1016" t="s">
        <v>433</v>
      </c>
      <c r="BW116" s="1016"/>
      <c r="BX116" s="1016"/>
      <c r="BY116" s="1016"/>
      <c r="BZ116" s="1016"/>
      <c r="CA116" s="1016" t="s">
        <v>433</v>
      </c>
      <c r="CB116" s="1016"/>
      <c r="CC116" s="1016"/>
      <c r="CD116" s="1016"/>
      <c r="CE116" s="1016"/>
      <c r="CF116" s="1010" t="s">
        <v>433</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433</v>
      </c>
      <c r="DH116" s="1055"/>
      <c r="DI116" s="1055"/>
      <c r="DJ116" s="1055"/>
      <c r="DK116" s="1056"/>
      <c r="DL116" s="1057" t="s">
        <v>433</v>
      </c>
      <c r="DM116" s="1055"/>
      <c r="DN116" s="1055"/>
      <c r="DO116" s="1055"/>
      <c r="DP116" s="1056"/>
      <c r="DQ116" s="1057" t="s">
        <v>433</v>
      </c>
      <c r="DR116" s="1055"/>
      <c r="DS116" s="1055"/>
      <c r="DT116" s="1055"/>
      <c r="DU116" s="1056"/>
      <c r="DV116" s="1058" t="s">
        <v>433</v>
      </c>
      <c r="DW116" s="1059"/>
      <c r="DX116" s="1059"/>
      <c r="DY116" s="1059"/>
      <c r="DZ116" s="1060"/>
    </row>
    <row r="117" spans="1:130" s="246"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1092077</v>
      </c>
      <c r="AB117" s="1073"/>
      <c r="AC117" s="1073"/>
      <c r="AD117" s="1073"/>
      <c r="AE117" s="1074"/>
      <c r="AF117" s="1075">
        <v>1048952</v>
      </c>
      <c r="AG117" s="1073"/>
      <c r="AH117" s="1073"/>
      <c r="AI117" s="1073"/>
      <c r="AJ117" s="1074"/>
      <c r="AK117" s="1075">
        <v>1026862</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455</v>
      </c>
      <c r="BR117" s="1016"/>
      <c r="BS117" s="1016"/>
      <c r="BT117" s="1016"/>
      <c r="BU117" s="1016"/>
      <c r="BV117" s="1016" t="s">
        <v>455</v>
      </c>
      <c r="BW117" s="1016"/>
      <c r="BX117" s="1016"/>
      <c r="BY117" s="1016"/>
      <c r="BZ117" s="1016"/>
      <c r="CA117" s="1016" t="s">
        <v>455</v>
      </c>
      <c r="CB117" s="1016"/>
      <c r="CC117" s="1016"/>
      <c r="CD117" s="1016"/>
      <c r="CE117" s="1016"/>
      <c r="CF117" s="1010" t="s">
        <v>455</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455</v>
      </c>
      <c r="DH117" s="1055"/>
      <c r="DI117" s="1055"/>
      <c r="DJ117" s="1055"/>
      <c r="DK117" s="1056"/>
      <c r="DL117" s="1057" t="s">
        <v>407</v>
      </c>
      <c r="DM117" s="1055"/>
      <c r="DN117" s="1055"/>
      <c r="DO117" s="1055"/>
      <c r="DP117" s="1056"/>
      <c r="DQ117" s="1057" t="s">
        <v>455</v>
      </c>
      <c r="DR117" s="1055"/>
      <c r="DS117" s="1055"/>
      <c r="DT117" s="1055"/>
      <c r="DU117" s="1056"/>
      <c r="DV117" s="1058" t="s">
        <v>402</v>
      </c>
      <c r="DW117" s="1059"/>
      <c r="DX117" s="1059"/>
      <c r="DY117" s="1059"/>
      <c r="DZ117" s="1060"/>
    </row>
    <row r="118" spans="1:130" s="246"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304</v>
      </c>
      <c r="AG118" s="981"/>
      <c r="AH118" s="981"/>
      <c r="AI118" s="981"/>
      <c r="AJ118" s="982"/>
      <c r="AK118" s="980" t="s">
        <v>303</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407</v>
      </c>
      <c r="BR118" s="1094"/>
      <c r="BS118" s="1094"/>
      <c r="BT118" s="1094"/>
      <c r="BU118" s="1094"/>
      <c r="BV118" s="1094" t="s">
        <v>455</v>
      </c>
      <c r="BW118" s="1094"/>
      <c r="BX118" s="1094"/>
      <c r="BY118" s="1094"/>
      <c r="BZ118" s="1094"/>
      <c r="CA118" s="1094" t="s">
        <v>455</v>
      </c>
      <c r="CB118" s="1094"/>
      <c r="CC118" s="1094"/>
      <c r="CD118" s="1094"/>
      <c r="CE118" s="1094"/>
      <c r="CF118" s="1010" t="s">
        <v>407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455</v>
      </c>
      <c r="DM118" s="1055"/>
      <c r="DN118" s="1055"/>
      <c r="DO118" s="1055"/>
      <c r="DP118" s="1056"/>
      <c r="DQ118" s="1057" t="s">
        <v>455</v>
      </c>
      <c r="DR118" s="1055"/>
      <c r="DS118" s="1055"/>
      <c r="DT118" s="1055"/>
      <c r="DU118" s="1056"/>
      <c r="DV118" s="1058" t="s">
        <v>402</v>
      </c>
      <c r="DW118" s="1059"/>
      <c r="DX118" s="1059"/>
      <c r="DY118" s="1059"/>
      <c r="DZ118" s="1060"/>
    </row>
    <row r="119" spans="1:130" s="246"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402</v>
      </c>
      <c r="AB119" s="988"/>
      <c r="AC119" s="988"/>
      <c r="AD119" s="988"/>
      <c r="AE119" s="989"/>
      <c r="AF119" s="990" t="s">
        <v>402</v>
      </c>
      <c r="AG119" s="988"/>
      <c r="AH119" s="988"/>
      <c r="AI119" s="988"/>
      <c r="AJ119" s="989"/>
      <c r="AK119" s="990" t="s">
        <v>455</v>
      </c>
      <c r="AL119" s="988"/>
      <c r="AM119" s="988"/>
      <c r="AN119" s="988"/>
      <c r="AO119" s="989"/>
      <c r="AP119" s="991" t="s">
        <v>407</v>
      </c>
      <c r="AQ119" s="992"/>
      <c r="AR119" s="992"/>
      <c r="AS119" s="992"/>
      <c r="AT119" s="993"/>
      <c r="AU119" s="998"/>
      <c r="AV119" s="999"/>
      <c r="AW119" s="999"/>
      <c r="AX119" s="999"/>
      <c r="AY119" s="999"/>
      <c r="AZ119" s="277" t="s">
        <v>187</v>
      </c>
      <c r="BA119" s="277"/>
      <c r="BB119" s="277"/>
      <c r="BC119" s="277"/>
      <c r="BD119" s="277"/>
      <c r="BE119" s="277"/>
      <c r="BF119" s="277"/>
      <c r="BG119" s="277"/>
      <c r="BH119" s="277"/>
      <c r="BI119" s="277"/>
      <c r="BJ119" s="277"/>
      <c r="BK119" s="277"/>
      <c r="BL119" s="277"/>
      <c r="BM119" s="277"/>
      <c r="BN119" s="277"/>
      <c r="BO119" s="1071" t="s">
        <v>459</v>
      </c>
      <c r="BP119" s="1102"/>
      <c r="BQ119" s="1093">
        <v>12619782</v>
      </c>
      <c r="BR119" s="1094"/>
      <c r="BS119" s="1094"/>
      <c r="BT119" s="1094"/>
      <c r="BU119" s="1094"/>
      <c r="BV119" s="1094">
        <v>12496172</v>
      </c>
      <c r="BW119" s="1094"/>
      <c r="BX119" s="1094"/>
      <c r="BY119" s="1094"/>
      <c r="BZ119" s="1094"/>
      <c r="CA119" s="1094">
        <v>12579492</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407</v>
      </c>
      <c r="DH119" s="1080"/>
      <c r="DI119" s="1080"/>
      <c r="DJ119" s="1080"/>
      <c r="DK119" s="1081"/>
      <c r="DL119" s="1079" t="s">
        <v>407</v>
      </c>
      <c r="DM119" s="1080"/>
      <c r="DN119" s="1080"/>
      <c r="DO119" s="1080"/>
      <c r="DP119" s="1081"/>
      <c r="DQ119" s="1079" t="s">
        <v>455</v>
      </c>
      <c r="DR119" s="1080"/>
      <c r="DS119" s="1080"/>
      <c r="DT119" s="1080"/>
      <c r="DU119" s="1081"/>
      <c r="DV119" s="1082" t="s">
        <v>455</v>
      </c>
      <c r="DW119" s="1083"/>
      <c r="DX119" s="1083"/>
      <c r="DY119" s="1083"/>
      <c r="DZ119" s="1084"/>
    </row>
    <row r="120" spans="1:130" s="246"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407</v>
      </c>
      <c r="AB120" s="1055"/>
      <c r="AC120" s="1055"/>
      <c r="AD120" s="1055"/>
      <c r="AE120" s="1056"/>
      <c r="AF120" s="1057" t="s">
        <v>455</v>
      </c>
      <c r="AG120" s="1055"/>
      <c r="AH120" s="1055"/>
      <c r="AI120" s="1055"/>
      <c r="AJ120" s="1056"/>
      <c r="AK120" s="1057" t="s">
        <v>455</v>
      </c>
      <c r="AL120" s="1055"/>
      <c r="AM120" s="1055"/>
      <c r="AN120" s="1055"/>
      <c r="AO120" s="1056"/>
      <c r="AP120" s="1058" t="s">
        <v>407</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1690800</v>
      </c>
      <c r="BR120" s="1023"/>
      <c r="BS120" s="1023"/>
      <c r="BT120" s="1023"/>
      <c r="BU120" s="1023"/>
      <c r="BV120" s="1023">
        <v>1900258</v>
      </c>
      <c r="BW120" s="1023"/>
      <c r="BX120" s="1023"/>
      <c r="BY120" s="1023"/>
      <c r="BZ120" s="1023"/>
      <c r="CA120" s="1023">
        <v>1803973</v>
      </c>
      <c r="CB120" s="1023"/>
      <c r="CC120" s="1023"/>
      <c r="CD120" s="1023"/>
      <c r="CE120" s="1023"/>
      <c r="CF120" s="1037">
        <v>48.5</v>
      </c>
      <c r="CG120" s="1038"/>
      <c r="CH120" s="1038"/>
      <c r="CI120" s="1038"/>
      <c r="CJ120" s="1038"/>
      <c r="CK120" s="1103" t="s">
        <v>463</v>
      </c>
      <c r="CL120" s="1104"/>
      <c r="CM120" s="1104"/>
      <c r="CN120" s="1104"/>
      <c r="CO120" s="1105"/>
      <c r="CP120" s="1111" t="s">
        <v>464</v>
      </c>
      <c r="CQ120" s="1112"/>
      <c r="CR120" s="1112"/>
      <c r="CS120" s="1112"/>
      <c r="CT120" s="1112"/>
      <c r="CU120" s="1112"/>
      <c r="CV120" s="1112"/>
      <c r="CW120" s="1112"/>
      <c r="CX120" s="1112"/>
      <c r="CY120" s="1112"/>
      <c r="CZ120" s="1112"/>
      <c r="DA120" s="1112"/>
      <c r="DB120" s="1112"/>
      <c r="DC120" s="1112"/>
      <c r="DD120" s="1112"/>
      <c r="DE120" s="1112"/>
      <c r="DF120" s="1113"/>
      <c r="DG120" s="1022">
        <v>3560423</v>
      </c>
      <c r="DH120" s="1023"/>
      <c r="DI120" s="1023"/>
      <c r="DJ120" s="1023"/>
      <c r="DK120" s="1023"/>
      <c r="DL120" s="1023">
        <v>3442593</v>
      </c>
      <c r="DM120" s="1023"/>
      <c r="DN120" s="1023"/>
      <c r="DO120" s="1023"/>
      <c r="DP120" s="1023"/>
      <c r="DQ120" s="1023">
        <v>3314224</v>
      </c>
      <c r="DR120" s="1023"/>
      <c r="DS120" s="1023"/>
      <c r="DT120" s="1023"/>
      <c r="DU120" s="1023"/>
      <c r="DV120" s="1024">
        <v>89.2</v>
      </c>
      <c r="DW120" s="1024"/>
      <c r="DX120" s="1024"/>
      <c r="DY120" s="1024"/>
      <c r="DZ120" s="1025"/>
    </row>
    <row r="121" spans="1:130" s="246"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455</v>
      </c>
      <c r="AB121" s="1055"/>
      <c r="AC121" s="1055"/>
      <c r="AD121" s="1055"/>
      <c r="AE121" s="1056"/>
      <c r="AF121" s="1057" t="s">
        <v>455</v>
      </c>
      <c r="AG121" s="1055"/>
      <c r="AH121" s="1055"/>
      <c r="AI121" s="1055"/>
      <c r="AJ121" s="1056"/>
      <c r="AK121" s="1057" t="s">
        <v>455</v>
      </c>
      <c r="AL121" s="1055"/>
      <c r="AM121" s="1055"/>
      <c r="AN121" s="1055"/>
      <c r="AO121" s="1056"/>
      <c r="AP121" s="1058" t="s">
        <v>407</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t="s">
        <v>455</v>
      </c>
      <c r="BR121" s="1016"/>
      <c r="BS121" s="1016"/>
      <c r="BT121" s="1016"/>
      <c r="BU121" s="1016"/>
      <c r="BV121" s="1016" t="s">
        <v>407</v>
      </c>
      <c r="BW121" s="1016"/>
      <c r="BX121" s="1016"/>
      <c r="BY121" s="1016"/>
      <c r="BZ121" s="1016"/>
      <c r="CA121" s="1016" t="s">
        <v>455</v>
      </c>
      <c r="CB121" s="1016"/>
      <c r="CC121" s="1016"/>
      <c r="CD121" s="1016"/>
      <c r="CE121" s="1016"/>
      <c r="CF121" s="1010" t="s">
        <v>455</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v>153674</v>
      </c>
      <c r="DH121" s="1016"/>
      <c r="DI121" s="1016"/>
      <c r="DJ121" s="1016"/>
      <c r="DK121" s="1016"/>
      <c r="DL121" s="1016">
        <v>147705</v>
      </c>
      <c r="DM121" s="1016"/>
      <c r="DN121" s="1016"/>
      <c r="DO121" s="1016"/>
      <c r="DP121" s="1016"/>
      <c r="DQ121" s="1016">
        <v>142507</v>
      </c>
      <c r="DR121" s="1016"/>
      <c r="DS121" s="1016"/>
      <c r="DT121" s="1016"/>
      <c r="DU121" s="1016"/>
      <c r="DV121" s="1017">
        <v>3.8</v>
      </c>
      <c r="DW121" s="1017"/>
      <c r="DX121" s="1017"/>
      <c r="DY121" s="1017"/>
      <c r="DZ121" s="1018"/>
    </row>
    <row r="122" spans="1:130" s="246"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407</v>
      </c>
      <c r="AG122" s="1055"/>
      <c r="AH122" s="1055"/>
      <c r="AI122" s="1055"/>
      <c r="AJ122" s="1056"/>
      <c r="AK122" s="1057" t="s">
        <v>455</v>
      </c>
      <c r="AL122" s="1055"/>
      <c r="AM122" s="1055"/>
      <c r="AN122" s="1055"/>
      <c r="AO122" s="1056"/>
      <c r="AP122" s="1058" t="s">
        <v>402</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6677760</v>
      </c>
      <c r="BR122" s="1094"/>
      <c r="BS122" s="1094"/>
      <c r="BT122" s="1094"/>
      <c r="BU122" s="1094"/>
      <c r="BV122" s="1094">
        <v>6527796</v>
      </c>
      <c r="BW122" s="1094"/>
      <c r="BX122" s="1094"/>
      <c r="BY122" s="1094"/>
      <c r="BZ122" s="1094"/>
      <c r="CA122" s="1094">
        <v>6493639</v>
      </c>
      <c r="CB122" s="1094"/>
      <c r="CC122" s="1094"/>
      <c r="CD122" s="1094"/>
      <c r="CE122" s="1094"/>
      <c r="CF122" s="1114">
        <v>174.8</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v>3984</v>
      </c>
      <c r="DH122" s="1016"/>
      <c r="DI122" s="1016"/>
      <c r="DJ122" s="1016"/>
      <c r="DK122" s="1016"/>
      <c r="DL122" s="1016">
        <v>2334</v>
      </c>
      <c r="DM122" s="1016"/>
      <c r="DN122" s="1016"/>
      <c r="DO122" s="1016"/>
      <c r="DP122" s="1016"/>
      <c r="DQ122" s="1016">
        <v>8916</v>
      </c>
      <c r="DR122" s="1016"/>
      <c r="DS122" s="1016"/>
      <c r="DT122" s="1016"/>
      <c r="DU122" s="1016"/>
      <c r="DV122" s="1017">
        <v>0.2</v>
      </c>
      <c r="DW122" s="1017"/>
      <c r="DX122" s="1017"/>
      <c r="DY122" s="1017"/>
      <c r="DZ122" s="1018"/>
    </row>
    <row r="123" spans="1:130" s="246"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455</v>
      </c>
      <c r="AB123" s="1055"/>
      <c r="AC123" s="1055"/>
      <c r="AD123" s="1055"/>
      <c r="AE123" s="1056"/>
      <c r="AF123" s="1057" t="s">
        <v>407</v>
      </c>
      <c r="AG123" s="1055"/>
      <c r="AH123" s="1055"/>
      <c r="AI123" s="1055"/>
      <c r="AJ123" s="1056"/>
      <c r="AK123" s="1057" t="s">
        <v>407</v>
      </c>
      <c r="AL123" s="1055"/>
      <c r="AM123" s="1055"/>
      <c r="AN123" s="1055"/>
      <c r="AO123" s="1056"/>
      <c r="AP123" s="1058" t="s">
        <v>455</v>
      </c>
      <c r="AQ123" s="1059"/>
      <c r="AR123" s="1059"/>
      <c r="AS123" s="1059"/>
      <c r="AT123" s="1060"/>
      <c r="AU123" s="1091"/>
      <c r="AV123" s="1092"/>
      <c r="AW123" s="1092"/>
      <c r="AX123" s="1092"/>
      <c r="AY123" s="1092"/>
      <c r="AZ123" s="277" t="s">
        <v>187</v>
      </c>
      <c r="BA123" s="277"/>
      <c r="BB123" s="277"/>
      <c r="BC123" s="277"/>
      <c r="BD123" s="277"/>
      <c r="BE123" s="277"/>
      <c r="BF123" s="277"/>
      <c r="BG123" s="277"/>
      <c r="BH123" s="277"/>
      <c r="BI123" s="277"/>
      <c r="BJ123" s="277"/>
      <c r="BK123" s="277"/>
      <c r="BL123" s="277"/>
      <c r="BM123" s="277"/>
      <c r="BN123" s="277"/>
      <c r="BO123" s="1071" t="s">
        <v>470</v>
      </c>
      <c r="BP123" s="1102"/>
      <c r="BQ123" s="1161">
        <v>8368560</v>
      </c>
      <c r="BR123" s="1162"/>
      <c r="BS123" s="1162"/>
      <c r="BT123" s="1162"/>
      <c r="BU123" s="1162"/>
      <c r="BV123" s="1162">
        <v>8428054</v>
      </c>
      <c r="BW123" s="1162"/>
      <c r="BX123" s="1162"/>
      <c r="BY123" s="1162"/>
      <c r="BZ123" s="1162"/>
      <c r="CA123" s="1162">
        <v>8297612</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455</v>
      </c>
      <c r="DH123" s="1055"/>
      <c r="DI123" s="1055"/>
      <c r="DJ123" s="1055"/>
      <c r="DK123" s="1056"/>
      <c r="DL123" s="1057" t="s">
        <v>455</v>
      </c>
      <c r="DM123" s="1055"/>
      <c r="DN123" s="1055"/>
      <c r="DO123" s="1055"/>
      <c r="DP123" s="1056"/>
      <c r="DQ123" s="1057" t="s">
        <v>407</v>
      </c>
      <c r="DR123" s="1055"/>
      <c r="DS123" s="1055"/>
      <c r="DT123" s="1055"/>
      <c r="DU123" s="1056"/>
      <c r="DV123" s="1058" t="s">
        <v>455</v>
      </c>
      <c r="DW123" s="1059"/>
      <c r="DX123" s="1059"/>
      <c r="DY123" s="1059"/>
      <c r="DZ123" s="1060"/>
    </row>
    <row r="124" spans="1:130" s="246"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455</v>
      </c>
      <c r="AB124" s="1055"/>
      <c r="AC124" s="1055"/>
      <c r="AD124" s="1055"/>
      <c r="AE124" s="1056"/>
      <c r="AF124" s="1057" t="s">
        <v>455</v>
      </c>
      <c r="AG124" s="1055"/>
      <c r="AH124" s="1055"/>
      <c r="AI124" s="1055"/>
      <c r="AJ124" s="1056"/>
      <c r="AK124" s="1057" t="s">
        <v>455</v>
      </c>
      <c r="AL124" s="1055"/>
      <c r="AM124" s="1055"/>
      <c r="AN124" s="1055"/>
      <c r="AO124" s="1056"/>
      <c r="AP124" s="1058" t="s">
        <v>455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115.2</v>
      </c>
      <c r="BR124" s="1124"/>
      <c r="BS124" s="1124"/>
      <c r="BT124" s="1124"/>
      <c r="BU124" s="1124"/>
      <c r="BV124" s="1124">
        <v>111</v>
      </c>
      <c r="BW124" s="1124"/>
      <c r="BX124" s="1124"/>
      <c r="BY124" s="1124"/>
      <c r="BZ124" s="1124"/>
      <c r="CA124" s="1124">
        <v>115.2</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455</v>
      </c>
      <c r="DH124" s="1080"/>
      <c r="DI124" s="1080"/>
      <c r="DJ124" s="1080"/>
      <c r="DK124" s="1081"/>
      <c r="DL124" s="1079" t="s">
        <v>455</v>
      </c>
      <c r="DM124" s="1080"/>
      <c r="DN124" s="1080"/>
      <c r="DO124" s="1080"/>
      <c r="DP124" s="1081"/>
      <c r="DQ124" s="1079" t="s">
        <v>455</v>
      </c>
      <c r="DR124" s="1080"/>
      <c r="DS124" s="1080"/>
      <c r="DT124" s="1080"/>
      <c r="DU124" s="1081"/>
      <c r="DV124" s="1082" t="s">
        <v>407</v>
      </c>
      <c r="DW124" s="1083"/>
      <c r="DX124" s="1083"/>
      <c r="DY124" s="1083"/>
      <c r="DZ124" s="1084"/>
    </row>
    <row r="125" spans="1:130" s="246"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455</v>
      </c>
      <c r="AB125" s="1055"/>
      <c r="AC125" s="1055"/>
      <c r="AD125" s="1055"/>
      <c r="AE125" s="1056"/>
      <c r="AF125" s="1057" t="s">
        <v>474</v>
      </c>
      <c r="AG125" s="1055"/>
      <c r="AH125" s="1055"/>
      <c r="AI125" s="1055"/>
      <c r="AJ125" s="1056"/>
      <c r="AK125" s="1057" t="s">
        <v>455</v>
      </c>
      <c r="AL125" s="1055"/>
      <c r="AM125" s="1055"/>
      <c r="AN125" s="1055"/>
      <c r="AO125" s="1056"/>
      <c r="AP125" s="1058" t="s">
        <v>455</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455</v>
      </c>
      <c r="DH125" s="1023"/>
      <c r="DI125" s="1023"/>
      <c r="DJ125" s="1023"/>
      <c r="DK125" s="1023"/>
      <c r="DL125" s="1023" t="s">
        <v>455</v>
      </c>
      <c r="DM125" s="1023"/>
      <c r="DN125" s="1023"/>
      <c r="DO125" s="1023"/>
      <c r="DP125" s="1023"/>
      <c r="DQ125" s="1023" t="s">
        <v>455</v>
      </c>
      <c r="DR125" s="1023"/>
      <c r="DS125" s="1023"/>
      <c r="DT125" s="1023"/>
      <c r="DU125" s="1023"/>
      <c r="DV125" s="1024" t="s">
        <v>455</v>
      </c>
      <c r="DW125" s="1024"/>
      <c r="DX125" s="1024"/>
      <c r="DY125" s="1024"/>
      <c r="DZ125" s="1025"/>
    </row>
    <row r="126" spans="1:130" s="246"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407</v>
      </c>
      <c r="AB126" s="1055"/>
      <c r="AC126" s="1055"/>
      <c r="AD126" s="1055"/>
      <c r="AE126" s="1056"/>
      <c r="AF126" s="1057" t="s">
        <v>407</v>
      </c>
      <c r="AG126" s="1055"/>
      <c r="AH126" s="1055"/>
      <c r="AI126" s="1055"/>
      <c r="AJ126" s="1056"/>
      <c r="AK126" s="1057" t="s">
        <v>474</v>
      </c>
      <c r="AL126" s="1055"/>
      <c r="AM126" s="1055"/>
      <c r="AN126" s="1055"/>
      <c r="AO126" s="1056"/>
      <c r="AP126" s="1058" t="s">
        <v>455</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455</v>
      </c>
      <c r="DH126" s="1016"/>
      <c r="DI126" s="1016"/>
      <c r="DJ126" s="1016"/>
      <c r="DK126" s="1016"/>
      <c r="DL126" s="1016" t="s">
        <v>407</v>
      </c>
      <c r="DM126" s="1016"/>
      <c r="DN126" s="1016"/>
      <c r="DO126" s="1016"/>
      <c r="DP126" s="1016"/>
      <c r="DQ126" s="1016" t="s">
        <v>407</v>
      </c>
      <c r="DR126" s="1016"/>
      <c r="DS126" s="1016"/>
      <c r="DT126" s="1016"/>
      <c r="DU126" s="1016"/>
      <c r="DV126" s="1017" t="s">
        <v>455</v>
      </c>
      <c r="DW126" s="1017"/>
      <c r="DX126" s="1017"/>
      <c r="DY126" s="1017"/>
      <c r="DZ126" s="1018"/>
    </row>
    <row r="127" spans="1:130" s="246"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474</v>
      </c>
      <c r="AB127" s="1055"/>
      <c r="AC127" s="1055"/>
      <c r="AD127" s="1055"/>
      <c r="AE127" s="1056"/>
      <c r="AF127" s="1057" t="s">
        <v>474</v>
      </c>
      <c r="AG127" s="1055"/>
      <c r="AH127" s="1055"/>
      <c r="AI127" s="1055"/>
      <c r="AJ127" s="1056"/>
      <c r="AK127" s="1057" t="s">
        <v>407</v>
      </c>
      <c r="AL127" s="1055"/>
      <c r="AM127" s="1055"/>
      <c r="AN127" s="1055"/>
      <c r="AO127" s="1056"/>
      <c r="AP127" s="1058" t="s">
        <v>455</v>
      </c>
      <c r="AQ127" s="1059"/>
      <c r="AR127" s="1059"/>
      <c r="AS127" s="1059"/>
      <c r="AT127" s="1060"/>
      <c r="AU127" s="282"/>
      <c r="AV127" s="282"/>
      <c r="AW127" s="282"/>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455</v>
      </c>
      <c r="DH127" s="1016"/>
      <c r="DI127" s="1016"/>
      <c r="DJ127" s="1016"/>
      <c r="DK127" s="1016"/>
      <c r="DL127" s="1016" t="s">
        <v>455</v>
      </c>
      <c r="DM127" s="1016"/>
      <c r="DN127" s="1016"/>
      <c r="DO127" s="1016"/>
      <c r="DP127" s="1016"/>
      <c r="DQ127" s="1016" t="s">
        <v>455</v>
      </c>
      <c r="DR127" s="1016"/>
      <c r="DS127" s="1016"/>
      <c r="DT127" s="1016"/>
      <c r="DU127" s="1016"/>
      <c r="DV127" s="1017" t="s">
        <v>455</v>
      </c>
      <c r="DW127" s="1017"/>
      <c r="DX127" s="1017"/>
      <c r="DY127" s="1017"/>
      <c r="DZ127" s="1018"/>
    </row>
    <row r="128" spans="1:130" s="246"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t="s">
        <v>407</v>
      </c>
      <c r="AB128" s="1144"/>
      <c r="AC128" s="1144"/>
      <c r="AD128" s="1144"/>
      <c r="AE128" s="1145"/>
      <c r="AF128" s="1146" t="s">
        <v>455</v>
      </c>
      <c r="AG128" s="1144"/>
      <c r="AH128" s="1144"/>
      <c r="AI128" s="1144"/>
      <c r="AJ128" s="1145"/>
      <c r="AK128" s="1146" t="s">
        <v>455</v>
      </c>
      <c r="AL128" s="1144"/>
      <c r="AM128" s="1144"/>
      <c r="AN128" s="1144"/>
      <c r="AO128" s="1145"/>
      <c r="AP128" s="1147"/>
      <c r="AQ128" s="1148"/>
      <c r="AR128" s="1148"/>
      <c r="AS128" s="1148"/>
      <c r="AT128" s="1149"/>
      <c r="AU128" s="282"/>
      <c r="AV128" s="282"/>
      <c r="AW128" s="282"/>
      <c r="AX128" s="984" t="s">
        <v>486</v>
      </c>
      <c r="AY128" s="985"/>
      <c r="AZ128" s="985"/>
      <c r="BA128" s="985"/>
      <c r="BB128" s="985"/>
      <c r="BC128" s="985"/>
      <c r="BD128" s="985"/>
      <c r="BE128" s="986"/>
      <c r="BF128" s="1150" t="s">
        <v>455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474</v>
      </c>
      <c r="DH128" s="1136"/>
      <c r="DI128" s="1136"/>
      <c r="DJ128" s="1136"/>
      <c r="DK128" s="1136"/>
      <c r="DL128" s="1136" t="s">
        <v>455</v>
      </c>
      <c r="DM128" s="1136"/>
      <c r="DN128" s="1136"/>
      <c r="DO128" s="1136"/>
      <c r="DP128" s="1136"/>
      <c r="DQ128" s="1136" t="s">
        <v>407</v>
      </c>
      <c r="DR128" s="1136"/>
      <c r="DS128" s="1136"/>
      <c r="DT128" s="1136"/>
      <c r="DU128" s="1136"/>
      <c r="DV128" s="1137" t="s">
        <v>455</v>
      </c>
      <c r="DW128" s="1137"/>
      <c r="DX128" s="1137"/>
      <c r="DY128" s="1137"/>
      <c r="DZ128" s="1138"/>
    </row>
    <row r="129" spans="1:131" s="246"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4296010</v>
      </c>
      <c r="AB129" s="1055"/>
      <c r="AC129" s="1055"/>
      <c r="AD129" s="1055"/>
      <c r="AE129" s="1056"/>
      <c r="AF129" s="1057">
        <v>4255499</v>
      </c>
      <c r="AG129" s="1055"/>
      <c r="AH129" s="1055"/>
      <c r="AI129" s="1055"/>
      <c r="AJ129" s="1056"/>
      <c r="AK129" s="1057">
        <v>4307680</v>
      </c>
      <c r="AL129" s="1055"/>
      <c r="AM129" s="1055"/>
      <c r="AN129" s="1055"/>
      <c r="AO129" s="1056"/>
      <c r="AP129" s="1172"/>
      <c r="AQ129" s="1173"/>
      <c r="AR129" s="1173"/>
      <c r="AS129" s="1173"/>
      <c r="AT129" s="1174"/>
      <c r="AU129" s="284"/>
      <c r="AV129" s="284"/>
      <c r="AW129" s="284"/>
      <c r="AX129" s="1163" t="s">
        <v>489</v>
      </c>
      <c r="AY129" s="1046"/>
      <c r="AZ129" s="1046"/>
      <c r="BA129" s="1046"/>
      <c r="BB129" s="1046"/>
      <c r="BC129" s="1046"/>
      <c r="BD129" s="1046"/>
      <c r="BE129" s="1047"/>
      <c r="BF129" s="1164" t="s">
        <v>407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608841</v>
      </c>
      <c r="AB130" s="1055"/>
      <c r="AC130" s="1055"/>
      <c r="AD130" s="1055"/>
      <c r="AE130" s="1056"/>
      <c r="AF130" s="1057">
        <v>591358</v>
      </c>
      <c r="AG130" s="1055"/>
      <c r="AH130" s="1055"/>
      <c r="AI130" s="1055"/>
      <c r="AJ130" s="1056"/>
      <c r="AK130" s="1057">
        <v>591728</v>
      </c>
      <c r="AL130" s="1055"/>
      <c r="AM130" s="1055"/>
      <c r="AN130" s="1055"/>
      <c r="AO130" s="1056"/>
      <c r="AP130" s="1172"/>
      <c r="AQ130" s="1173"/>
      <c r="AR130" s="1173"/>
      <c r="AS130" s="1173"/>
      <c r="AT130" s="1174"/>
      <c r="AU130" s="284"/>
      <c r="AV130" s="284"/>
      <c r="AW130" s="284"/>
      <c r="AX130" s="1163" t="s">
        <v>492</v>
      </c>
      <c r="AY130" s="1046"/>
      <c r="AZ130" s="1046"/>
      <c r="BA130" s="1046"/>
      <c r="BB130" s="1046"/>
      <c r="BC130" s="1046"/>
      <c r="BD130" s="1046"/>
      <c r="BE130" s="1047"/>
      <c r="BF130" s="1200">
        <v>12.4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3687169</v>
      </c>
      <c r="AB131" s="1080"/>
      <c r="AC131" s="1080"/>
      <c r="AD131" s="1080"/>
      <c r="AE131" s="1081"/>
      <c r="AF131" s="1079">
        <v>3664141</v>
      </c>
      <c r="AG131" s="1080"/>
      <c r="AH131" s="1080"/>
      <c r="AI131" s="1080"/>
      <c r="AJ131" s="1081"/>
      <c r="AK131" s="1079">
        <v>3715952</v>
      </c>
      <c r="AL131" s="1080"/>
      <c r="AM131" s="1080"/>
      <c r="AN131" s="1080"/>
      <c r="AO131" s="1081"/>
      <c r="AP131" s="1210"/>
      <c r="AQ131" s="1211"/>
      <c r="AR131" s="1211"/>
      <c r="AS131" s="1211"/>
      <c r="AT131" s="1212"/>
      <c r="AU131" s="284"/>
      <c r="AV131" s="284"/>
      <c r="AW131" s="284"/>
      <c r="AX131" s="1182" t="s">
        <v>494</v>
      </c>
      <c r="AY131" s="1133"/>
      <c r="AZ131" s="1133"/>
      <c r="BA131" s="1133"/>
      <c r="BB131" s="1133"/>
      <c r="BC131" s="1133"/>
      <c r="BD131" s="1133"/>
      <c r="BE131" s="1134"/>
      <c r="BF131" s="1183">
        <v>115.2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13.105881500000001</v>
      </c>
      <c r="AB132" s="1196"/>
      <c r="AC132" s="1196"/>
      <c r="AD132" s="1196"/>
      <c r="AE132" s="1197"/>
      <c r="AF132" s="1198">
        <v>12.488438629999999</v>
      </c>
      <c r="AG132" s="1196"/>
      <c r="AH132" s="1196"/>
      <c r="AI132" s="1196"/>
      <c r="AJ132" s="1197"/>
      <c r="AK132" s="1198">
        <v>11.70989292</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14.7</v>
      </c>
      <c r="AB133" s="1179"/>
      <c r="AC133" s="1179"/>
      <c r="AD133" s="1179"/>
      <c r="AE133" s="1180"/>
      <c r="AF133" s="1178">
        <v>13.5</v>
      </c>
      <c r="AG133" s="1179"/>
      <c r="AH133" s="1179"/>
      <c r="AI133" s="1179"/>
      <c r="AJ133" s="1180"/>
      <c r="AK133" s="1178">
        <v>12.4</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8+kj02MkiPX4Vp51ovFqYS0f1hpJtrBbZp5kOOaglj++TshkHUf/B0K2CjUJHzG2v21XcrwFirlhvXXY+4Nfw==" saltValue="M2AwwNIqCN8L7PJY8als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lRHCxyEn0vzF/sklF/LQEYqC7Uue3Zv9DRBqRAZ/hdpkap3ZCJBo48eP8V0dn14OsUcZd23bGciL3DbvGBhkA==" saltValue="/vdKerQBRAZ6MSofzFR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iCxOumMYOhVkq5iiAeeVpdKE6yrkWaXd+Fs3OJhhcceUEeTgCleYftymPsta5Q22DvhbyqTp6z1ruoTe0TtAg==" saltValue="qHE8qF9mmsw0+qvGe16n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506</v>
      </c>
      <c r="AL9" s="1219"/>
      <c r="AM9" s="1219"/>
      <c r="AN9" s="1220"/>
      <c r="AO9" s="312">
        <v>1342802</v>
      </c>
      <c r="AP9" s="312">
        <v>84853</v>
      </c>
      <c r="AQ9" s="313">
        <v>80518</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507</v>
      </c>
      <c r="AL10" s="1219"/>
      <c r="AM10" s="1219"/>
      <c r="AN10" s="1220"/>
      <c r="AO10" s="315">
        <v>255623</v>
      </c>
      <c r="AP10" s="315">
        <v>16153</v>
      </c>
      <c r="AQ10" s="316">
        <v>8488</v>
      </c>
      <c r="AR10" s="317">
        <v>90.3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508</v>
      </c>
      <c r="AL11" s="1219"/>
      <c r="AM11" s="1219"/>
      <c r="AN11" s="1220"/>
      <c r="AO11" s="315">
        <v>302905</v>
      </c>
      <c r="AP11" s="315">
        <v>19141</v>
      </c>
      <c r="AQ11" s="316">
        <v>12447</v>
      </c>
      <c r="AR11" s="317">
        <v>53.8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509</v>
      </c>
      <c r="AL12" s="1219"/>
      <c r="AM12" s="1219"/>
      <c r="AN12" s="1220"/>
      <c r="AO12" s="315">
        <v>11191</v>
      </c>
      <c r="AP12" s="315">
        <v>707</v>
      </c>
      <c r="AQ12" s="316">
        <v>615</v>
      </c>
      <c r="AR12" s="317">
        <v>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510</v>
      </c>
      <c r="AL13" s="1219"/>
      <c r="AM13" s="1219"/>
      <c r="AN13" s="1220"/>
      <c r="AO13" s="315" t="s">
        <v>511</v>
      </c>
      <c r="AP13" s="315" t="s">
        <v>511</v>
      </c>
      <c r="AQ13" s="316">
        <v>4</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512</v>
      </c>
      <c r="AL14" s="1219"/>
      <c r="AM14" s="1219"/>
      <c r="AN14" s="1220"/>
      <c r="AO14" s="315">
        <v>30723</v>
      </c>
      <c r="AP14" s="315">
        <v>1941</v>
      </c>
      <c r="AQ14" s="316">
        <v>4032</v>
      </c>
      <c r="AR14" s="317">
        <v>-51.9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513</v>
      </c>
      <c r="AL15" s="1219"/>
      <c r="AM15" s="1219"/>
      <c r="AN15" s="1220"/>
      <c r="AO15" s="315">
        <v>44092</v>
      </c>
      <c r="AP15" s="315">
        <v>2786</v>
      </c>
      <c r="AQ15" s="316">
        <v>1876</v>
      </c>
      <c r="AR15" s="317">
        <v>48.5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514</v>
      </c>
      <c r="AL16" s="1222"/>
      <c r="AM16" s="1222"/>
      <c r="AN16" s="1223"/>
      <c r="AO16" s="315">
        <v>-132879</v>
      </c>
      <c r="AP16" s="315">
        <v>-8397</v>
      </c>
      <c r="AQ16" s="316">
        <v>-7595</v>
      </c>
      <c r="AR16" s="317">
        <v>10.6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187</v>
      </c>
      <c r="AL17" s="1222"/>
      <c r="AM17" s="1222"/>
      <c r="AN17" s="1223"/>
      <c r="AO17" s="315">
        <v>1854457</v>
      </c>
      <c r="AP17" s="315">
        <v>117185</v>
      </c>
      <c r="AQ17" s="316">
        <v>100385</v>
      </c>
      <c r="AR17" s="317">
        <v>16.7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519</v>
      </c>
      <c r="AL21" s="1214"/>
      <c r="AM21" s="1214"/>
      <c r="AN21" s="1215"/>
      <c r="AO21" s="327">
        <v>9.67</v>
      </c>
      <c r="AP21" s="328">
        <v>9.2200000000000006</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520</v>
      </c>
      <c r="AL22" s="1214"/>
      <c r="AM22" s="1214"/>
      <c r="AN22" s="1215"/>
      <c r="AO22" s="332">
        <v>96.3</v>
      </c>
      <c r="AP22" s="333">
        <v>97.2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524</v>
      </c>
      <c r="AL32" s="1230"/>
      <c r="AM32" s="1230"/>
      <c r="AN32" s="1231"/>
      <c r="AO32" s="342">
        <v>751502</v>
      </c>
      <c r="AP32" s="342">
        <v>47488</v>
      </c>
      <c r="AQ32" s="343">
        <v>48843</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525</v>
      </c>
      <c r="AL33" s="1230"/>
      <c r="AM33" s="1230"/>
      <c r="AN33" s="1231"/>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526</v>
      </c>
      <c r="AL34" s="1230"/>
      <c r="AM34" s="1230"/>
      <c r="AN34" s="1231"/>
      <c r="AO34" s="342" t="s">
        <v>511</v>
      </c>
      <c r="AP34" s="342" t="s">
        <v>511</v>
      </c>
      <c r="AQ34" s="343">
        <v>10</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527</v>
      </c>
      <c r="AL35" s="1230"/>
      <c r="AM35" s="1230"/>
      <c r="AN35" s="1231"/>
      <c r="AO35" s="342">
        <v>248170</v>
      </c>
      <c r="AP35" s="342">
        <v>15682</v>
      </c>
      <c r="AQ35" s="343">
        <v>14940</v>
      </c>
      <c r="AR35" s="344">
        <v>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528</v>
      </c>
      <c r="AL36" s="1230"/>
      <c r="AM36" s="1230"/>
      <c r="AN36" s="1231"/>
      <c r="AO36" s="342">
        <v>27190</v>
      </c>
      <c r="AP36" s="342">
        <v>1718</v>
      </c>
      <c r="AQ36" s="343">
        <v>3323</v>
      </c>
      <c r="AR36" s="344">
        <v>-48.3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529</v>
      </c>
      <c r="AL37" s="1230"/>
      <c r="AM37" s="1230"/>
      <c r="AN37" s="1231"/>
      <c r="AO37" s="342" t="s">
        <v>511</v>
      </c>
      <c r="AP37" s="342" t="s">
        <v>511</v>
      </c>
      <c r="AQ37" s="343">
        <v>752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530</v>
      </c>
      <c r="AL38" s="1233"/>
      <c r="AM38" s="1233"/>
      <c r="AN38" s="1234"/>
      <c r="AO38" s="345" t="s">
        <v>511</v>
      </c>
      <c r="AP38" s="345" t="s">
        <v>511</v>
      </c>
      <c r="AQ38" s="346">
        <v>6</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531</v>
      </c>
      <c r="AL39" s="1233"/>
      <c r="AM39" s="1233"/>
      <c r="AN39" s="1234"/>
      <c r="AO39" s="342" t="s">
        <v>511</v>
      </c>
      <c r="AP39" s="342" t="s">
        <v>511</v>
      </c>
      <c r="AQ39" s="343">
        <v>-3695</v>
      </c>
      <c r="AR39" s="344" t="s">
        <v>511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532</v>
      </c>
      <c r="AL40" s="1230"/>
      <c r="AM40" s="1230"/>
      <c r="AN40" s="1231"/>
      <c r="AO40" s="342">
        <v>-591728</v>
      </c>
      <c r="AP40" s="342">
        <v>-37392</v>
      </c>
      <c r="AQ40" s="343">
        <v>-44561</v>
      </c>
      <c r="AR40" s="344">
        <v>-16.100000000000001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298</v>
      </c>
      <c r="AL41" s="1236"/>
      <c r="AM41" s="1236"/>
      <c r="AN41" s="1237"/>
      <c r="AO41" s="342">
        <v>435134</v>
      </c>
      <c r="AP41" s="342">
        <v>27497</v>
      </c>
      <c r="AQ41" s="343">
        <v>19619</v>
      </c>
      <c r="AR41" s="344">
        <v>40.200000000000003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501</v>
      </c>
      <c r="AN49" s="1226" t="s">
        <v>536</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702308</v>
      </c>
      <c r="AN51" s="364">
        <v>41884</v>
      </c>
      <c r="AO51" s="365">
        <v>177.7</v>
      </c>
      <c r="AP51" s="366">
        <v>85205</v>
      </c>
      <c r="AQ51" s="367">
        <v>14.5</v>
      </c>
      <c r="AR51" s="368">
        <v>163.19999999999999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249218</v>
      </c>
      <c r="AN52" s="372">
        <v>14863</v>
      </c>
      <c r="AO52" s="373">
        <v>61.1</v>
      </c>
      <c r="AP52" s="374">
        <v>38847</v>
      </c>
      <c r="AQ52" s="375">
        <v>13.7</v>
      </c>
      <c r="AR52" s="376">
        <v>47.4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1271787</v>
      </c>
      <c r="AN53" s="364">
        <v>77134</v>
      </c>
      <c r="AO53" s="365">
        <v>84.2</v>
      </c>
      <c r="AP53" s="366">
        <v>69469</v>
      </c>
      <c r="AQ53" s="367">
        <v>-18.5</v>
      </c>
      <c r="AR53" s="368">
        <v>102.7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445596</v>
      </c>
      <c r="AN54" s="372">
        <v>27025</v>
      </c>
      <c r="AO54" s="373">
        <v>81.8</v>
      </c>
      <c r="AP54" s="374">
        <v>38215</v>
      </c>
      <c r="AQ54" s="375">
        <v>-1.6</v>
      </c>
      <c r="AR54" s="376">
        <v>83.4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1391845</v>
      </c>
      <c r="AN55" s="364">
        <v>85605</v>
      </c>
      <c r="AO55" s="365">
        <v>11</v>
      </c>
      <c r="AP55" s="366">
        <v>67293</v>
      </c>
      <c r="AQ55" s="367">
        <v>-3.1</v>
      </c>
      <c r="AR55" s="368">
        <v>14.1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529623</v>
      </c>
      <c r="AN56" s="372">
        <v>32574</v>
      </c>
      <c r="AO56" s="373">
        <v>20.5</v>
      </c>
      <c r="AP56" s="374">
        <v>35076</v>
      </c>
      <c r="AQ56" s="375">
        <v>-8.1999999999999993</v>
      </c>
      <c r="AR56" s="376">
        <v>28.7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1381866</v>
      </c>
      <c r="AN57" s="364">
        <v>85660</v>
      </c>
      <c r="AO57" s="365">
        <v>0.1</v>
      </c>
      <c r="AP57" s="366">
        <v>67343</v>
      </c>
      <c r="AQ57" s="367">
        <v>0.1</v>
      </c>
      <c r="AR57" s="368">
        <v>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252128</v>
      </c>
      <c r="AN58" s="372">
        <v>15629</v>
      </c>
      <c r="AO58" s="373">
        <v>-52</v>
      </c>
      <c r="AP58" s="374">
        <v>32865</v>
      </c>
      <c r="AQ58" s="375">
        <v>-6.3</v>
      </c>
      <c r="AR58" s="376">
        <v>-45.7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1143052</v>
      </c>
      <c r="AN59" s="364">
        <v>72231</v>
      </c>
      <c r="AO59" s="365">
        <v>-15.7</v>
      </c>
      <c r="AP59" s="366">
        <v>73475</v>
      </c>
      <c r="AQ59" s="367">
        <v>9.1</v>
      </c>
      <c r="AR59" s="368">
        <v>-24.8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399687</v>
      </c>
      <c r="AN60" s="372">
        <v>25257</v>
      </c>
      <c r="AO60" s="373">
        <v>61.6</v>
      </c>
      <c r="AP60" s="374">
        <v>43072</v>
      </c>
      <c r="AQ60" s="375">
        <v>31.1</v>
      </c>
      <c r="AR60" s="376">
        <v>30.5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1178172</v>
      </c>
      <c r="AN61" s="379">
        <v>72503</v>
      </c>
      <c r="AO61" s="380">
        <v>51.5</v>
      </c>
      <c r="AP61" s="381">
        <v>72557</v>
      </c>
      <c r="AQ61" s="382">
        <v>0.4</v>
      </c>
      <c r="AR61" s="368">
        <v>51.1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375250</v>
      </c>
      <c r="AN62" s="372">
        <v>23070</v>
      </c>
      <c r="AO62" s="373">
        <v>34.6</v>
      </c>
      <c r="AP62" s="374">
        <v>37615</v>
      </c>
      <c r="AQ62" s="375">
        <v>5.7</v>
      </c>
      <c r="AR62" s="376">
        <v>28.9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VSq6bz2YJnNgOkom0873h+s6oBOw8pfY5nLmbXWWu0SI9ZpGBHX8pSxO7Yi2XDAStX0TICQ2oNsjL8Pcs/hCw==" saltValue="IRdFgCfn+SxpJxKf5/D9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raiAIAi3amJuhqqsrfNuS7ThENhZ8Rcpdt3kA52ge+wZwFn+ATbjA1Dsmeypor7Ni84FcQYS5/SRYb3SO1B1A==" saltValue="x7Mto/kkxuHVAnTVMSBF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jKQOgdPt3z/Th4eVpxnrkRZB7jHUHUk3Gytag+P5VRd53hrQBpAVmd125yBIzkiBYJjoVzK6TbMJiH1oyl3A==" saltValue="qbaxSzxpmiLMu2HftXTB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19.34</v>
      </c>
      <c r="G47" s="12">
        <v>20.45</v>
      </c>
      <c r="H47" s="12">
        <v>19.96</v>
      </c>
      <c r="I47" s="12">
        <v>19.77</v>
      </c>
      <c r="J47" s="13">
        <v>14.89</v>
      </c>
    </row>
    <row r="48" spans="2:10" ht="57.75" customHeight="1" x14ac:dyDescent="0.15">
      <c r="B48" s="14"/>
      <c r="C48" s="1240" t="s">
        <v>4</v>
      </c>
      <c r="D48" s="1240"/>
      <c r="E48" s="1241"/>
      <c r="F48" s="15">
        <v>1.04</v>
      </c>
      <c r="G48" s="16">
        <v>1.1399999999999999</v>
      </c>
      <c r="H48" s="16">
        <v>1.27</v>
      </c>
      <c r="I48" s="16">
        <v>1.37</v>
      </c>
      <c r="J48" s="17">
        <v>1.41</v>
      </c>
    </row>
    <row r="49" spans="2:10" ht="57.75" customHeight="1" thickBot="1" x14ac:dyDescent="0.2">
      <c r="B49" s="18"/>
      <c r="C49" s="1242" t="s">
        <v>5</v>
      </c>
      <c r="D49" s="1242"/>
      <c r="E49" s="1243"/>
      <c r="F49" s="19" t="s">
        <v>557</v>
      </c>
      <c r="G49" s="20">
        <v>1.75</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yDZitVvE7gJMKaduC5nP17vu/ll6CB75G/nk+IT7MkZ7pwKm/15SHmIWWDSlPgQgyxe7JswjnPRBSB7ksa0Aw==" saltValue="Opd0HJ4ClHruFM3CyGIg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大阪府</cp:lastModifiedBy>
  <cp:lastPrinted>2020-03-17T02:54:08Z</cp:lastPrinted>
  <dcterms:created xsi:type="dcterms:W3CDTF">2020-03-11T07:38:50Z</dcterms:created>
  <dcterms:modified xsi:type="dcterms:W3CDTF">2020-09-30T02:49:25Z</dcterms:modified>
</cp:coreProperties>
</file>