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<sst xmlns="http://schemas.openxmlformats.org/spreadsheetml/2006/main" count="1126" uniqueCount="612">
  <si>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</si>
  <si>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</si>
  <si>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</si>
  <si>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</si>
  <si>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</si>
  <si>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</si>
  <si>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</si>
  <si>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</si>
  <si>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</si>
  <si>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</si>
  <si>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</si>
  <si>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</si>
  <si>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</si>
  <si>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</si>
  <si>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</si>
  <si>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</si>
  <si>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</si>
  <si>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</si>
  <si>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</si>
  <si>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</si>
  <si>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</si>
  <si>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</si>
  <si>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</si>
  <si>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</si>
  <si>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</si>
  <si>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</si>
  <si>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</si>
  <si>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</si>
  <si>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</si>
  <si>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</si>
  <si>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</si>
  <si>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</si>
  <si>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</si>
  <si>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</si>
  <si>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</si>
  <si>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</si>
  <si>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</si>
  <si>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</si>
  <si>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</si>
  <si>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</si>
  <si>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</si>
  <si>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</si>
  <si>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</si>
  <si>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</si>
  <si>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</si>
  <si>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</si>
  <si>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</si>
  <si>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</si>
  <si>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</si>
  <si>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</si>
  <si>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</si>
  <si>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</si>
  <si>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</si>
  <si>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</si>
  <si>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</si>
  <si>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</si>
  <si>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</si>
  <si>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</si>
  <si>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</si>
  <si>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</si>
  <si>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</si>
  <si>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</si>
  <si>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</si>
  <si>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</si>
  <si>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</si>
  <si>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</si>
  <si>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</si>
  <si>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</si>
  <si>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</si>
  <si>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</si>
  <si>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</si>
  <si>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</si>
  <si>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</si>
  <si>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</si>
  <si>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</si>
  <si>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</si>
  <si>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</si>
  <si>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</si>
  <si>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</si>
  <si>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</si>
  <si>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</si>
  <si>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</si>
  <si>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</si>
  <si>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</si>
  <si>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</si>
  <si>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</si>
  <si>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</si>
  <si>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</si>
  <si>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</si>
  <si>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</si>
  <si>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</si>
  <si>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</si>
  <si>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</si>
  <si>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</si>
  <si>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</si>
  <si>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</si>
  <si>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</si>
  <si>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茨木市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</si>
  <si>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</si>
  <si>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</si>
  <si>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</si>
  <si>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</si>
  <si>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</si>
  <si>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</si>
  <si>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</si>
  <si>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</si>
  <si>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</si>
  <si>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</si>
  <si>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</si>
  <si>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</si>
  <si>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</si>
  <si>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</si>
  <si>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</si>
  <si>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</si>
  <si>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</si>
  <si>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</si>
  <si>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</si>
  <si>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</si>
  <si>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</si>
  <si>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</si>
  <si>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</si>
  <si>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</si>
  <si>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</si>
  <si>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</si>
  <si>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</si>
  <si>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</si>
  <si>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</si>
  <si>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</si>
  <si>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</si>
  <si>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</si>
  <si>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</si>
  <si>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</si>
  <si>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</si>
  <si>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</si>
  <si>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</si>
  <si>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</si>
  <si>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</si>
  <si>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</si>
  <si>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</si>
  <si>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</si>
  <si>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</si>
  <si>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</si>
  <si>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</si>
  <si>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</si>
  <si>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</si>
  <si>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</si>
  <si>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</si>
  <si>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</si>
  <si>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</si>
  <si>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</si>
  <si>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</si>
  <si>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</si>
  <si>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</si>
  <si>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</si>
  <si>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</si>
  <si>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</si>
  <si>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</si>
  <si>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</si>
  <si>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</si>
  <si>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</si>
  <si>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</si>
  <si>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</si>
  <si>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</si>
  <si>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</si>
  <si>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</si>
  <si>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</si>
  <si>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</si>
  <si>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</si>
  <si>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</si>
  <si>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</si>
  <si>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</si>
  <si>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</si>
  <si>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</si>
  <si>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</si>
  <si>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</si>
  <si>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</si>
  <si>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</si>
  <si>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</si>
  <si>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</si>
  <si>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</si>
  <si>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</si>
  <si>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</si>
  <si>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</si>
  <si>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</si>
  <si>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</si>
  <si>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</si>
  <si>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</si>
  <si>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</si>
  <si>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</si>
  <si>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</si>
  <si>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</si>
  <si>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</si>
  <si>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</si>
  <si>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</si>
  <si>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</si>
  <si>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</si>
  <si>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</si>
  <si>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</si>
  <si>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</si>
  <si>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</si>
  <si>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</si>
  <si>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</si>
  <si>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</si>
  <si>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</si>
  <si>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</si>
  <si>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</si>
  <si>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</si>
  <si>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</si>
  <si>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</si>
  <si>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</si>
  <si>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</si>
  <si>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</si>
  <si>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大阪府茨木市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</si>
  <si>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</si>
  <si>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</si>
  <si>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</si>
  <si>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</si>
  <si>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</si>
  <si>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</si>
  <si>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</si>
  <si>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</si>
  <si>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</si>
  <si>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</si>
  <si>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</si>
  <si>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</si>
  <si>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</si>
  <si>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</si>
  <si>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</si>
  <si>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</si>
  <si>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</si>
  <si>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</si>
  <si>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</si>
  <si>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</si>
  <si>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</si>
  <si>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</si>
  <si>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</si>
  <si>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</si>
  <si>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</si>
  <si>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</si>
  <si>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</si>
  <si>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</si>
  <si>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</si>
  <si>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</si>
  <si>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</si>
  <si>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</si>
  <si>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</si>
  <si>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</si>
  <si>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</si>
  <si>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</si>
  <si>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</si>
  <si>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</si>
  <si>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</si>
  <si>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</si>
  <si>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</si>
  <si>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</si>
  <si>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</si>
  <si>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</si>
  <si>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</si>
  <si>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</si>
  <si>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</si>
  <si>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</si>
  <si>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</si>
  <si>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</si>
  <si>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</si>
  <si>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</si>
  <si>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</si>
  <si>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</si>
  <si>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</si>
  <si>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</si>
  <si>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</si>
  <si>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</si>
  <si>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</si>
  <si>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</si>
  <si>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</si>
  <si>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</si>
  <si>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</si>
  <si>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</si>
  <si>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</si>
  <si>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</si>
  <si>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</si>
  <si>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</si>
  <si>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</si>
  <si>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</si>
  <si>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</si>
  <si>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</si>
  <si>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</si>
  <si>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</si>
  <si>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</si>
  <si>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</si>
  <si>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</si>
  <si>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</si>
  <si>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</si>
  <si>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</si>
  <si>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</si>
  <si>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</si>
  <si>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</si>
  <si>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</si>
  <si>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</si>
  <si>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</si>
  <si>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</si>
  <si>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</si>
  <si>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</si>
  <si>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</si>
  <si>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</si>
  <si>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</si>
  <si>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</si>
  <si>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</si>
  <si>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</si>
  <si>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</si>
  <si>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</si>
  <si>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</si>
  <si>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</si>
  <si>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</si>
  <si>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</si>
  <si>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</si>
  <si>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</si>
  <si>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</si>
  <si>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</si>
  <si>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</si>
  <si>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</si>
  <si>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</si>
  <si>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</si>
  <si>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</si>
  <si>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</si>
  <si>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</si>
  <si>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</si>
  <si>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</si>
  <si>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</si>
  <si>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</si>
  <si>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</si>
  <si>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</si>
  <si>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</si>
  <si>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</si>
  <si>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</si>
  <si>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</si>
  <si>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</si>
  <si>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</si>
  <si>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</si>
  <si>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</si>
  <si>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</si>
  <si>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</si>
  <si>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</si>
  <si>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</si>
  <si>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</si>
  <si>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</si>
  <si>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</si>
  <si>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</si>
  <si>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</si>
  <si>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</si>
  <si>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</si>
  <si>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</si>
  <si>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</si>
  <si>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</si>
  <si>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</si>
  <si>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</si>
  <si>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</si>
  <si>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</si>
  <si>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</si>
  <si>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</si>
  <si>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</si>
  <si>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</si>
  <si>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</si>
  <si>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</si>
  <si>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大阪府茨木市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</si>
  <si>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</si>
  <si>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</si>
  <si>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</si>
  <si>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</si>
  <si>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</si>
  <si>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</si>
  <si>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</si>
  <si>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</si>
  <si>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</si>
  <si>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</si>
  <si>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</si>
  <si>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</si>
  <si>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</si>
  <si>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</si>
  <si>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</si>
  <si>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</si>
  <si>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</si>
  <si>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</si>
  <si>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</si>
  <si>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</si>
  <si>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</si>
  <si>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</si>
  <si>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</si>
  <si>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</si>
  <si>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</si>
  <si>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</si>
  <si>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</si>
  <si>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</si>
  <si>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</si>
  <si>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</si>
  <si>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</si>
  <si>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</si>
  <si>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</si>
  <si>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</si>
  <si>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</si>
  <si>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</si>
  <si>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</si>
  <si>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</si>
  <si>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</si>
  <si>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下水道等事業会計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</si>
  <si>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</si>
  <si>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</si>
  <si>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</si>
  <si>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</si>
  <si>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</si>
  <si>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</si>
  <si>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</si>
  <si>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</si>
  <si>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</si>
  <si>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</si>
  <si>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</si>
  <si>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</si>
  <si>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</si>
  <si>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</si>
  <si>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</si>
  <si>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</si>
  <si>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</si>
  <si>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</si>
  <si>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</si>
  <si>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</si>
  <si>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</si>
  <si>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</si>
  <si>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</si>
  <si>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</si>
  <si>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</si>
  <si>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</si>
  <si>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</si>
  <si>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</si>
  <si>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</si>
  <si>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</si>
  <si>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</si>
  <si>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</si>
  <si>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</si>
  <si>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</si>
  <si>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</si>
  <si>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</si>
  <si>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</si>
  <si>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</si>
  <si>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</si>
  <si>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</si>
  <si>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</si>
  <si>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</si>
  <si>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</si>
  <si>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</si>
  <si>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</si>
  <si>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</si>
  <si>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</si>
  <si>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</si>
  <si>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</si>
  <si>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</si>
  <si>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</si>
  <si>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</si>
  <si>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</si>
  <si>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</si>
  <si>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</si>
  <si>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</si>
  <si>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</si>
  <si>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</si>
  <si>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</si>
  <si>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</si>
  <si>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</si>
  <si>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</si>
  <si>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</si>
  <si>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</si>
  <si>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</si>
  <si>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</si>
  <si>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</si>
  <si>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</si>
  <si>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</si>
  <si>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</si>
  <si>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t>
    <phoneticPr fontId="5"/>
  </si>
  <si>
    <t>-</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</si>
  <si>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</si>
  <si>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</si>
  <si>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</si>
  <si>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</si>
  <si>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</si>
  <si>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</si>
  <si>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</si>
  <si>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</si>
  <si>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</si>
  <si>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</si>
  <si>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</si>
  <si>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</si>
  <si>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</si>
  <si>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</si>
  <si>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</si>
  <si>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</si>
  <si>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</si>
  <si>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</si>
  <si>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</si>
  <si>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</si>
  <si>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</si>
  <si>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</si>
  <si>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</si>
  <si>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</si>
  <si>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</si>
  <si>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</si>
  <si>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</si>
  <si>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</si>
  <si>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</si>
  <si>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</si>
  <si>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</si>
  <si>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</si>
  <si>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</si>
  <si>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</si>
  <si>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</si>
  <si>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</si>
  <si>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</si>
  <si>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</si>
  <si>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</si>
  <si>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</si>
  <si>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</si>
  <si>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</si>
  <si>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</si>
  <si>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</si>
  <si>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</si>
  <si>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</si>
  <si>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</si>
  <si>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</si>
  <si>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</si>
  <si>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</si>
  <si>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</si>
  <si>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</si>
  <si>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</si>
  <si>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</si>
  <si>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</si>
  <si>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</si>
  <si>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</si>
  <si>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</si>
  <si>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</si>
  <si>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</si>
  <si>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</si>
  <si>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</si>
  <si>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</si>
  <si>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</si>
  <si>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</si>
  <si>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</si>
  <si>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</si>
  <si>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</si>
  <si>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</si>
  <si>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</si>
  <si>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</si>
  <si>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</si>
  <si>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</si>
  <si>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</si>
  <si>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</si>
  <si>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</si>
  <si>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</si>
  <si>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</si>
  <si>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</si>
  <si>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</si>
  <si>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</si>
  <si>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</si>
  <si>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</si>
  <si>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</si>
  <si>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</si>
  <si>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</si>
  <si>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0.18</t>
  </si>
  <si>
    <t>▲ 0.01</t>
  </si>
  <si>
    <t>▲ 2.38</t>
  </si>
  <si>
    <t>水道事業会計</t>
  </si>
  <si>
    <t>国民健康保険事業特別会計</t>
  </si>
  <si>
    <t>一般会計</t>
  </si>
  <si>
    <t>下水道等事業会計</t>
  </si>
  <si>
    <t>介護保険事業特別会計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</si>
  <si>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</si>
  <si>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</si>
  <si>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</si>
  <si>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</si>
  <si>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</si>
  <si>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</si>
  <si>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</si>
  <si>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</si>
  <si>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18"/>
  </si>
  <si>
    <t>茨木市土地開発公社</t>
    <rPh sb="0" eb="3">
      <t>イバラキシ</t>
    </rPh>
    <rPh sb="3" eb="5">
      <t>トチ</t>
    </rPh>
    <rPh sb="5" eb="7">
      <t>カイハツ</t>
    </rPh>
    <rPh sb="7" eb="9">
      <t>コウシャ</t>
    </rPh>
    <phoneticPr fontId="2"/>
  </si>
  <si>
    <t>-</t>
    <phoneticPr fontId="2"/>
  </si>
  <si>
    <t>茨木市保健医療センター</t>
    <rPh sb="0" eb="3">
      <t>イバラキシ</t>
    </rPh>
    <rPh sb="3" eb="5">
      <t>ホケン</t>
    </rPh>
    <rPh sb="5" eb="7">
      <t>イリョウ</t>
    </rPh>
    <phoneticPr fontId="2"/>
  </si>
  <si>
    <t>-</t>
    <phoneticPr fontId="2"/>
  </si>
  <si>
    <t>-</t>
    <phoneticPr fontId="2"/>
  </si>
  <si>
    <t>茨木市文化振興財団</t>
    <rPh sb="0" eb="3">
      <t>イバラキシ</t>
    </rPh>
    <rPh sb="3" eb="5">
      <t>ブンカ</t>
    </rPh>
    <rPh sb="5" eb="7">
      <t>シンコウ</t>
    </rPh>
    <rPh sb="7" eb="9">
      <t>ザイダン</t>
    </rPh>
    <phoneticPr fontId="2"/>
  </si>
  <si>
    <t>茨木市観光協会</t>
    <rPh sb="0" eb="3">
      <t>イバラキシ</t>
    </rPh>
    <rPh sb="3" eb="5">
      <t>カンコウ</t>
    </rPh>
    <rPh sb="5" eb="7">
      <t>キョウカイ</t>
    </rPh>
    <phoneticPr fontId="2"/>
  </si>
  <si>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2"/>
  </si>
  <si>
    <t>-</t>
    <phoneticPr fontId="2"/>
  </si>
  <si>
    <t>淀川右岸水防事務組合</t>
    <rPh sb="0" eb="2">
      <t>ヨドガワ</t>
    </rPh>
    <rPh sb="2" eb="4">
      <t>ウガン</t>
    </rPh>
    <rPh sb="4" eb="6">
      <t>スイボウ</t>
    </rPh>
    <rPh sb="6" eb="8">
      <t>ジム</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</si>
  <si>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</si>
  <si>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</si>
  <si>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</si>
  <si>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</si>
  <si>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衛生処理施設整備等基金</t>
  </si>
  <si>
    <t>文化施設建設基金</t>
  </si>
  <si>
    <t>駅周辺再整備基金</t>
  </si>
  <si>
    <t>公共施設等総合管理基金</t>
    <rPh sb="0" eb="2">
      <t>コウキョウ</t>
    </rPh>
    <rPh sb="2" eb="4">
      <t>シセツ</t>
    </rPh>
    <rPh sb="4" eb="5">
      <t>トウ</t>
    </rPh>
    <rPh sb="5" eb="7">
      <t>ソウゴウ</t>
    </rPh>
    <rPh sb="7" eb="9">
      <t>カンリ</t>
    </rPh>
    <rPh sb="9" eb="11">
      <t>キキン</t>
    </rPh>
    <phoneticPr fontId="2"/>
  </si>
  <si>
    <t>福祉事業推進基金</t>
    <rPh sb="0" eb="2">
      <t>フクシ</t>
    </rPh>
    <rPh sb="2" eb="4">
      <t>ジギョウ</t>
    </rPh>
    <rPh sb="4" eb="6">
      <t>スイシン</t>
    </rPh>
    <rPh sb="6" eb="8">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</si>
  <si>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</si>
  <si>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</si>
  <si>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</si>
  <si>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</si>
  <si>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</si>
  <si>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将来の負担軽減のため市債の抑制を実施してきた結果、将来負担比率は類似団体内平均値よりも低いが、一方で有形固定資産減価償却比率については、類似団体内平均値よりも高い水準で推移している。
　引き続き、「茨木市公共施設等マネジメント基本方針」に基づき、改修・更新経費の平準化や公共施設の長寿命化の推進を行うとともに、市民会館跡地エリアの活用やごみ処理施設更新などの事業が控えていることから、将来世代負担比率が過度に上昇しないよう計画的な市債の発行に努める。</t>
    <rPh sb="85" eb="87">
      <t>スイイ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</si>
  <si>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</si>
  <si>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</si>
  <si>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</si>
  <si>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</si>
  <si>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</si>
  <si>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</si>
  <si>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</si>
  <si>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将来負担比率及び実質公債費比率は、類似</t>
    </r>
    <r>
      <rPr>
        <sz val="11"/>
        <color theme="1"/>
        <rFont val="ＭＳ Ｐゴシック"/>
        <family val="3"/>
        <charset val="128"/>
      </rPr>
      <t>団体内平均値と比較し低くなっている。これは、第５次総合計画に「財政計画」の章を設けて「財政運営の基本原則」として将来世代の負担の抑制を目標に掲げるなど、従前から市債の発行抑制に努めており、公債費負担が過度に経常収支を圧迫しないように配慮した</t>
    </r>
    <r>
      <rPr>
        <sz val="11"/>
        <color indexed="8"/>
        <rFont val="ＭＳ Ｐゴシック"/>
        <family val="3"/>
        <charset val="128"/>
      </rPr>
      <t>財政運営を行ってきたからである。　</t>
    </r>
    <rPh sb="22" eb="23">
      <t>ウチ</t>
    </rPh>
    <rPh sb="23" eb="26">
      <t>ヘイキンチ</t>
    </rPh>
    <rPh sb="123" eb="125">
      <t>ケイジョウ</t>
    </rPh>
    <rPh sb="125" eb="127">
      <t>シュウシ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</si>
</sst>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29FA-4197-9A01-A5D79D02B9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40300</c:v>
                </c:pt>
                <c:pt idx="1">
                  <c:v>30668</c:v>
                </c:pt>
                <c:pt idx="2">
                  <c:v>24736</c:v>
                </c:pt>
                <c:pt idx="3">
                  <c:v>30559</c:v>
                </c:pt>
                <c:pt idx="4">
                  <c:v>20931</c:v>
                </c:pt>
              </c:numCache>
            </c:numRef>
          </c:val>
          <c:smooth val="0"/>
          <c:extLst>
            <c:ext xmlns:c16="http://schemas.microsoft.com/office/drawing/2014/chart" uri="{C3380CC4-5D6E-409C-BE32-E72D297353CC}">
              <c16:uniqueId val="{00000001-29FA-4197-9A01-A5D79D02B9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1.72</c:v>
                </c:pt>
                <c:pt idx="1">
                  <c:v>1.83</c:v>
                </c:pt>
                <c:pt idx="2">
                  <c:v>1.8</c:v>
                </c:pt>
                <c:pt idx="3">
                  <c:v>1.84</c:v>
                </c:pt>
                <c:pt idx="4">
                  <c:v>1.71</c:v>
                </c:pt>
              </c:numCache>
            </c:numRef>
          </c:val>
          <c:extLst>
            <c:ext xmlns:c16="http://schemas.microsoft.com/office/drawing/2014/chart" uri="{C3380CC4-5D6E-409C-BE32-E72D297353CC}">
              <c16:uniqueId val="{00000000-F246-4190-A7FD-C222C30C55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12.64</c:v>
                </c:pt>
                <c:pt idx="1">
                  <c:v>14.45</c:v>
                </c:pt>
                <c:pt idx="2">
                  <c:v>15.18</c:v>
                </c:pt>
                <c:pt idx="3">
                  <c:v>15.9</c:v>
                </c:pt>
                <c:pt idx="4">
                  <c:v>14.16</c:v>
                </c:pt>
              </c:numCache>
            </c:numRef>
          </c:val>
          <c:extLst>
            <c:ext xmlns:c16="http://schemas.microsoft.com/office/drawing/2014/chart" uri="{C3380CC4-5D6E-409C-BE32-E72D297353CC}">
              <c16:uniqueId val="{00000001-F246-4190-A7FD-C222C30C55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-0.18</c:v>
                </c:pt>
                <c:pt idx="1">
                  <c:v>1.1200000000000001</c:v>
                </c:pt>
                <c:pt idx="2">
                  <c:v>-0.01</c:v>
                </c:pt>
                <c:pt idx="3">
                  <c:v>0.06</c:v>
                </c:pt>
                <c:pt idx="4">
                  <c:v>-2.38</c:v>
                </c:pt>
              </c:numCache>
            </c:numRef>
          </c:val>
          <c:smooth val="0"/>
          <c:extLst>
            <c:ext xmlns:c16="http://schemas.microsoft.com/office/drawing/2014/chart" uri="{C3380CC4-5D6E-409C-BE32-E72D297353CC}">
              <c16:uniqueId val="{00000002-F246-4190-A7FD-C222C30C55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F03-4455-9AEC-8E41F49F8E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03-4455-9AEC-8E41F49F8E5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F03-4455-9AEC-8E41F49F8E5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F03-4455-9AEC-8E41F49F8E5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0.23</c:v>
                </c:pt>
                <c:pt idx="2">
                  <c:v>#N/A</c:v>
                </c:pt>
                <c:pt idx="3">
                  <c:v>0.24</c:v>
                </c:pt>
                <c:pt idx="4">
                  <c:v>#N/A</c:v>
                </c:pt>
                <c:pt idx="5">
                  <c:v>0.25</c:v>
                </c:pt>
                <c:pt idx="6">
                  <c:v>#N/A</c:v>
                </c:pt>
                <c:pt idx="7">
                  <c:v>0.27</c:v>
                </c:pt>
                <c:pt idx="8">
                  <c:v>#N/A</c:v>
                </c:pt>
                <c:pt idx="9">
                  <c:v>0.27</c:v>
                </c:pt>
              </c:numCache>
            </c:numRef>
          </c:val>
          <c:extLst>
            <c:ext xmlns:c16="http://schemas.microsoft.com/office/drawing/2014/chart" uri="{C3380CC4-5D6E-409C-BE32-E72D297353CC}">
              <c16:uniqueId val="{00000004-4F03-4455-9AEC-8E41F49F8E5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0.54</c:v>
                </c:pt>
                <c:pt idx="4">
                  <c:v>#N/A</c:v>
                </c:pt>
                <c:pt idx="5">
                  <c:v>0.87</c:v>
                </c:pt>
                <c:pt idx="6">
                  <c:v>#N/A</c:v>
                </c:pt>
                <c:pt idx="7">
                  <c:v>0.65</c:v>
                </c:pt>
                <c:pt idx="8">
                  <c:v>#N/A</c:v>
                </c:pt>
                <c:pt idx="9">
                  <c:v>0.65</c:v>
                </c:pt>
              </c:numCache>
            </c:numRef>
          </c:val>
          <c:extLst>
            <c:ext xmlns:c16="http://schemas.microsoft.com/office/drawing/2014/chart" uri="{C3380CC4-5D6E-409C-BE32-E72D297353CC}">
              <c16:uniqueId val="{00000005-4F03-4455-9AEC-8E41F49F8E52}"/>
            </c:ext>
          </c:extLst>
        </c:ser>
        <c:ser>
          <c:idx val="6"/>
          <c:order val="6"/>
          <c:tx>
            <c:strRef>
              <c:f>データシート!$A$33</c:f>
              <c:strCache>
                <c:ptCount val="1"/>
                <c:pt idx="0">
                  <c:v>下水道等事業会計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#N/A</c:v>
                </c:pt>
                <c:pt idx="3">
                  <c:v>1.45</c:v>
                </c:pt>
                <c:pt idx="4">
                  <c:v>#N/A</c:v>
                </c:pt>
                <c:pt idx="5">
                  <c:v>1.55</c:v>
                </c:pt>
                <c:pt idx="6">
                  <c:v>#N/A</c:v>
                </c:pt>
                <c:pt idx="7">
                  <c:v>1.28</c:v>
                </c:pt>
                <c:pt idx="8">
                  <c:v>#N/A</c:v>
                </c:pt>
                <c:pt idx="9">
                  <c:v>1.3</c:v>
                </c:pt>
              </c:numCache>
            </c:numRef>
          </c:val>
          <c:extLst>
            <c:ext xmlns:c16="http://schemas.microsoft.com/office/drawing/2014/chart" uri="{C3380CC4-5D6E-409C-BE32-E72D297353CC}">
              <c16:uniqueId val="{00000006-4F03-4455-9AEC-8E41F49F8E5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1.71</c:v>
                </c:pt>
                <c:pt idx="2">
                  <c:v>#N/A</c:v>
                </c:pt>
                <c:pt idx="3">
                  <c:v>1.82</c:v>
                </c:pt>
                <c:pt idx="4">
                  <c:v>#N/A</c:v>
                </c:pt>
                <c:pt idx="5">
                  <c:v>1.79</c:v>
                </c:pt>
                <c:pt idx="6">
                  <c:v>#N/A</c:v>
                </c:pt>
                <c:pt idx="7">
                  <c:v>1.83</c:v>
                </c:pt>
                <c:pt idx="8">
                  <c:v>#N/A</c:v>
                </c:pt>
                <c:pt idx="9">
                  <c:v>1.71</c:v>
                </c:pt>
              </c:numCache>
            </c:numRef>
          </c:val>
          <c:extLst>
            <c:ext xmlns:c16="http://schemas.microsoft.com/office/drawing/2014/chart" uri="{C3380CC4-5D6E-409C-BE32-E72D297353CC}">
              <c16:uniqueId val="{00000007-4F03-4455-9AEC-8E41F49F8E52}"/>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0.28999999999999998</c:v>
                </c:pt>
                <c:pt idx="2">
                  <c:v>#N/A</c:v>
                </c:pt>
                <c:pt idx="3">
                  <c:v>0.31</c:v>
                </c:pt>
                <c:pt idx="4">
                  <c:v>#N/A</c:v>
                </c:pt>
                <c:pt idx="5">
                  <c:v>0.45</c:v>
                </c:pt>
                <c:pt idx="6">
                  <c:v>#N/A</c:v>
                </c:pt>
                <c:pt idx="7">
                  <c:v>1.71</c:v>
                </c:pt>
                <c:pt idx="8">
                  <c:v>#N/A</c:v>
                </c:pt>
                <c:pt idx="9">
                  <c:v>1.79</c:v>
                </c:pt>
              </c:numCache>
            </c:numRef>
          </c:val>
          <c:extLst>
            <c:ext xmlns:c16="http://schemas.microsoft.com/office/drawing/2014/chart" uri="{C3380CC4-5D6E-409C-BE32-E72D297353CC}">
              <c16:uniqueId val="{00000008-4F03-4455-9AEC-8E41F49F8E5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c:v>
                </c:pt>
                <c:pt idx="2">
                  <c:v>#N/A</c:v>
                </c:pt>
                <c:pt idx="3">
                  <c:v>8.2100000000000009</c:v>
                </c:pt>
                <c:pt idx="4">
                  <c:v>#N/A</c:v>
                </c:pt>
                <c:pt idx="5">
                  <c:v>8.41</c:v>
                </c:pt>
                <c:pt idx="6">
                  <c:v>#N/A</c:v>
                </c:pt>
                <c:pt idx="7">
                  <c:v>9.65</c:v>
                </c:pt>
                <c:pt idx="8">
                  <c:v>#N/A</c:v>
                </c:pt>
                <c:pt idx="9">
                  <c:v>7.85</c:v>
                </c:pt>
              </c:numCache>
            </c:numRef>
          </c:val>
          <c:extLst>
            <c:ext xmlns:c16="http://schemas.microsoft.com/office/drawing/2014/chart" uri="{C3380CC4-5D6E-409C-BE32-E72D297353CC}">
              <c16:uniqueId val="{00000009-4F03-4455-9AEC-8E41F49F8E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8948</c:v>
                </c:pt>
                <c:pt idx="5">
                  <c:v>8143</c:v>
                </c:pt>
                <c:pt idx="8">
                  <c:v>8487</c:v>
                </c:pt>
                <c:pt idx="11">
                  <c:v>8784</c:v>
                </c:pt>
                <c:pt idx="14">
                  <c:v>8100</c:v>
                </c:pt>
              </c:numCache>
            </c:numRef>
          </c:val>
          <c:extLst>
            <c:ext xmlns:c16="http://schemas.microsoft.com/office/drawing/2014/chart" uri="{C3380CC4-5D6E-409C-BE32-E72D297353CC}">
              <c16:uniqueId val="{00000000-0D7A-492E-A4F0-E2E9C983E7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7A-492E-A4F0-E2E9C983E7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80</c:v>
                </c:pt>
                <c:pt idx="3">
                  <c:v>78</c:v>
                </c:pt>
                <c:pt idx="6">
                  <c:v>78</c:v>
                </c:pt>
                <c:pt idx="9">
                  <c:v>78</c:v>
                </c:pt>
                <c:pt idx="12">
                  <c:v>99</c:v>
                </c:pt>
              </c:numCache>
            </c:numRef>
          </c:val>
          <c:extLst>
            <c:ext xmlns:c16="http://schemas.microsoft.com/office/drawing/2014/chart" uri="{C3380CC4-5D6E-409C-BE32-E72D297353CC}">
              <c16:uniqueId val="{00000002-0D7A-492E-A4F0-E2E9C983E7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7A-492E-A4F0-E2E9C983E7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2477</c:v>
                </c:pt>
                <c:pt idx="3">
                  <c:v>2018</c:v>
                </c:pt>
                <c:pt idx="6">
                  <c:v>2014</c:v>
                </c:pt>
                <c:pt idx="9">
                  <c:v>1977</c:v>
                </c:pt>
                <c:pt idx="12">
                  <c:v>1552</c:v>
                </c:pt>
              </c:numCache>
            </c:numRef>
          </c:val>
          <c:extLst>
            <c:ext xmlns:c16="http://schemas.microsoft.com/office/drawing/2014/chart" uri="{C3380CC4-5D6E-409C-BE32-E72D297353CC}">
              <c16:uniqueId val="{00000004-0D7A-492E-A4F0-E2E9C983E7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7A-492E-A4F0-E2E9C983E7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7A-492E-A4F0-E2E9C983E7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4778</c:v>
                </c:pt>
                <c:pt idx="3">
                  <c:v>4649</c:v>
                </c:pt>
                <c:pt idx="6">
                  <c:v>4826</c:v>
                </c:pt>
                <c:pt idx="9">
                  <c:v>4861</c:v>
                </c:pt>
                <c:pt idx="12">
                  <c:v>5048</c:v>
                </c:pt>
              </c:numCache>
            </c:numRef>
          </c:val>
          <c:extLst>
            <c:ext xmlns:c16="http://schemas.microsoft.com/office/drawing/2014/chart" uri="{C3380CC4-5D6E-409C-BE32-E72D297353CC}">
              <c16:uniqueId val="{00000007-0D7A-492E-A4F0-E2E9C983E77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-1613</c:v>
                </c:pt>
                <c:pt idx="2">
                  <c:v>#N/A</c:v>
                </c:pt>
                <c:pt idx="3">
                  <c:v>#N/A</c:v>
                </c:pt>
                <c:pt idx="4">
                  <c:v>-1398</c:v>
                </c:pt>
                <c:pt idx="5">
                  <c:v>#N/A</c:v>
                </c:pt>
                <c:pt idx="6">
                  <c:v>#N/A</c:v>
                </c:pt>
                <c:pt idx="7">
                  <c:v>-1569</c:v>
                </c:pt>
                <c:pt idx="8">
                  <c:v>#N/A</c:v>
                </c:pt>
                <c:pt idx="9">
                  <c:v>#N/A</c:v>
                </c:pt>
                <c:pt idx="10">
                  <c:v>-1868</c:v>
                </c:pt>
                <c:pt idx="11">
                  <c:v>#N/A</c:v>
                </c:pt>
                <c:pt idx="12">
                  <c:v>#N/A</c:v>
                </c:pt>
                <c:pt idx="13">
                  <c:v>-1401</c:v>
                </c:pt>
                <c:pt idx="14">
                  <c:v>#N/A</c:v>
                </c:pt>
              </c:numCache>
            </c:numRef>
          </c:val>
          <c:smooth val="0"/>
          <c:extLst>
            <c:ext xmlns:c16="http://schemas.microsoft.com/office/drawing/2014/chart" uri="{C3380CC4-5D6E-409C-BE32-E72D297353CC}">
              <c16:uniqueId val="{00000008-0D7A-492E-A4F0-E2E9C983E77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61121</c:v>
                </c:pt>
                <c:pt idx="5">
                  <c:v>60506</c:v>
                </c:pt>
                <c:pt idx="8">
                  <c:v>58579</c:v>
                </c:pt>
                <c:pt idx="11">
                  <c:v>56152</c:v>
                </c:pt>
                <c:pt idx="14">
                  <c:v>54220</c:v>
                </c:pt>
              </c:numCache>
            </c:numRef>
          </c:val>
          <c:extLst>
            <c:ext xmlns:c16="http://schemas.microsoft.com/office/drawing/2014/chart" uri="{C3380CC4-5D6E-409C-BE32-E72D297353CC}">
              <c16:uniqueId val="{00000000-83A2-4BCF-8B92-B1E9EC22F8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22403</c:v>
                </c:pt>
                <c:pt idx="5">
                  <c:v>23940</c:v>
                </c:pt>
                <c:pt idx="8">
                  <c:v>25174</c:v>
                </c:pt>
                <c:pt idx="11">
                  <c:v>23098</c:v>
                </c:pt>
                <c:pt idx="14">
                  <c:v>21501</c:v>
                </c:pt>
              </c:numCache>
            </c:numRef>
          </c:val>
          <c:extLst>
            <c:ext xmlns:c16="http://schemas.microsoft.com/office/drawing/2014/chart" uri="{C3380CC4-5D6E-409C-BE32-E72D297353CC}">
              <c16:uniqueId val="{00000001-83A2-4BCF-8B92-B1E9EC22F8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17142</c:v>
                </c:pt>
                <c:pt idx="5">
                  <c:v>18800</c:v>
                </c:pt>
                <c:pt idx="8">
                  <c:v>20627</c:v>
                </c:pt>
                <c:pt idx="11">
                  <c:v>22103</c:v>
                </c:pt>
                <c:pt idx="14">
                  <c:v>22497</c:v>
                </c:pt>
              </c:numCache>
            </c:numRef>
          </c:val>
          <c:extLst>
            <c:ext xmlns:c16="http://schemas.microsoft.com/office/drawing/2014/chart" uri="{C3380CC4-5D6E-409C-BE32-E72D297353CC}">
              <c16:uniqueId val="{00000002-83A2-4BCF-8B92-B1E9EC22F8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A2-4BCF-8B92-B1E9EC22F8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A2-4BCF-8B92-B1E9EC22F8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7</c:v>
                </c:pt>
                <c:pt idx="9">
                  <c:v>54</c:v>
                </c:pt>
                <c:pt idx="12">
                  <c:v>53</c:v>
                </c:pt>
              </c:numCache>
            </c:numRef>
          </c:val>
          <c:extLst>
            <c:ext xmlns:c16="http://schemas.microsoft.com/office/drawing/2014/chart" uri="{C3380CC4-5D6E-409C-BE32-E72D297353CC}">
              <c16:uniqueId val="{00000005-83A2-4BCF-8B92-B1E9EC22F8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10671</c:v>
                </c:pt>
                <c:pt idx="3">
                  <c:v>10006</c:v>
                </c:pt>
                <c:pt idx="6">
                  <c:v>10246</c:v>
                </c:pt>
                <c:pt idx="9">
                  <c:v>10436</c:v>
                </c:pt>
                <c:pt idx="12">
                  <c:v>9901</c:v>
                </c:pt>
              </c:numCache>
            </c:numRef>
          </c:val>
          <c:extLst>
            <c:ext xmlns:c16="http://schemas.microsoft.com/office/drawing/2014/chart" uri="{C3380CC4-5D6E-409C-BE32-E72D297353CC}">
              <c16:uniqueId val="{00000006-83A2-4BCF-8B92-B1E9EC22F8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3A2-4BCF-8B92-B1E9EC22F8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19016</c:v>
                </c:pt>
                <c:pt idx="3">
                  <c:v>17752</c:v>
                </c:pt>
                <c:pt idx="6">
                  <c:v>16516</c:v>
                </c:pt>
                <c:pt idx="9">
                  <c:v>14527</c:v>
                </c:pt>
                <c:pt idx="12">
                  <c:v>12775</c:v>
                </c:pt>
              </c:numCache>
            </c:numRef>
          </c:val>
          <c:extLst>
            <c:ext xmlns:c16="http://schemas.microsoft.com/office/drawing/2014/chart" uri="{C3380CC4-5D6E-409C-BE32-E72D297353CC}">
              <c16:uniqueId val="{00000008-83A2-4BCF-8B92-B1E9EC22F8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2999</c:v>
                </c:pt>
                <c:pt idx="3">
                  <c:v>1910</c:v>
                </c:pt>
                <c:pt idx="6">
                  <c:v>1592</c:v>
                </c:pt>
                <c:pt idx="9">
                  <c:v>1876</c:v>
                </c:pt>
                <c:pt idx="12">
                  <c:v>1570</c:v>
                </c:pt>
              </c:numCache>
            </c:numRef>
          </c:val>
          <c:extLst>
            <c:ext xmlns:c16="http://schemas.microsoft.com/office/drawing/2014/chart" uri="{C3380CC4-5D6E-409C-BE32-E72D297353CC}">
              <c16:uniqueId val="{00000009-83A2-4BCF-8B92-B1E9EC22F8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58816</c:v>
                </c:pt>
                <c:pt idx="3">
                  <c:v>58841</c:v>
                </c:pt>
                <c:pt idx="6">
                  <c:v>56424</c:v>
                </c:pt>
                <c:pt idx="9">
                  <c:v>53655</c:v>
                </c:pt>
                <c:pt idx="12">
                  <c:v>50829</c:v>
                </c:pt>
              </c:numCache>
            </c:numRef>
          </c:val>
          <c:extLst>
            <c:ext xmlns:c16="http://schemas.microsoft.com/office/drawing/2014/chart" uri="{C3380CC4-5D6E-409C-BE32-E72D297353CC}">
              <c16:uniqueId val="{0000000A-83A2-4BCF-8B92-B1E9EC22F8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3A2-4BCF-8B92-B1E9EC22F8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7672</c:v>
                </c:pt>
                <c:pt idx="1">
                  <c:v>8127</c:v>
                </c:pt>
                <c:pt idx="2">
                  <c:v>7398</c:v>
                </c:pt>
              </c:numCache>
            </c:numRef>
          </c:val>
          <c:extLst>
            <c:ext xmlns:c16="http://schemas.microsoft.com/office/drawing/2014/chart" uri="{C3380CC4-5D6E-409C-BE32-E72D297353CC}">
              <c16:uniqueId val="{00000000-A730-4D79-9AA0-3E4E90A17F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730-4D79-9AA0-3E4E90A17F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12409</c:v>
                </c:pt>
                <c:pt idx="1">
                  <c:v>13298</c:v>
                </c:pt>
                <c:pt idx="2">
                  <c:v>14297</c:v>
                </c:pt>
              </c:numCache>
            </c:numRef>
          </c:val>
          <c:extLst>
            <c:ext xmlns:c16="http://schemas.microsoft.com/office/drawing/2014/chart" uri="{C3380CC4-5D6E-409C-BE32-E72D297353CC}">
              <c16:uniqueId val="{00000002-A730-4D79-9AA0-3E4E90A17F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{791356D1-4523-4394-8EB0-2D11FE0BCEED}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EA1-4400-993F-EA2BC2CCC2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{A415E2BE-D945-440B-9B40-CF45B02B2624}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A1-4400-993F-EA2BC2CCC2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{6DB3A7CA-0A50-4848-878F-7079C6AE2AF6}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A1-4400-993F-EA2BC2CCC2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{CEB4008B-7AF1-48F0-9DCE-32787910F534}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A1-4400-993F-EA2BC2CCC2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{F871775E-6754-404F-9C41-C220E0428482}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A1-4400-993F-EA2BC2CCC27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{F77C0515-255B-4FE4-BDAB-98D1DB8A3529}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EA1-4400-993F-EA2BC2CCC27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{7D22FA96-019C-480F-86F3-2F2E24B53324}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EA1-4400-993F-EA2BC2CCC27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{13C196FF-2C1B-468A-909A-585D234A6545}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EA1-4400-993F-EA2BC2CCC27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{F6B8D6A1-0642-4F50-9A79-9291E1B08416}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EA1-4400-993F-EA2BC2CCC2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67.099999999999994</c:v>
                </c:pt>
                <c:pt idx="24">
                  <c:v>68.099999999999994</c:v>
                </c:pt>
                <c:pt idx="32">
                  <c:v>69.400000000000006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EA1-4400-993F-EA2BC2CCC2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{CDE7157A-823F-473C-8258-8738B9724C84}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EA1-4400-993F-EA2BC2CCC2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{8076CF99-911C-4C50-8A3E-4AB02B998A5E}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A1-4400-993F-EA2BC2CCC2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{048BE9B4-3E7D-431D-9924-F41874053516}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A1-4400-993F-EA2BC2CCC2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{2E043F82-3786-4952-A31C-ED3B845EC15C}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A1-4400-993F-EA2BC2CCC2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{D7C3911C-32FA-40D5-AFD5-F059C6CFC78E}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A1-4400-993F-EA2BC2CCC27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{5123A778-3E96-45C1-98E3-FFA75F8EB2CB}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EA1-4400-993F-EA2BC2CCC27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{7E3F258C-24CC-4228-94C2-E0A7D9448765}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EA1-4400-993F-EA2BC2CCC27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{D9B09979-1ABB-4EA8-A76D-EC0F404F752E}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EA1-4400-993F-EA2BC2CCC27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{343B1695-8077-4BD3-B2C3-2FC4B706D196}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EA1-4400-993F-EA2BC2CCC2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58.3</c:v>
                </c:pt>
                <c:pt idx="32">
                  <c:v>60.3</c:v>
                </c:pt>
              </c:numCache>
            </c:numRef>
          </c:xVal>
          <c:yVal>
            <c:numRef>
              <c:f>公会計指標分析・財政指標組合せ分析表!$BP$55:$DC$55</c:f>
              <c:numCache>
                <c:formatCode>#,##0.0;"▲ "#,##0.0</c:formatCode>
                <c:ptCount val="40"/>
                <c:pt idx="16">
                  <c:v>31</c:v>
                </c:pt>
                <c:pt idx="24">
                  <c:v>30</c:v>
                </c:pt>
                <c:pt idx="32">
                  <c:v>23.1</c:v>
                </c:pt>
              </c:numCache>
            </c:numRef>
          </c:yVal>
          <c:smooth val="0"/>
          <c:extLst>
            <c:ext xmlns:c16="http://schemas.microsoft.com/office/drawing/2014/chart" uri="{C3380CC4-5D6E-409C-BE32-E72D297353CC}">
              <c16:uniqueId val="{00000013-CEA1-4400-993F-EA2BC2CCC279}"/>
            </c:ext>
          </c:extLst>
        </c:ser>
        <c:dLbls>
          <c:showLegendKey val="0"/>
          <c:showVal val="1"/>
          <c:showCatName val="0"/>
          <c:showSerName val="0"/>
          <c:showPercent val="0"/>
          <c:showBubbleSize val="0"/>
        </c:dLbls>
        <c:axId val="46179840"/>
        <c:axId val="46181760"/>
      </c:scatterChart>
      <c:valAx>
        <c:axId val="46179840"/>
        <c:scaling>
          <c:orientation val="minMax"/>
          <c:max val="60.6"/>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2.4"/>
          <c:min val="2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{A511EE15-0992-4E0B-94AA-DAA8910DCD34}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DE7-4235-8F50-004D722AB3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{8589D153-E73C-4491-A500-009B59141A4C}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E7-4235-8F50-004D722AB3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{D03C6454-96F5-44C4-835E-DBAF79EDC1CB}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E7-4235-8F50-004D722AB3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{58221D38-CA92-4027-AA37-B2312BEC1A30}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E7-4235-8F50-004D722AB3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{E28A1398-D9FD-4511-8909-5AA891C81E27}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E7-4235-8F50-004D722AB3D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{5745BBDA-7C5E-49A1-9247-3CC1B7CFCDA4}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DE7-4235-8F50-004D722AB3D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{5BF6329E-E98A-4B49-91DC-8052177CC27B}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DE7-4235-8F50-004D722AB3D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{9698AB8B-2633-4B58-A959-A2584B8A1753}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DE7-4235-8F50-004D722AB3D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{51B2E841-DA12-49BF-BA94-914733EA145B}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DE7-4235-8F50-004D722AB3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-2.8</c:v>
                </c:pt>
                <c:pt idx="16">
                  <c:v>-3.4</c:v>
                </c:pt>
                <c:pt idx="24">
                  <c:v>-3.5</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DE7-4235-8F50-004D722AB3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{2D8E91C5-3DF5-4A67-8522-50A039500421}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DE7-4235-8F50-004D722AB3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{E22CCE30-7F7F-4B6E-951A-9606A54076C4}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E7-4235-8F50-004D722AB3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{F3115720-1986-49F0-8547-77EDE2577883}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E7-4235-8F50-004D722AB3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{D3DBA909-AE42-43B7-B206-CF1CF15897C9}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E7-4235-8F50-004D722AB3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{1DBCD904-08DE-49B1-B4E0-0A2680BF687D}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E7-4235-8F50-004D722AB3D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{FF55051F-7F1A-46B8-9203-A5AE41778827}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DE7-4235-8F50-004D722AB3D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{9F8DDF62-E570-4D51-B5B7-DB2B55578DA5}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DE7-4235-8F50-004D722AB3D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{0390C2C5-6A96-43D4-9979-165B487E7B88}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DE7-4235-8F50-004D722AB3D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{C9B04DB3-9CA6-4937-ACC0-8CC884C1781E}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DE7-4235-8F50-004D722AB3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BDE7-4235-8F50-004D722AB3D7}"/>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前年度</a:t>
          </a:r>
          <a:r>
            <a:rPr kumimoji="1" lang="en-US" altLang="ja-JP" sz="1400">
              <a:solidFill>
                <a:srgbClr val="000000"/>
              </a:solidFill>
              <a:latin typeface="ＭＳ ゴシック" pitchFamily="49" charset="-128"/>
              <a:ea typeface="ＭＳ ゴシック" pitchFamily="49" charset="-128"/>
            </a:rPr>
            <a:t>(H29</a:t>
          </a:r>
          <a:r>
            <a:rPr kumimoji="1" lang="ja-JP" altLang="en-US" sz="1400">
              <a:solidFill>
                <a:srgbClr val="000000"/>
              </a:solidFill>
              <a:latin typeface="ＭＳ ゴシック" pitchFamily="49" charset="-128"/>
              <a:ea typeface="ＭＳ ゴシック" pitchFamily="49" charset="-128"/>
            </a:rPr>
            <a:t>年度</a:t>
          </a:r>
          <a:r>
            <a:rPr kumimoji="1" lang="en-US" altLang="ja-JP" sz="1400">
              <a:solidFill>
                <a:srgbClr val="000000"/>
              </a:solidFill>
              <a:latin typeface="ＭＳ ゴシック" pitchFamily="49" charset="-128"/>
              <a:ea typeface="ＭＳ ゴシック" pitchFamily="49" charset="-128"/>
            </a:rPr>
            <a:t>)</a:t>
          </a:r>
          <a:r>
            <a:rPr kumimoji="1" lang="ja-JP" altLang="en-US" sz="1400">
              <a:solidFill>
                <a:srgbClr val="000000"/>
              </a:solidFill>
              <a:latin typeface="ＭＳ ゴシック" pitchFamily="49" charset="-128"/>
              <a:ea typeface="ＭＳ ゴシック" pitchFamily="49" charset="-128"/>
            </a:rPr>
            <a:t>と比べ実質公債費比率の分子が増加した要因として、</a:t>
          </a:r>
          <a:r>
            <a:rPr kumimoji="1" lang="en-US" altLang="ja-JP" sz="1400">
              <a:solidFill>
                <a:srgbClr val="000000"/>
              </a:solidFill>
              <a:latin typeface="ＭＳ ゴシック" pitchFamily="49" charset="-128"/>
              <a:ea typeface="ＭＳ ゴシック" pitchFamily="49" charset="-128"/>
            </a:rPr>
            <a:t>JR</a:t>
          </a:r>
          <a:r>
            <a:rPr kumimoji="1" lang="ja-JP" altLang="en-US" sz="1400">
              <a:solidFill>
                <a:srgbClr val="000000"/>
              </a:solidFill>
              <a:latin typeface="ＭＳ ゴシック" pitchFamily="49" charset="-128"/>
              <a:ea typeface="ＭＳ ゴシック" pitchFamily="49" charset="-128"/>
            </a:rPr>
            <a:t>総持寺駅関連事業に係る地方債の償還が始まったこと、都市計画事業の減により算入公債費等が減少したことがあげられる。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前年度</a:t>
          </a:r>
          <a:r>
            <a:rPr kumimoji="1" lang="en-US" altLang="ja-JP" sz="1400">
              <a:solidFill>
                <a:srgbClr val="000000"/>
              </a:solidFill>
              <a:latin typeface="ＭＳ ゴシック" pitchFamily="49" charset="-128"/>
              <a:ea typeface="ＭＳ ゴシック" pitchFamily="49" charset="-128"/>
            </a:rPr>
            <a:t>(H29</a:t>
          </a:r>
          <a:r>
            <a:rPr kumimoji="1" lang="ja-JP" altLang="en-US" sz="1400">
              <a:solidFill>
                <a:srgbClr val="000000"/>
              </a:solidFill>
              <a:latin typeface="ＭＳ ゴシック" pitchFamily="49" charset="-128"/>
              <a:ea typeface="ＭＳ ゴシック" pitchFamily="49" charset="-128"/>
            </a:rPr>
            <a:t>年度</a:t>
          </a:r>
          <a:r>
            <a:rPr kumimoji="1" lang="en-US" altLang="ja-JP" sz="1400">
              <a:solidFill>
                <a:srgbClr val="000000"/>
              </a:solidFill>
              <a:latin typeface="ＭＳ ゴシック" pitchFamily="49" charset="-128"/>
              <a:ea typeface="ＭＳ ゴシック" pitchFamily="49" charset="-128"/>
            </a:rPr>
            <a:t>)</a:t>
          </a:r>
          <a:r>
            <a:rPr kumimoji="1" lang="ja-JP" altLang="en-US" sz="1400">
              <a:solidFill>
                <a:srgbClr val="000000"/>
              </a:solidFill>
              <a:latin typeface="ＭＳ ゴシック" pitchFamily="49" charset="-128"/>
              <a:ea typeface="ＭＳ ゴシック" pitchFamily="49" charset="-128"/>
            </a:rPr>
            <a:t>と比べ、将来負担比率の分子が減少した要因は、事業の進捗に伴い市債現在高が減となったことのほか、企業債残高の減等に伴い、公営企業債への繰入見込額が減少したこと、また、分母では充当可能基金が増となったことなどがあげ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大阪府茨木市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年度に大阪北部地震に係る対応経費の財源として財政調整基金を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億円を取り崩したものの、積立金としては財政調整基金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億、特定目的基金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億円を積み立てたことから、依然残高は増加している。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総持寺駅周辺道路の整備事業、市民文化ホールの建設及びごみ処理施設更新などのハード事業の実施に向けて積立を行う。計画的に積立を行うことができるよう、引き続き財政の健全性を重視した財政運営を行う。</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衛生処理施設整備等基金：茨木市衛生処理施設整備及び運営のための基金。　</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文化施設建設基金：文化施設の整備・充実のための基金。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駅周辺再整備基金：市の区域内に所在する駅周辺の再整備に要する経費に充てるための基金。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公共施設等総合管理基金：市の公共施設等の保全、更新等に要する経費に充てるための基金。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福祉事業推進基金：高齢者、障害者、子ども等の社会福祉の推進を図るために必要な事業の実施に要する経費に充てるための基金。</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取り崩しを行わず、財政状況に応じて一定額を積み立てているため増加している。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市民会館跡地エリアの活用、ごみ処理施設の長寿命化及び駅前広場等の再整備などのハード事業の実施を予定していることから、「文化施設建設基金」、「衛生処理施設整備等基金」及び「駅周辺再整備基金」における積立を見込んでおり、引き続き財政負担の平準化に向けた財政運営を行う。</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年度に大阪北部地震に係る対応経費の財源として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億円を取り崩したため、前年度（平成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年度）に比べ残高は減少している。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本来の災害等の緊急時へ備えるため計画的に積立を行う。恒常的な財源不足を基金で補てんし続けると、本来の災害等の緊急時への備えが失われるため、収支不足とならないよう、引き続き財政の健全性を重視した財政運営を行う。</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該当なし</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該当なし</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282,018
278,634
76.49
88,164,917
86,203,562
894,083
52,234,634
50,828,681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平均値よりも高い水準</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で推移している。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これは、急激な人口増加や行政需要の拡大を受け、主に昭和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年代にかけて、小中学校校舎等の多くの公共施設等を整備しており、その多くが整備後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年を経過しているためである。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昨年度に引き続き、「茨木市公共施設等マネジメント基本方針」に基づき、改修・更新経費の平準化を図るとともに、公共施設の長寿命化の推進を行う。　</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72" name="直線コネクタ 71"/>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73" name="有形固定資産減価償却率最小値テキスト"/>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74" name="直線コネクタ 73"/>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75" name="有形固定資産減価償却率最大値テキスト"/>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76" name="直線コネクタ 75"/>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34307</xdr:rowOff>
    </xdr:from>
    <xdr:ext cx="405111" cy="259045"/>
    <xdr:sp macro="" textlink="">
      <xdr:nvSpPr>
        <xdr:cNvPr id="77" name="有形固定資産減価償却率平均値テキスト"/>
        <xdr:cNvSpPr txBox="1"/>
      </xdr:nvSpPr>
      <xdr:spPr>
        <a:xfrm>
          <a:off x="4813300" y="594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8" name="フローチャート: 判断 77"/>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9" name="フローチャート: 判断 78"/>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80" name="フローチャート: 判断 79"/>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81" name="フローチャート: 判断 80"/>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71332</xdr:rowOff>
    </xdr:from>
    <xdr:to>
      <xdr:col>23</xdr:col>
      <xdr:colOff>136525</xdr:colOff>
      <xdr:row>29</xdr:row>
      <xdr:rowOff>1482</xdr:rowOff>
    </xdr:to>
    <xdr:sp macro="" textlink="">
      <xdr:nvSpPr>
        <xdr:cNvPr id="87" name="楕円 86"/>
        <xdr:cNvSpPr/>
      </xdr:nvSpPr>
      <xdr:spPr>
        <a:xfrm>
          <a:off x="47117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94209</xdr:rowOff>
    </xdr:from>
    <xdr:ext cx="405111" cy="259045"/>
    <xdr:sp macro="" textlink="">
      <xdr:nvSpPr>
        <xdr:cNvPr id="88" name="有形固定資産減価償却率該当値テキスト"/>
        <xdr:cNvSpPr txBox="1"/>
      </xdr:nvSpPr>
      <xdr:spPr>
        <a:xfrm>
          <a:off x="4813300" y="549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118110</xdr:rowOff>
    </xdr:from>
    <xdr:to>
      <xdr:col>19</xdr:col>
      <xdr:colOff>187325</xdr:colOff>
      <xdr:row>29</xdr:row>
      <xdr:rowOff>48260</xdr:rowOff>
    </xdr:to>
    <xdr:sp macro="" textlink="">
      <xdr:nvSpPr>
        <xdr:cNvPr id="89" name="楕円 88"/>
        <xdr:cNvSpPr/>
      </xdr:nvSpPr>
      <xdr:spPr>
        <a:xfrm>
          <a:off x="4000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122132</xdr:rowOff>
    </xdr:from>
    <xdr:to>
      <xdr:col>23</xdr:col>
      <xdr:colOff>85725</xdr:colOff>
      <xdr:row>28</xdr:row>
      <xdr:rowOff>168910</xdr:rowOff>
    </xdr:to>
    <xdr:cxnSp macro="">
      <xdr:nvCxnSpPr>
        <xdr:cNvPr id="90" name="直線コネクタ 89"/>
        <xdr:cNvCxnSpPr/>
      </xdr:nvCxnSpPr>
      <xdr:spPr>
        <a:xfrm flipV="1">
          <a:off x="4051300" y="569425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154093</xdr:rowOff>
    </xdr:from>
    <xdr:to>
      <xdr:col>15</xdr:col>
      <xdr:colOff>187325</xdr:colOff>
      <xdr:row>29</xdr:row>
      <xdr:rowOff>84243</xdr:rowOff>
    </xdr:to>
    <xdr:sp macro="" textlink="">
      <xdr:nvSpPr>
        <xdr:cNvPr id="91" name="楕円 90"/>
        <xdr:cNvSpPr/>
      </xdr:nvSpPr>
      <xdr:spPr>
        <a:xfrm>
          <a:off x="3238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168910</xdr:rowOff>
    </xdr:from>
    <xdr:to>
      <xdr:col>19</xdr:col>
      <xdr:colOff>136525</xdr:colOff>
      <xdr:row>29</xdr:row>
      <xdr:rowOff>33443</xdr:rowOff>
    </xdr:to>
    <xdr:cxnSp macro="">
      <xdr:nvCxnSpPr>
        <xdr:cNvPr id="92" name="直線コネクタ 91"/>
        <xdr:cNvCxnSpPr/>
      </xdr:nvCxnSpPr>
      <xdr:spPr>
        <a:xfrm flipV="1">
          <a:off x="3289300" y="574103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93" name="n_1aveValue有形固定資産減価償却率"/>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94" name="n_2aveValue有形固定資産減価償却率"/>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95" name="n_3aveValue有形固定資産減価償却率"/>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64787</xdr:rowOff>
    </xdr:from>
    <xdr:ext cx="405111" cy="259045"/>
    <xdr:sp macro="" textlink="">
      <xdr:nvSpPr>
        <xdr:cNvPr id="96" name="n_1mainValue有形固定資産減価償却率"/>
        <xdr:cNvSpPr txBox="1"/>
      </xdr:nvSpPr>
      <xdr:spPr>
        <a:xfrm>
          <a:off x="38360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100770</xdr:rowOff>
    </xdr:from>
    <xdr:ext cx="405111" cy="259045"/>
    <xdr:sp macro="" textlink="">
      <xdr:nvSpPr>
        <xdr:cNvPr id="97" name="n_2mainValue有形固定資産減価償却率"/>
        <xdr:cNvSpPr txBox="1"/>
      </xdr:nvSpPr>
      <xdr:spPr>
        <a:xfrm>
          <a:off x="3086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将来の負担軽減のため市債の抑制を実施しており、類似団体内平均値と比較し、債務償還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低い水準で推移している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しかしながら今後、市民会館跡地エリアの活用やごみ処理施設更新などの事業が控えていることから、計画的な市債の発行に努める。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3" name="テキスト ボックス 11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5" name="テキスト ボックス 114"/>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27" name="直線コネクタ 126"/>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8" name="債務償還比率最小値テキスト"/>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9" name="直線コネクタ 128"/>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30" name="債務償還比率最大値テキスト"/>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31" name="直線コネクタ 130"/>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77317</xdr:rowOff>
    </xdr:from>
    <xdr:ext cx="469744" cy="259045"/>
    <xdr:sp macro="" textlink="">
      <xdr:nvSpPr>
        <xdr:cNvPr id="132" name="債務償還比率平均値テキスト"/>
        <xdr:cNvSpPr txBox="1"/>
      </xdr:nvSpPr>
      <xdr:spPr>
        <a:xfrm>
          <a:off x="14846300" y="5820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33" name="フローチャート: 判断 132"/>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34" name="フローチャート: 判断 133"/>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140832</xdr:rowOff>
    </xdr:from>
    <xdr:to>
      <xdr:col>76</xdr:col>
      <xdr:colOff>73025</xdr:colOff>
      <xdr:row>34</xdr:row>
      <xdr:rowOff>70982</xdr:rowOff>
    </xdr:to>
    <xdr:sp macro="" textlink="">
      <xdr:nvSpPr>
        <xdr:cNvPr id="140" name="楕円 139"/>
        <xdr:cNvSpPr/>
      </xdr:nvSpPr>
      <xdr:spPr>
        <a:xfrm>
          <a:off x="14744700" y="657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55759</xdr:rowOff>
    </xdr:from>
    <xdr:ext cx="469744" cy="259045"/>
    <xdr:sp macro="" textlink="">
      <xdr:nvSpPr>
        <xdr:cNvPr id="141" name="債務償還比率該当値テキスト"/>
        <xdr:cNvSpPr txBox="1"/>
      </xdr:nvSpPr>
      <xdr:spPr>
        <a:xfrm>
          <a:off x="14846300" y="648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69405</xdr:rowOff>
    </xdr:from>
    <xdr:to>
      <xdr:col>72</xdr:col>
      <xdr:colOff>123825</xdr:colOff>
      <xdr:row>33</xdr:row>
      <xdr:rowOff>171005</xdr:rowOff>
    </xdr:to>
    <xdr:sp macro="" textlink="">
      <xdr:nvSpPr>
        <xdr:cNvPr id="142" name="楕円 141"/>
        <xdr:cNvSpPr/>
      </xdr:nvSpPr>
      <xdr:spPr>
        <a:xfrm>
          <a:off x="14033500" y="64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120206</xdr:rowOff>
    </xdr:from>
    <xdr:to>
      <xdr:col>76</xdr:col>
      <xdr:colOff>22225</xdr:colOff>
      <xdr:row>34</xdr:row>
      <xdr:rowOff>20182</xdr:rowOff>
    </xdr:to>
    <xdr:cxnSp macro="">
      <xdr:nvCxnSpPr>
        <xdr:cNvPr id="143" name="直線コネクタ 142"/>
        <xdr:cNvCxnSpPr/>
      </xdr:nvCxnSpPr>
      <xdr:spPr>
        <a:xfrm>
          <a:off x="14084300" y="6549581"/>
          <a:ext cx="711200" cy="7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44" name="n_1aveValue債務償還比率"/>
        <xdr:cNvSpPr txBox="1"/>
      </xdr:nvSpPr>
      <xdr:spPr>
        <a:xfrm>
          <a:off x="13836727"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162133</xdr:rowOff>
    </xdr:from>
    <xdr:ext cx="469744" cy="259045"/>
    <xdr:sp macro="" textlink="">
      <xdr:nvSpPr>
        <xdr:cNvPr id="145" name="n_1mainValue債務償還比率"/>
        <xdr:cNvSpPr txBox="1"/>
      </xdr:nvSpPr>
      <xdr:spPr>
        <a:xfrm>
          <a:off x="13836727" y="659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282,018
278,634
76.49
88,164,917
86,203,562
894,083
52,234,634
50,828,681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1" name="楕円 70"/>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2" name="【道路】&#10;有形固定資産減価償却率該当値テキスト"/>
        <xdr:cNvSpPr txBox="1"/>
      </xdr:nvSpPr>
      <xdr:spPr>
        <a:xfrm>
          <a:off x="4673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3" name="楕円 72"/>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72390</xdr:rowOff>
    </xdr:to>
    <xdr:cxnSp macro="">
      <xdr:nvCxnSpPr>
        <xdr:cNvPr id="74" name="直線コネクタ 73"/>
        <xdr:cNvCxnSpPr/>
      </xdr:nvCxnSpPr>
      <xdr:spPr>
        <a:xfrm flipV="1">
          <a:off x="3797300" y="65570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46355</xdr:rowOff>
    </xdr:from>
    <xdr:to>
      <xdr:col>15</xdr:col>
      <xdr:colOff>101600</xdr:colOff>
      <xdr:row>38</xdr:row>
      <xdr:rowOff>147955</xdr:rowOff>
    </xdr:to>
    <xdr:sp macro="" textlink="">
      <xdr:nvSpPr>
        <xdr:cNvPr id="75" name="楕円 74"/>
        <xdr:cNvSpPr/>
      </xdr:nvSpPr>
      <xdr:spPr>
        <a:xfrm>
          <a:off x="2857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97155</xdr:rowOff>
    </xdr:to>
    <xdr:cxnSp macro="">
      <xdr:nvCxnSpPr>
        <xdr:cNvPr id="76" name="直線コネクタ 75"/>
        <xdr:cNvCxnSpPr/>
      </xdr:nvCxnSpPr>
      <xdr:spPr>
        <a:xfrm flipV="1">
          <a:off x="2908300" y="65874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7"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78" name="n_2ave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9"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0" name="n_1main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139082</xdr:rowOff>
    </xdr:from>
    <xdr:ext cx="405111" cy="259045"/>
    <xdr:sp macro="" textlink="">
      <xdr:nvSpPr>
        <xdr:cNvPr id="81" name="n_2mainValue【道路】&#10;有形固定資産減価償却率"/>
        <xdr:cNvSpPr txBox="1"/>
      </xdr:nvSpPr>
      <xdr:spPr>
        <a:xfrm>
          <a:off x="2705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3" name="直線コネクタ 102"/>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4" name="【道路】&#10;一人当たり延長最小値テキスト"/>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5" name="直線コネクタ 104"/>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6" name="【道路】&#10;一人当たり延長最大値テキスト"/>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07" name="直線コネクタ 106"/>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08" name="【道路】&#10;一人当たり延長平均値テキスト"/>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09" name="フローチャート: 判断 108"/>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0" name="フローチャート: 判断 109"/>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1" name="フローチャート: 判断 110"/>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2" name="フローチャート: 判断 111"/>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147061</xdr:rowOff>
    </xdr:from>
    <xdr:to>
      <xdr:col>55</xdr:col>
      <xdr:colOff>50800</xdr:colOff>
      <xdr:row>41</xdr:row>
      <xdr:rowOff>77211</xdr:rowOff>
    </xdr:to>
    <xdr:sp macro="" textlink="">
      <xdr:nvSpPr>
        <xdr:cNvPr id="118" name="楕円 117"/>
        <xdr:cNvSpPr/>
      </xdr:nvSpPr>
      <xdr:spPr>
        <a:xfrm>
          <a:off x="10426700" y="70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61988</xdr:rowOff>
    </xdr:from>
    <xdr:ext cx="469744" cy="259045"/>
    <xdr:sp macro="" textlink="">
      <xdr:nvSpPr>
        <xdr:cNvPr id="119" name="【道路】&#10;一人当たり延長該当値テキスト"/>
        <xdr:cNvSpPr txBox="1"/>
      </xdr:nvSpPr>
      <xdr:spPr>
        <a:xfrm>
          <a:off x="10515600" y="69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147930</xdr:rowOff>
    </xdr:from>
    <xdr:to>
      <xdr:col>50</xdr:col>
      <xdr:colOff>165100</xdr:colOff>
      <xdr:row>41</xdr:row>
      <xdr:rowOff>78080</xdr:rowOff>
    </xdr:to>
    <xdr:sp macro="" textlink="">
      <xdr:nvSpPr>
        <xdr:cNvPr id="120" name="楕円 119"/>
        <xdr:cNvSpPr/>
      </xdr:nvSpPr>
      <xdr:spPr>
        <a:xfrm>
          <a:off x="9588500" y="70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26411</xdr:rowOff>
    </xdr:from>
    <xdr:to>
      <xdr:col>55</xdr:col>
      <xdr:colOff>0</xdr:colOff>
      <xdr:row>41</xdr:row>
      <xdr:rowOff>27280</xdr:rowOff>
    </xdr:to>
    <xdr:cxnSp macro="">
      <xdr:nvCxnSpPr>
        <xdr:cNvPr id="121" name="直線コネクタ 120"/>
        <xdr:cNvCxnSpPr/>
      </xdr:nvCxnSpPr>
      <xdr:spPr>
        <a:xfrm flipV="1">
          <a:off x="9639300" y="7055861"/>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148067</xdr:rowOff>
    </xdr:from>
    <xdr:to>
      <xdr:col>46</xdr:col>
      <xdr:colOff>38100</xdr:colOff>
      <xdr:row>41</xdr:row>
      <xdr:rowOff>78217</xdr:rowOff>
    </xdr:to>
    <xdr:sp macro="" textlink="">
      <xdr:nvSpPr>
        <xdr:cNvPr id="122" name="楕円 121"/>
        <xdr:cNvSpPr/>
      </xdr:nvSpPr>
      <xdr:spPr>
        <a:xfrm>
          <a:off x="8699500" y="70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27280</xdr:rowOff>
    </xdr:from>
    <xdr:to>
      <xdr:col>50</xdr:col>
      <xdr:colOff>114300</xdr:colOff>
      <xdr:row>41</xdr:row>
      <xdr:rowOff>27417</xdr:rowOff>
    </xdr:to>
    <xdr:cxnSp macro="">
      <xdr:nvCxnSpPr>
        <xdr:cNvPr id="123" name="直線コネクタ 122"/>
        <xdr:cNvCxnSpPr/>
      </xdr:nvCxnSpPr>
      <xdr:spPr>
        <a:xfrm flipV="1">
          <a:off x="8750300" y="705673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4" name="n_1aveValue【道路】&#10;一人当たり延長"/>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25" name="n_2aveValue【道路】&#10;一人当たり延長"/>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26" name="n_3aveValue【道路】&#10;一人当たり延長"/>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69207</xdr:rowOff>
    </xdr:from>
    <xdr:ext cx="469744" cy="259045"/>
    <xdr:sp macro="" textlink="">
      <xdr:nvSpPr>
        <xdr:cNvPr id="127" name="n_1mainValue【道路】&#10;一人当たり延長"/>
        <xdr:cNvSpPr txBox="1"/>
      </xdr:nvSpPr>
      <xdr:spPr>
        <a:xfrm>
          <a:off x="9391727" y="709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69344</xdr:rowOff>
    </xdr:from>
    <xdr:ext cx="469744" cy="259045"/>
    <xdr:sp macro="" textlink="">
      <xdr:nvSpPr>
        <xdr:cNvPr id="128" name="n_2mainValue【道路】&#10;一人当たり延長"/>
        <xdr:cNvSpPr txBox="1"/>
      </xdr:nvSpPr>
      <xdr:spPr>
        <a:xfrm>
          <a:off x="8515427" y="70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1" name="テキスト ボックス 14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1" name="テキスト ボックス 15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55" name="直線コネクタ 154"/>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56"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57" name="直線コネクタ 156"/>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58" name="【橋りょう・トンネル】&#10;有形固定資産減価償却率最大値テキスト"/>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59" name="直線コネクタ 158"/>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0" name="【橋りょう・トンネ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1" name="フローチャート: 判断 160"/>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2" name="フローチャート: 判断 161"/>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3" name="フローチャート: 判断 162"/>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64" name="フローチャート: 判断 163"/>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30843</xdr:rowOff>
    </xdr:from>
    <xdr:to>
      <xdr:col>24</xdr:col>
      <xdr:colOff>114300</xdr:colOff>
      <xdr:row>64</xdr:row>
      <xdr:rowOff>132443</xdr:rowOff>
    </xdr:to>
    <xdr:sp macro="" textlink="">
      <xdr:nvSpPr>
        <xdr:cNvPr id="170" name="楕円 169"/>
        <xdr:cNvSpPr/>
      </xdr:nvSpPr>
      <xdr:spPr>
        <a:xfrm>
          <a:off x="45847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117220</xdr:rowOff>
    </xdr:from>
    <xdr:ext cx="405111" cy="259045"/>
    <xdr:sp macro="" textlink="">
      <xdr:nvSpPr>
        <xdr:cNvPr id="171" name="【橋りょう・トンネル】&#10;有形固定資産減価償却率該当値テキスト"/>
        <xdr:cNvSpPr txBox="1"/>
      </xdr:nvSpPr>
      <xdr:spPr>
        <a:xfrm>
          <a:off x="4673600" y="1091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169635</xdr:rowOff>
    </xdr:from>
    <xdr:to>
      <xdr:col>20</xdr:col>
      <xdr:colOff>38100</xdr:colOff>
      <xdr:row>64</xdr:row>
      <xdr:rowOff>99785</xdr:rowOff>
    </xdr:to>
    <xdr:sp macro="" textlink="">
      <xdr:nvSpPr>
        <xdr:cNvPr id="172" name="楕円 171"/>
        <xdr:cNvSpPr/>
      </xdr:nvSpPr>
      <xdr:spPr>
        <a:xfrm>
          <a:off x="3746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48985</xdr:rowOff>
    </xdr:from>
    <xdr:to>
      <xdr:col>24</xdr:col>
      <xdr:colOff>63500</xdr:colOff>
      <xdr:row>64</xdr:row>
      <xdr:rowOff>81643</xdr:rowOff>
    </xdr:to>
    <xdr:cxnSp macro="">
      <xdr:nvCxnSpPr>
        <xdr:cNvPr id="173" name="直線コネクタ 172"/>
        <xdr:cNvCxnSpPr/>
      </xdr:nvCxnSpPr>
      <xdr:spPr>
        <a:xfrm>
          <a:off x="3797300" y="11021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74" name="楕円 173"/>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64</xdr:row>
      <xdr:rowOff>48985</xdr:rowOff>
    </xdr:to>
    <xdr:cxnSp macro="">
      <xdr:nvCxnSpPr>
        <xdr:cNvPr id="175" name="直線コネクタ 174"/>
        <xdr:cNvCxnSpPr/>
      </xdr:nvCxnSpPr>
      <xdr:spPr>
        <a:xfrm>
          <a:off x="2908300" y="10492740"/>
          <a:ext cx="8890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76" name="n_1aveValue【橋りょう・トンネル】&#10;有形固定資産減価償却率"/>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77" name="n_2aveValue【橋りょう・トンネル】&#10;有形固定資産減価償却率"/>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78" name="n_3aveValue【橋りょう・トンネル】&#10;有形固定資産減価償却率"/>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90912</xdr:rowOff>
    </xdr:from>
    <xdr:ext cx="405111" cy="259045"/>
    <xdr:sp macro="" textlink="">
      <xdr:nvSpPr>
        <xdr:cNvPr id="179" name="n_1mainValue【橋りょう・トンネル】&#10;有形固定資産減価償却率"/>
        <xdr:cNvSpPr txBox="1"/>
      </xdr:nvSpPr>
      <xdr:spPr>
        <a:xfrm>
          <a:off x="3582044" y="1106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80" name="n_2mainValue【橋りょう・トンネ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02" name="直線コネクタ 201"/>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03" name="【橋りょう・トンネル】&#10;一人当たり有形固定資産（償却資産）額最小値テキスト"/>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04" name="直線コネクタ 203"/>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05" name="【橋りょう・トンネル】&#10;一人当たり有形固定資産（償却資産）額最大値テキスト"/>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06" name="直線コネクタ 205"/>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07" name="【橋りょう・トンネル】&#10;一人当たり有形固定資産（償却資産）額平均値テキスト"/>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08" name="フローチャート: 判断 207"/>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09" name="フローチャート: 判断 208"/>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0" name="フローチャート: 判断 209"/>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11" name="フローチャート: 判断 210"/>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116115</xdr:rowOff>
    </xdr:from>
    <xdr:to>
      <xdr:col>55</xdr:col>
      <xdr:colOff>50800</xdr:colOff>
      <xdr:row>64</xdr:row>
      <xdr:rowOff>46265</xdr:rowOff>
    </xdr:to>
    <xdr:sp macro="" textlink="">
      <xdr:nvSpPr>
        <xdr:cNvPr id="217" name="楕円 216"/>
        <xdr:cNvSpPr/>
      </xdr:nvSpPr>
      <xdr:spPr>
        <a:xfrm>
          <a:off x="10426700" y="109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31042</xdr:rowOff>
    </xdr:from>
    <xdr:ext cx="378565" cy="259045"/>
    <xdr:sp macro="" textlink="">
      <xdr:nvSpPr>
        <xdr:cNvPr id="218" name="【橋りょう・トンネル】&#10;一人当たり有形固定資産（償却資産）額該当値テキスト"/>
        <xdr:cNvSpPr txBox="1"/>
      </xdr:nvSpPr>
      <xdr:spPr>
        <a:xfrm>
          <a:off x="10515600" y="10832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116279</xdr:rowOff>
    </xdr:from>
    <xdr:to>
      <xdr:col>50</xdr:col>
      <xdr:colOff>165100</xdr:colOff>
      <xdr:row>64</xdr:row>
      <xdr:rowOff>46429</xdr:rowOff>
    </xdr:to>
    <xdr:sp macro="" textlink="">
      <xdr:nvSpPr>
        <xdr:cNvPr id="219" name="楕円 218"/>
        <xdr:cNvSpPr/>
      </xdr:nvSpPr>
      <xdr:spPr>
        <a:xfrm>
          <a:off x="9588500" y="109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166915</xdr:rowOff>
    </xdr:from>
    <xdr:to>
      <xdr:col>55</xdr:col>
      <xdr:colOff>0</xdr:colOff>
      <xdr:row>63</xdr:row>
      <xdr:rowOff>167079</xdr:rowOff>
    </xdr:to>
    <xdr:cxnSp macro="">
      <xdr:nvCxnSpPr>
        <xdr:cNvPr id="220" name="直線コネクタ 219"/>
        <xdr:cNvCxnSpPr/>
      </xdr:nvCxnSpPr>
      <xdr:spPr>
        <a:xfrm flipV="1">
          <a:off x="9639300" y="10968265"/>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117605</xdr:rowOff>
    </xdr:from>
    <xdr:to>
      <xdr:col>46</xdr:col>
      <xdr:colOff>38100</xdr:colOff>
      <xdr:row>64</xdr:row>
      <xdr:rowOff>47755</xdr:rowOff>
    </xdr:to>
    <xdr:sp macro="" textlink="">
      <xdr:nvSpPr>
        <xdr:cNvPr id="221" name="楕円 220"/>
        <xdr:cNvSpPr/>
      </xdr:nvSpPr>
      <xdr:spPr>
        <a:xfrm>
          <a:off x="8699500" y="109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167079</xdr:rowOff>
    </xdr:from>
    <xdr:to>
      <xdr:col>50</xdr:col>
      <xdr:colOff>114300</xdr:colOff>
      <xdr:row>63</xdr:row>
      <xdr:rowOff>168405</xdr:rowOff>
    </xdr:to>
    <xdr:cxnSp macro="">
      <xdr:nvCxnSpPr>
        <xdr:cNvPr id="222" name="直線コネクタ 221"/>
        <xdr:cNvCxnSpPr/>
      </xdr:nvCxnSpPr>
      <xdr:spPr>
        <a:xfrm flipV="1">
          <a:off x="8750300" y="10968429"/>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23" name="n_1aveValue【橋りょう・トンネル】&#10;一人当たり有形固定資産（償却資産）額"/>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24" name="n_2aveValue【橋りょう・トンネル】&#10;一人当たり有形固定資産（償却資産）額"/>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25"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37556</xdr:rowOff>
    </xdr:from>
    <xdr:ext cx="378565" cy="259045"/>
    <xdr:sp macro="" textlink="">
      <xdr:nvSpPr>
        <xdr:cNvPr id="226" name="n_1mainValue【橋りょう・トンネル】&#10;一人当たり有形固定資産（償却資産）額"/>
        <xdr:cNvSpPr txBox="1"/>
      </xdr:nvSpPr>
      <xdr:spPr>
        <a:xfrm>
          <a:off x="9437317" y="11010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38882</xdr:rowOff>
    </xdr:from>
    <xdr:ext cx="378565" cy="259045"/>
    <xdr:sp macro="" textlink="">
      <xdr:nvSpPr>
        <xdr:cNvPr id="227" name="n_2mainValue【橋りょう・トンネル】&#10;一人当たり有形固定資産（償却資産）額"/>
        <xdr:cNvSpPr txBox="1"/>
      </xdr:nvSpPr>
      <xdr:spPr>
        <a:xfrm>
          <a:off x="8561017" y="11011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52" name="直線コネクタ 251"/>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53" name="【公営住宅】&#10;有形固定資産減価償却率最小値テキスト"/>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54" name="直線コネクタ 253"/>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5"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6" name="直線コネクタ 255"/>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57" name="【公営住宅】&#10;有形固定資産減価償却率平均値テキスト"/>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58" name="フローチャート: 判断 257"/>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59" name="フローチャート: 判断 258"/>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60" name="フローチャート: 判断 259"/>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61" name="フローチャート: 判断 260"/>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145414</xdr:rowOff>
    </xdr:from>
    <xdr:to>
      <xdr:col>24</xdr:col>
      <xdr:colOff>114300</xdr:colOff>
      <xdr:row>80</xdr:row>
      <xdr:rowOff>75564</xdr:rowOff>
    </xdr:to>
    <xdr:sp macro="" textlink="">
      <xdr:nvSpPr>
        <xdr:cNvPr id="267" name="楕円 266"/>
        <xdr:cNvSpPr/>
      </xdr:nvSpPr>
      <xdr:spPr>
        <a:xfrm>
          <a:off x="45847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168291</xdr:rowOff>
    </xdr:from>
    <xdr:ext cx="405111" cy="259045"/>
    <xdr:sp macro="" textlink="">
      <xdr:nvSpPr>
        <xdr:cNvPr id="268" name="【公営住宅】&#10;有形固定資産減価償却率該当値テキスト"/>
        <xdr:cNvSpPr txBox="1"/>
      </xdr:nvSpPr>
      <xdr:spPr>
        <a:xfrm>
          <a:off x="4673600"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147320</xdr:rowOff>
    </xdr:from>
    <xdr:to>
      <xdr:col>20</xdr:col>
      <xdr:colOff>38100</xdr:colOff>
      <xdr:row>80</xdr:row>
      <xdr:rowOff>77470</xdr:rowOff>
    </xdr:to>
    <xdr:sp macro="" textlink="">
      <xdr:nvSpPr>
        <xdr:cNvPr id="269" name="楕円 268"/>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24764</xdr:rowOff>
    </xdr:from>
    <xdr:to>
      <xdr:col>24</xdr:col>
      <xdr:colOff>63500</xdr:colOff>
      <xdr:row>80</xdr:row>
      <xdr:rowOff>26670</xdr:rowOff>
    </xdr:to>
    <xdr:cxnSp macro="">
      <xdr:nvCxnSpPr>
        <xdr:cNvPr id="270" name="直線コネクタ 269"/>
        <xdr:cNvCxnSpPr/>
      </xdr:nvCxnSpPr>
      <xdr:spPr>
        <a:xfrm flipV="1">
          <a:off x="3797300" y="137407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107314</xdr:rowOff>
    </xdr:from>
    <xdr:to>
      <xdr:col>15</xdr:col>
      <xdr:colOff>101600</xdr:colOff>
      <xdr:row>80</xdr:row>
      <xdr:rowOff>37464</xdr:rowOff>
    </xdr:to>
    <xdr:sp macro="" textlink="">
      <xdr:nvSpPr>
        <xdr:cNvPr id="271" name="楕円 270"/>
        <xdr:cNvSpPr/>
      </xdr:nvSpPr>
      <xdr:spPr>
        <a:xfrm>
          <a:off x="2857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158114</xdr:rowOff>
    </xdr:from>
    <xdr:to>
      <xdr:col>19</xdr:col>
      <xdr:colOff>177800</xdr:colOff>
      <xdr:row>80</xdr:row>
      <xdr:rowOff>26670</xdr:rowOff>
    </xdr:to>
    <xdr:cxnSp macro="">
      <xdr:nvCxnSpPr>
        <xdr:cNvPr id="272" name="直線コネクタ 271"/>
        <xdr:cNvCxnSpPr/>
      </xdr:nvCxnSpPr>
      <xdr:spPr>
        <a:xfrm>
          <a:off x="2908300" y="137026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73" name="n_1aveValue【公営住宅】&#10;有形固定資産減価償却率"/>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74"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75" name="n_3aveValue【公営住宅】&#10;有形固定資産減価償却率"/>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93997</xdr:rowOff>
    </xdr:from>
    <xdr:ext cx="405111" cy="259045"/>
    <xdr:sp macro="" textlink="">
      <xdr:nvSpPr>
        <xdr:cNvPr id="276" name="n_1mainValue【公営住宅】&#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53991</xdr:rowOff>
    </xdr:from>
    <xdr:ext cx="405111" cy="259045"/>
    <xdr:sp macro="" textlink="">
      <xdr:nvSpPr>
        <xdr:cNvPr id="277" name="n_2mainValue【公営住宅】&#10;有形固定資産減価償却率"/>
        <xdr:cNvSpPr txBox="1"/>
      </xdr:nvSpPr>
      <xdr:spPr>
        <a:xfrm>
          <a:off x="2705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03" name="直線コネクタ 302"/>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04"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05" name="直線コネクタ 304"/>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06"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07" name="直線コネクタ 306"/>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08" name="【公営住宅】&#10;一人当たり面積平均値テキスト"/>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09" name="フローチャート: 判断 308"/>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10" name="フローチャート: 判断 309"/>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11" name="フローチャート: 判断 310"/>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12" name="フローチャート: 判断 311"/>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130992</xdr:rowOff>
    </xdr:from>
    <xdr:to>
      <xdr:col>55</xdr:col>
      <xdr:colOff>50800</xdr:colOff>
      <xdr:row>86</xdr:row>
      <xdr:rowOff>61142</xdr:rowOff>
    </xdr:to>
    <xdr:sp macro="" textlink="">
      <xdr:nvSpPr>
        <xdr:cNvPr id="318" name="楕円 317"/>
        <xdr:cNvSpPr/>
      </xdr:nvSpPr>
      <xdr:spPr>
        <a:xfrm>
          <a:off x="104267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45919</xdr:rowOff>
    </xdr:from>
    <xdr:ext cx="469744" cy="259045"/>
    <xdr:sp macro="" textlink="">
      <xdr:nvSpPr>
        <xdr:cNvPr id="319" name="【公営住宅】&#10;一人当たり面積該当値テキスト"/>
        <xdr:cNvSpPr txBox="1"/>
      </xdr:nvSpPr>
      <xdr:spPr>
        <a:xfrm>
          <a:off x="10515600" y="1461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130992</xdr:rowOff>
    </xdr:from>
    <xdr:to>
      <xdr:col>50</xdr:col>
      <xdr:colOff>165100</xdr:colOff>
      <xdr:row>86</xdr:row>
      <xdr:rowOff>61142</xdr:rowOff>
    </xdr:to>
    <xdr:sp macro="" textlink="">
      <xdr:nvSpPr>
        <xdr:cNvPr id="320" name="楕円 319"/>
        <xdr:cNvSpPr/>
      </xdr:nvSpPr>
      <xdr:spPr>
        <a:xfrm>
          <a:off x="9588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10342</xdr:rowOff>
    </xdr:from>
    <xdr:to>
      <xdr:col>55</xdr:col>
      <xdr:colOff>0</xdr:colOff>
      <xdr:row>86</xdr:row>
      <xdr:rowOff>10342</xdr:rowOff>
    </xdr:to>
    <xdr:cxnSp macro="">
      <xdr:nvCxnSpPr>
        <xdr:cNvPr id="321" name="直線コネクタ 320"/>
        <xdr:cNvCxnSpPr/>
      </xdr:nvCxnSpPr>
      <xdr:spPr>
        <a:xfrm>
          <a:off x="9639300" y="147550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22" name="楕円 321"/>
        <xdr:cNvSpPr/>
      </xdr:nvSpPr>
      <xdr:spPr>
        <a:xfrm>
          <a:off x="8699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10342</xdr:rowOff>
    </xdr:from>
    <xdr:to>
      <xdr:col>50</xdr:col>
      <xdr:colOff>114300</xdr:colOff>
      <xdr:row>86</xdr:row>
      <xdr:rowOff>10342</xdr:rowOff>
    </xdr:to>
    <xdr:cxnSp macro="">
      <xdr:nvCxnSpPr>
        <xdr:cNvPr id="323" name="直線コネクタ 322"/>
        <xdr:cNvCxnSpPr/>
      </xdr:nvCxnSpPr>
      <xdr:spPr>
        <a:xfrm>
          <a:off x="8750300" y="14755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24" name="n_1aveValue【公営住宅】&#10;一人当たり面積"/>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25" name="n_2aveValue【公営住宅】&#10;一人当たり面積"/>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26" name="n_3aveValue【公営住宅】&#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52269</xdr:rowOff>
    </xdr:from>
    <xdr:ext cx="469744" cy="259045"/>
    <xdr:sp macro="" textlink="">
      <xdr:nvSpPr>
        <xdr:cNvPr id="327" name="n_1mainValue【公営住宅】&#10;一人当たり面積"/>
        <xdr:cNvSpPr txBox="1"/>
      </xdr:nvSpPr>
      <xdr:spPr>
        <a:xfrm>
          <a:off x="93917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52269</xdr:rowOff>
    </xdr:from>
    <xdr:ext cx="469744" cy="259045"/>
    <xdr:sp macro="" textlink="">
      <xdr:nvSpPr>
        <xdr:cNvPr id="328" name="n_2mainValue【公営住宅】&#10;一人当たり面積"/>
        <xdr:cNvSpPr txBox="1"/>
      </xdr:nvSpPr>
      <xdr:spPr>
        <a:xfrm>
          <a:off x="8515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5" name="テキスト ボックス 3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56" name="直線コネクタ 355"/>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57" name="テキスト ボックス 356"/>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8" name="直線コネクタ 357"/>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9" name="テキスト ボックス 358"/>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60" name="直線コネクタ 359"/>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61" name="テキスト ボックス 360"/>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64" name="直線コネクタ 363"/>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65" name="テキスト ボックス 364"/>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66" name="直線コネクタ 365"/>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67" name="テキスト ボックス 366"/>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68" name="直線コネクタ 367"/>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69" name="テキスト ボックス 368"/>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73" name="直線コネクタ 372"/>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74"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75" name="直線コネクタ 374"/>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76" name="【認定こども園・幼稚園・保育所】&#10;有形固定資産減価償却率最大値テキスト"/>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77" name="直線コネクタ 376"/>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378" name="【認定こども園・幼稚園・保育所】&#10;有形固定資産減価償却率平均値テキスト"/>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79" name="フローチャート: 判断 378"/>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80" name="フローチャート: 判断 379"/>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81" name="フローチャート: 判断 380"/>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382" name="フローチャート: 判断 381"/>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68263</xdr:rowOff>
    </xdr:from>
    <xdr:to>
      <xdr:col>85</xdr:col>
      <xdr:colOff>177800</xdr:colOff>
      <xdr:row>36</xdr:row>
      <xdr:rowOff>169863</xdr:rowOff>
    </xdr:to>
    <xdr:sp macro="" textlink="">
      <xdr:nvSpPr>
        <xdr:cNvPr id="388" name="楕円 387"/>
        <xdr:cNvSpPr/>
      </xdr:nvSpPr>
      <xdr:spPr>
        <a:xfrm>
          <a:off x="162687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91140</xdr:rowOff>
    </xdr:from>
    <xdr:ext cx="405111" cy="259045"/>
    <xdr:sp macro="" textlink="">
      <xdr:nvSpPr>
        <xdr:cNvPr id="389" name="【認定こども園・幼稚園・保育所】&#10;有形固定資産減価償却率該当値テキスト"/>
        <xdr:cNvSpPr txBox="1"/>
      </xdr:nvSpPr>
      <xdr:spPr>
        <a:xfrm>
          <a:off x="16357600" y="6091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390" name="楕円 389"/>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119063</xdr:rowOff>
    </xdr:to>
    <xdr:cxnSp macro="">
      <xdr:nvCxnSpPr>
        <xdr:cNvPr id="391" name="直線コネクタ 390"/>
        <xdr:cNvCxnSpPr/>
      </xdr:nvCxnSpPr>
      <xdr:spPr>
        <a:xfrm>
          <a:off x="15481300" y="6271260"/>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71120</xdr:rowOff>
    </xdr:from>
    <xdr:to>
      <xdr:col>76</xdr:col>
      <xdr:colOff>165100</xdr:colOff>
      <xdr:row>36</xdr:row>
      <xdr:rowOff>1270</xdr:rowOff>
    </xdr:to>
    <xdr:sp macro="" textlink="">
      <xdr:nvSpPr>
        <xdr:cNvPr id="392" name="楕円 391"/>
        <xdr:cNvSpPr/>
      </xdr:nvSpPr>
      <xdr:spPr>
        <a:xfrm>
          <a:off x="14541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121920</xdr:rowOff>
    </xdr:from>
    <xdr:to>
      <xdr:col>81</xdr:col>
      <xdr:colOff>50800</xdr:colOff>
      <xdr:row>36</xdr:row>
      <xdr:rowOff>99060</xdr:rowOff>
    </xdr:to>
    <xdr:cxnSp macro="">
      <xdr:nvCxnSpPr>
        <xdr:cNvPr id="393" name="直線コネクタ 392"/>
        <xdr:cNvCxnSpPr/>
      </xdr:nvCxnSpPr>
      <xdr:spPr>
        <a:xfrm>
          <a:off x="14592300" y="612267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94"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40974</xdr:rowOff>
    </xdr:from>
    <xdr:ext cx="405111" cy="259045"/>
    <xdr:sp macro="" textlink="">
      <xdr:nvSpPr>
        <xdr:cNvPr id="395" name="n_2aveValue【認定こども園・幼稚園・保育所】&#10;有形固定資産減価償却率"/>
        <xdr:cNvSpPr txBox="1"/>
      </xdr:nvSpPr>
      <xdr:spPr>
        <a:xfrm>
          <a:off x="143897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396" name="n_3aveValue【認定こども園・幼稚園・保育所】&#10;有形固定資産減価償却率"/>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166387</xdr:rowOff>
    </xdr:from>
    <xdr:ext cx="405111" cy="259045"/>
    <xdr:sp macro="" textlink="">
      <xdr:nvSpPr>
        <xdr:cNvPr id="397" name="n_1mainValue【認定こども園・幼稚園・保育所】&#10;有形固定資産減価償却率"/>
        <xdr:cNvSpPr txBox="1"/>
      </xdr:nvSpPr>
      <xdr:spPr>
        <a:xfrm>
          <a:off x="15266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398" name="n_2mainValue【認定こども園・幼稚園・保育所】&#10;有形固定資産減価償却率"/>
        <xdr:cNvSpPr txBox="1"/>
      </xdr:nvSpPr>
      <xdr:spPr>
        <a:xfrm>
          <a:off x="14389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0" name="テキスト ボックス 40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2" name="テキスト ボックス 41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4" name="テキスト ボックス 41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6" name="テキスト ボックス 41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20" name="直線コネクタ 419"/>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21"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22" name="直線コネクタ 421"/>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23" name="【認定こども園・幼稚園・保育所】&#10;一人当たり面積最大値テキスト"/>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24" name="直線コネクタ 423"/>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25" name="【認定こども園・幼稚園・保育所】&#10;一人当たり面積平均値テキスト"/>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26" name="フローチャート: 判断 42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27" name="フローチャート: 判断 426"/>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28" name="フローチャート: 判断 427"/>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29" name="フローチャート: 判断 428"/>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35" name="楕円 434"/>
        <xdr:cNvSpPr/>
      </xdr:nvSpPr>
      <xdr:spPr>
        <a:xfrm>
          <a:off x="22110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124985</xdr:rowOff>
    </xdr:from>
    <xdr:ext cx="469744" cy="259045"/>
    <xdr:sp macro="" textlink="">
      <xdr:nvSpPr>
        <xdr:cNvPr id="436" name="【認定こども園・幼稚園・保育所】&#10;一人当たり面積該当値テキスト"/>
        <xdr:cNvSpPr txBox="1"/>
      </xdr:nvSpPr>
      <xdr:spPr>
        <a:xfrm>
          <a:off x="22199600"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437" name="楕円 436"/>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25908</xdr:rowOff>
    </xdr:from>
    <xdr:to>
      <xdr:col>116</xdr:col>
      <xdr:colOff>63500</xdr:colOff>
      <xdr:row>40</xdr:row>
      <xdr:rowOff>25908</xdr:rowOff>
    </xdr:to>
    <xdr:cxnSp macro="">
      <xdr:nvCxnSpPr>
        <xdr:cNvPr id="438" name="直線コネクタ 437"/>
        <xdr:cNvCxnSpPr/>
      </xdr:nvCxnSpPr>
      <xdr:spPr>
        <a:xfrm>
          <a:off x="21323300" y="688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439" name="楕円 438"/>
        <xdr:cNvSpPr/>
      </xdr:nvSpPr>
      <xdr:spPr>
        <a:xfrm>
          <a:off x="20383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67056</xdr:rowOff>
    </xdr:to>
    <xdr:cxnSp macro="">
      <xdr:nvCxnSpPr>
        <xdr:cNvPr id="440" name="直線コネクタ 439"/>
        <xdr:cNvCxnSpPr/>
      </xdr:nvCxnSpPr>
      <xdr:spPr>
        <a:xfrm flipV="1">
          <a:off x="20434300" y="6883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441" name="n_1aveValue【認定こども園・幼稚園・保育所】&#10;一人当たり面積"/>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42" name="n_2aveValue【認定こども園・幼稚園・保育所】&#10;一人当たり面積"/>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43" name="n_3aveValue【認定こども園・幼稚園・保育所】&#10;一人当たり面積"/>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444" name="n_1mainValue【認定こども園・幼稚園・保育所】&#10;一人当たり面積"/>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445" name="n_2mainValue【認定こども園・幼稚園・保育所】&#10;一人当たり面積"/>
        <xdr:cNvSpPr txBox="1"/>
      </xdr:nvSpPr>
      <xdr:spPr>
        <a:xfrm>
          <a:off x="20199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70" name="直線コネクタ 469"/>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71" name="【学校施設】&#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72" name="直線コネクタ 471"/>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73" name="【学校施設】&#10;有形固定資産減価償却率最大値テキスト"/>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74" name="直線コネクタ 473"/>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475" name="【学校施設】&#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76" name="フローチャート: 判断 475"/>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77" name="フローチャート: 判断 476"/>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478" name="フローチャート: 判断 477"/>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479" name="フローチャート: 判断 478"/>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170180</xdr:rowOff>
    </xdr:from>
    <xdr:to>
      <xdr:col>85</xdr:col>
      <xdr:colOff>177800</xdr:colOff>
      <xdr:row>55</xdr:row>
      <xdr:rowOff>100330</xdr:rowOff>
    </xdr:to>
    <xdr:sp macro="" textlink="">
      <xdr:nvSpPr>
        <xdr:cNvPr id="485" name="楕円 484"/>
        <xdr:cNvSpPr/>
      </xdr:nvSpPr>
      <xdr:spPr>
        <a:xfrm>
          <a:off x="1626870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85107</xdr:rowOff>
    </xdr:from>
    <xdr:ext cx="405111" cy="259045"/>
    <xdr:sp macro="" textlink="">
      <xdr:nvSpPr>
        <xdr:cNvPr id="486" name="【学校施設】&#10;有形固定資産減価償却率該当値テキスト"/>
        <xdr:cNvSpPr txBox="1"/>
      </xdr:nvSpPr>
      <xdr:spPr>
        <a:xfrm>
          <a:off x="16357600" y="9343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40640</xdr:rowOff>
    </xdr:from>
    <xdr:to>
      <xdr:col>81</xdr:col>
      <xdr:colOff>101600</xdr:colOff>
      <xdr:row>55</xdr:row>
      <xdr:rowOff>142240</xdr:rowOff>
    </xdr:to>
    <xdr:sp macro="" textlink="">
      <xdr:nvSpPr>
        <xdr:cNvPr id="487" name="楕円 486"/>
        <xdr:cNvSpPr/>
      </xdr:nvSpPr>
      <xdr:spPr>
        <a:xfrm>
          <a:off x="15430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49530</xdr:rowOff>
    </xdr:from>
    <xdr:to>
      <xdr:col>85</xdr:col>
      <xdr:colOff>127000</xdr:colOff>
      <xdr:row>55</xdr:row>
      <xdr:rowOff>91440</xdr:rowOff>
    </xdr:to>
    <xdr:cxnSp macro="">
      <xdr:nvCxnSpPr>
        <xdr:cNvPr id="488" name="直線コネクタ 487"/>
        <xdr:cNvCxnSpPr/>
      </xdr:nvCxnSpPr>
      <xdr:spPr>
        <a:xfrm flipV="1">
          <a:off x="15481300" y="94792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63500</xdr:rowOff>
    </xdr:from>
    <xdr:to>
      <xdr:col>76</xdr:col>
      <xdr:colOff>165100</xdr:colOff>
      <xdr:row>55</xdr:row>
      <xdr:rowOff>165100</xdr:rowOff>
    </xdr:to>
    <xdr:sp macro="" textlink="">
      <xdr:nvSpPr>
        <xdr:cNvPr id="489" name="楕円 488"/>
        <xdr:cNvSpPr/>
      </xdr:nvSpPr>
      <xdr:spPr>
        <a:xfrm>
          <a:off x="14541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91440</xdr:rowOff>
    </xdr:from>
    <xdr:to>
      <xdr:col>81</xdr:col>
      <xdr:colOff>50800</xdr:colOff>
      <xdr:row>55</xdr:row>
      <xdr:rowOff>114300</xdr:rowOff>
    </xdr:to>
    <xdr:cxnSp macro="">
      <xdr:nvCxnSpPr>
        <xdr:cNvPr id="490" name="直線コネクタ 489"/>
        <xdr:cNvCxnSpPr/>
      </xdr:nvCxnSpPr>
      <xdr:spPr>
        <a:xfrm flipV="1">
          <a:off x="14592300" y="95211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491" name="n_1aveValue【学校施設】&#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492" name="n_2aveValue【学校施設】&#10;有形固定資産減価償却率"/>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493" name="n_3ave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158767</xdr:rowOff>
    </xdr:from>
    <xdr:ext cx="405111" cy="259045"/>
    <xdr:sp macro="" textlink="">
      <xdr:nvSpPr>
        <xdr:cNvPr id="494" name="n_1mainValue【学校施設】&#10;有形固定資産減価償却率"/>
        <xdr:cNvSpPr txBox="1"/>
      </xdr:nvSpPr>
      <xdr:spPr>
        <a:xfrm>
          <a:off x="1526604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10177</xdr:rowOff>
    </xdr:from>
    <xdr:ext cx="405111" cy="259045"/>
    <xdr:sp macro="" textlink="">
      <xdr:nvSpPr>
        <xdr:cNvPr id="495" name="n_2mainValue【学校施設】&#10;有形固定資産減価償却率"/>
        <xdr:cNvSpPr txBox="1"/>
      </xdr:nvSpPr>
      <xdr:spPr>
        <a:xfrm>
          <a:off x="143897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7" name="直線コネクタ 5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8" name="テキスト ボックス 5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9" name="直線コネクタ 5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0" name="テキスト ボックス 5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3" name="直線コネクタ 5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4" name="テキスト ボックス 5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5" name="直線コネクタ 5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6" name="テキスト ボックス 5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20" name="直線コネクタ 519"/>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21" name="【学校施設】&#10;一人当たり面積最小値テキスト"/>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22" name="直線コネクタ 521"/>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23"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24" name="直線コネクタ 523"/>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25" name="【学校施設】&#10;一人当たり面積平均値テキスト"/>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26" name="フローチャート: 判断 525"/>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27" name="フローチャート: 判断 526"/>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28" name="フローチャート: 判断 527"/>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29" name="フローチャート: 判断 528"/>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27940</xdr:rowOff>
    </xdr:from>
    <xdr:to>
      <xdr:col>116</xdr:col>
      <xdr:colOff>114300</xdr:colOff>
      <xdr:row>61</xdr:row>
      <xdr:rowOff>129540</xdr:rowOff>
    </xdr:to>
    <xdr:sp macro="" textlink="">
      <xdr:nvSpPr>
        <xdr:cNvPr id="535" name="楕円 534"/>
        <xdr:cNvSpPr/>
      </xdr:nvSpPr>
      <xdr:spPr>
        <a:xfrm>
          <a:off x="221107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6367</xdr:rowOff>
    </xdr:from>
    <xdr:ext cx="469744" cy="259045"/>
    <xdr:sp macro="" textlink="">
      <xdr:nvSpPr>
        <xdr:cNvPr id="536" name="【学校施設】&#10;一人当たり面積該当値テキスト"/>
        <xdr:cNvSpPr txBox="1"/>
      </xdr:nvSpPr>
      <xdr:spPr>
        <a:xfrm>
          <a:off x="22199600"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76200</xdr:rowOff>
    </xdr:from>
    <xdr:to>
      <xdr:col>112</xdr:col>
      <xdr:colOff>38100</xdr:colOff>
      <xdr:row>62</xdr:row>
      <xdr:rowOff>6350</xdr:rowOff>
    </xdr:to>
    <xdr:sp macro="" textlink="">
      <xdr:nvSpPr>
        <xdr:cNvPr id="537" name="楕円 536"/>
        <xdr:cNvSpPr/>
      </xdr:nvSpPr>
      <xdr:spPr>
        <a:xfrm>
          <a:off x="212725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78740</xdr:rowOff>
    </xdr:from>
    <xdr:to>
      <xdr:col>116</xdr:col>
      <xdr:colOff>63500</xdr:colOff>
      <xdr:row>61</xdr:row>
      <xdr:rowOff>127000</xdr:rowOff>
    </xdr:to>
    <xdr:cxnSp macro="">
      <xdr:nvCxnSpPr>
        <xdr:cNvPr id="538" name="直線コネクタ 537"/>
        <xdr:cNvCxnSpPr/>
      </xdr:nvCxnSpPr>
      <xdr:spPr>
        <a:xfrm flipV="1">
          <a:off x="21323300" y="105371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81280</xdr:rowOff>
    </xdr:from>
    <xdr:to>
      <xdr:col>107</xdr:col>
      <xdr:colOff>101600</xdr:colOff>
      <xdr:row>62</xdr:row>
      <xdr:rowOff>11430</xdr:rowOff>
    </xdr:to>
    <xdr:sp macro="" textlink="">
      <xdr:nvSpPr>
        <xdr:cNvPr id="539" name="楕円 538"/>
        <xdr:cNvSpPr/>
      </xdr:nvSpPr>
      <xdr:spPr>
        <a:xfrm>
          <a:off x="203835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127000</xdr:rowOff>
    </xdr:from>
    <xdr:to>
      <xdr:col>111</xdr:col>
      <xdr:colOff>177800</xdr:colOff>
      <xdr:row>61</xdr:row>
      <xdr:rowOff>132080</xdr:rowOff>
    </xdr:to>
    <xdr:cxnSp macro="">
      <xdr:nvCxnSpPr>
        <xdr:cNvPr id="540" name="直線コネクタ 539"/>
        <xdr:cNvCxnSpPr/>
      </xdr:nvCxnSpPr>
      <xdr:spPr>
        <a:xfrm flipV="1">
          <a:off x="20434300" y="105854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41" name="n_1aveValue【学校施設】&#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42" name="n_2aveValue【学校施設】&#10;一人当たり面積"/>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43" name="n_3aveValue【学校施設】&#10;一人当たり面積"/>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168927</xdr:rowOff>
    </xdr:from>
    <xdr:ext cx="469744" cy="259045"/>
    <xdr:sp macro="" textlink="">
      <xdr:nvSpPr>
        <xdr:cNvPr id="544" name="n_1mainValue【学校施設】&#10;一人当たり面積"/>
        <xdr:cNvSpPr txBox="1"/>
      </xdr:nvSpPr>
      <xdr:spPr>
        <a:xfrm>
          <a:off x="210757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2557</xdr:rowOff>
    </xdr:from>
    <xdr:ext cx="469744" cy="259045"/>
    <xdr:sp macro="" textlink="">
      <xdr:nvSpPr>
        <xdr:cNvPr id="545" name="n_2mainValue【学校施設】&#10;一人当たり面積"/>
        <xdr:cNvSpPr txBox="1"/>
      </xdr:nvSpPr>
      <xdr:spPr>
        <a:xfrm>
          <a:off x="20199427" y="106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2" name="テキスト ボックス 5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3" name="直線コネクタ 5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4" name="テキスト ボックス 5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5" name="直線コネクタ 5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6" name="テキスト ボックス 5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7" name="直線コネクタ 5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8" name="テキスト ボックス 5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9" name="直線コネクタ 5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0" name="テキスト ボックス 5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1" name="直線コネクタ 5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2" name="テキスト ボックス 5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586" name="直線コネクタ 585"/>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587" name="【公民館】&#10;有形固定資産減価償却率最小値テキスト"/>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588" name="直線コネクタ 587"/>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589"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590" name="直線コネクタ 589"/>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591"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92" name="フローチャート: 判断 591"/>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593" name="フローチャート: 判断 592"/>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594" name="フローチャート: 判断 593"/>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595" name="フローチャート: 判断 594"/>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601" name="楕円 600"/>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145432</xdr:rowOff>
    </xdr:from>
    <xdr:ext cx="405111" cy="259045"/>
    <xdr:sp macro="" textlink="">
      <xdr:nvSpPr>
        <xdr:cNvPr id="602" name="【公民館】&#10;有形固定資産減価償却率該当値テキスト"/>
        <xdr:cNvSpPr txBox="1"/>
      </xdr:nvSpPr>
      <xdr:spPr>
        <a:xfrm>
          <a:off x="16357600"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160655</xdr:rowOff>
    </xdr:from>
    <xdr:to>
      <xdr:col>81</xdr:col>
      <xdr:colOff>101600</xdr:colOff>
      <xdr:row>105</xdr:row>
      <xdr:rowOff>90805</xdr:rowOff>
    </xdr:to>
    <xdr:sp macro="" textlink="">
      <xdr:nvSpPr>
        <xdr:cNvPr id="603" name="楕円 602"/>
        <xdr:cNvSpPr/>
      </xdr:nvSpPr>
      <xdr:spPr>
        <a:xfrm>
          <a:off x="15430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xdr:rowOff>
    </xdr:from>
    <xdr:to>
      <xdr:col>85</xdr:col>
      <xdr:colOff>127000</xdr:colOff>
      <xdr:row>105</xdr:row>
      <xdr:rowOff>40005</xdr:rowOff>
    </xdr:to>
    <xdr:cxnSp macro="">
      <xdr:nvCxnSpPr>
        <xdr:cNvPr id="604" name="直線コネクタ 603"/>
        <xdr:cNvCxnSpPr/>
      </xdr:nvCxnSpPr>
      <xdr:spPr>
        <a:xfrm flipV="1">
          <a:off x="15481300" y="180041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605" name="楕円 604"/>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40005</xdr:rowOff>
    </xdr:from>
    <xdr:to>
      <xdr:col>81</xdr:col>
      <xdr:colOff>50800</xdr:colOff>
      <xdr:row>105</xdr:row>
      <xdr:rowOff>57150</xdr:rowOff>
    </xdr:to>
    <xdr:cxnSp macro="">
      <xdr:nvCxnSpPr>
        <xdr:cNvPr id="606" name="直線コネクタ 605"/>
        <xdr:cNvCxnSpPr/>
      </xdr:nvCxnSpPr>
      <xdr:spPr>
        <a:xfrm flipV="1">
          <a:off x="14592300" y="180422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607" name="n_1ave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608" name="n_2aveValue【公民館】&#10;有形固定資産減価償却率"/>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609" name="n_3aveValue【公民館】&#10;有形固定資産減価償却率"/>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107332</xdr:rowOff>
    </xdr:from>
    <xdr:ext cx="405111" cy="259045"/>
    <xdr:sp macro="" textlink="">
      <xdr:nvSpPr>
        <xdr:cNvPr id="610" name="n_1mainValue【公民館】&#10;有形固定資産減価償却率"/>
        <xdr:cNvSpPr txBox="1"/>
      </xdr:nvSpPr>
      <xdr:spPr>
        <a:xfrm>
          <a:off x="152660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124477</xdr:rowOff>
    </xdr:from>
    <xdr:ext cx="405111" cy="259045"/>
    <xdr:sp macro="" textlink="">
      <xdr:nvSpPr>
        <xdr:cNvPr id="611" name="n_2mainValue【公民館】&#10;有形固定資産減価償却率"/>
        <xdr:cNvSpPr txBox="1"/>
      </xdr:nvSpPr>
      <xdr:spPr>
        <a:xfrm>
          <a:off x="143897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2" name="直線コネクタ 62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3" name="テキスト ボックス 62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4" name="直線コネクタ 62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5" name="テキスト ボックス 62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6" name="直線コネクタ 62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7" name="テキスト ボックス 62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8" name="直線コネクタ 62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9" name="テキスト ボックス 62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0" name="直線コネクタ 62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1" name="テキスト ボックス 63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3" name="テキスト ボックス 6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635" name="直線コネクタ 634"/>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636" name="【公民館】&#10;一人当たり面積最小値テキスト"/>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637" name="直線コネクタ 636"/>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638"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639" name="直線コネクタ 638"/>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640" name="【公民館】&#10;一人当たり面積平均値テキスト"/>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641" name="フローチャート: 判断 640"/>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42" name="フローチャート: 判断 641"/>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643" name="フローチャート: 判断 642"/>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644" name="フローチャート: 判断 643"/>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5" name="テキスト ボックス 6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650" name="楕円 649"/>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651" name="【公民館】&#10;一人当たり面積該当値テキスト"/>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55880</xdr:rowOff>
    </xdr:from>
    <xdr:to>
      <xdr:col>112</xdr:col>
      <xdr:colOff>38100</xdr:colOff>
      <xdr:row>106</xdr:row>
      <xdr:rowOff>157480</xdr:rowOff>
    </xdr:to>
    <xdr:sp macro="" textlink="">
      <xdr:nvSpPr>
        <xdr:cNvPr id="652" name="楕円 651"/>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106680</xdr:rowOff>
    </xdr:from>
    <xdr:to>
      <xdr:col>116</xdr:col>
      <xdr:colOff>63500</xdr:colOff>
      <xdr:row>106</xdr:row>
      <xdr:rowOff>121920</xdr:rowOff>
    </xdr:to>
    <xdr:cxnSp macro="">
      <xdr:nvCxnSpPr>
        <xdr:cNvPr id="653" name="直線コネクタ 652"/>
        <xdr:cNvCxnSpPr/>
      </xdr:nvCxnSpPr>
      <xdr:spPr>
        <a:xfrm>
          <a:off x="21323300" y="18280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78739</xdr:rowOff>
    </xdr:from>
    <xdr:to>
      <xdr:col>107</xdr:col>
      <xdr:colOff>101600</xdr:colOff>
      <xdr:row>107</xdr:row>
      <xdr:rowOff>8889</xdr:rowOff>
    </xdr:to>
    <xdr:sp macro="" textlink="">
      <xdr:nvSpPr>
        <xdr:cNvPr id="654" name="楕円 653"/>
        <xdr:cNvSpPr/>
      </xdr:nvSpPr>
      <xdr:spPr>
        <a:xfrm>
          <a:off x="20383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106680</xdr:rowOff>
    </xdr:from>
    <xdr:to>
      <xdr:col>111</xdr:col>
      <xdr:colOff>177800</xdr:colOff>
      <xdr:row>106</xdr:row>
      <xdr:rowOff>129539</xdr:rowOff>
    </xdr:to>
    <xdr:cxnSp macro="">
      <xdr:nvCxnSpPr>
        <xdr:cNvPr id="655" name="直線コネクタ 654"/>
        <xdr:cNvCxnSpPr/>
      </xdr:nvCxnSpPr>
      <xdr:spPr>
        <a:xfrm flipV="1">
          <a:off x="20434300" y="18280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656" name="n_1aveValue【公民館】&#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657" name="n_2ave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658" name="n_3aveValue【公民館】&#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148607</xdr:rowOff>
    </xdr:from>
    <xdr:ext cx="469744" cy="259045"/>
    <xdr:sp macro="" textlink="">
      <xdr:nvSpPr>
        <xdr:cNvPr id="659" name="n_1mainValue【公民館】&#10;一人当たり面積"/>
        <xdr:cNvSpPr txBox="1"/>
      </xdr:nvSpPr>
      <xdr:spPr>
        <a:xfrm>
          <a:off x="21075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660" name="n_2mainValue【公民館】&#10;一人当たり面積"/>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と比較し</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特に有形固定資産減価償却率が高く</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推移している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施設は、学校施設、公営住宅である。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学校施設については、全ての学校で主たる建物の耐震改修が完了しているものの、平成 </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16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年以降に開校した彩都西小学校、彩都西中学校以外の学校では、主要な校舎棟が築</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40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年以上経過している学校が多く、今後も有形固定資産減価償却率の上昇が見込まれる。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なお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、公営住宅についても</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同様に築</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年以上が経過しているが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、順次、耐震化を進めており、平成 </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年度に総持寺住宅と沢良宜住宅の住棟で耐震改修を実施（いずれも２棟で実施）することで、全ての住棟で耐震性が確保され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「茨木市公共施設等マネジメント基本方針」や「茨木市営住宅長寿命化計画」に基づき、長期的な活用を見据えた適切な保全を進めていく。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282,018
278,634
76.49
88,164,917
86,203,562
894,083
52,234,634
50,828,681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90170</xdr:rowOff>
    </xdr:from>
    <xdr:to>
      <xdr:col>24</xdr:col>
      <xdr:colOff>114300</xdr:colOff>
      <xdr:row>39</xdr:row>
      <xdr:rowOff>20320</xdr:rowOff>
    </xdr:to>
    <xdr:sp macro="" textlink="">
      <xdr:nvSpPr>
        <xdr:cNvPr id="71" name="楕円 70"/>
        <xdr:cNvSpPr/>
      </xdr:nvSpPr>
      <xdr:spPr>
        <a:xfrm>
          <a:off x="4584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113047</xdr:rowOff>
    </xdr:from>
    <xdr:ext cx="405111" cy="259045"/>
    <xdr:sp macro="" textlink="">
      <xdr:nvSpPr>
        <xdr:cNvPr id="72" name="【図書館】&#10;有形固定資産減価償却率該当値テキスト"/>
        <xdr:cNvSpPr txBox="1"/>
      </xdr:nvSpPr>
      <xdr:spPr>
        <a:xfrm>
          <a:off x="4673600"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3" name="楕円 72"/>
        <xdr:cNvSpPr/>
      </xdr:nvSpPr>
      <xdr:spPr>
        <a:xfrm>
          <a:off x="3746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140970</xdr:rowOff>
    </xdr:from>
    <xdr:to>
      <xdr:col>24</xdr:col>
      <xdr:colOff>63500</xdr:colOff>
      <xdr:row>38</xdr:row>
      <xdr:rowOff>160020</xdr:rowOff>
    </xdr:to>
    <xdr:cxnSp macro="">
      <xdr:nvCxnSpPr>
        <xdr:cNvPr id="74" name="直線コネクタ 73"/>
        <xdr:cNvCxnSpPr/>
      </xdr:nvCxnSpPr>
      <xdr:spPr>
        <a:xfrm flipV="1">
          <a:off x="3797300" y="66560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147320</xdr:rowOff>
    </xdr:from>
    <xdr:to>
      <xdr:col>15</xdr:col>
      <xdr:colOff>101600</xdr:colOff>
      <xdr:row>39</xdr:row>
      <xdr:rowOff>77470</xdr:rowOff>
    </xdr:to>
    <xdr:sp macro="" textlink="">
      <xdr:nvSpPr>
        <xdr:cNvPr id="75" name="楕円 74"/>
        <xdr:cNvSpPr/>
      </xdr:nvSpPr>
      <xdr:spPr>
        <a:xfrm>
          <a:off x="2857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160020</xdr:rowOff>
    </xdr:from>
    <xdr:to>
      <xdr:col>19</xdr:col>
      <xdr:colOff>177800</xdr:colOff>
      <xdr:row>39</xdr:row>
      <xdr:rowOff>26670</xdr:rowOff>
    </xdr:to>
    <xdr:cxnSp macro="">
      <xdr:nvCxnSpPr>
        <xdr:cNvPr id="76" name="直線コネクタ 75"/>
        <xdr:cNvCxnSpPr/>
      </xdr:nvCxnSpPr>
      <xdr:spPr>
        <a:xfrm flipV="1">
          <a:off x="2908300" y="6675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7" name="n_1aveValue【図書館】&#10;有形固定資産減価償却率"/>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78" name="n_2aveValue【図書館】&#10;有形固定資産減価償却率"/>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79" name="n_3aveValue【図書館】&#10;有形固定資産減価償却率"/>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55897</xdr:rowOff>
    </xdr:from>
    <xdr:ext cx="405111" cy="259045"/>
    <xdr:sp macro="" textlink="">
      <xdr:nvSpPr>
        <xdr:cNvPr id="80" name="n_1mainValue【図書館】&#10;有形固定資産減価償却率"/>
        <xdr:cNvSpPr txBox="1"/>
      </xdr:nvSpPr>
      <xdr:spPr>
        <a:xfrm>
          <a:off x="358204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93997</xdr:rowOff>
    </xdr:from>
    <xdr:ext cx="405111" cy="259045"/>
    <xdr:sp macro="" textlink="">
      <xdr:nvSpPr>
        <xdr:cNvPr id="81" name="n_2mainValue【図書館】&#10;有形固定資産減価償却率"/>
        <xdr:cNvSpPr txBox="1"/>
      </xdr:nvSpPr>
      <xdr:spPr>
        <a:xfrm>
          <a:off x="2705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3" name="直線コネクタ 10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5" name="直線コネクタ 10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0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09" name="フローチャート: 判断 10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0" name="フローチャート: 判断 10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1" name="フローチャート: 判断 110"/>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2" name="フローチャート: 判断 111"/>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18" name="楕円 117"/>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19" name="【図書館】&#10;一人当たり面積該当値テキスト"/>
        <xdr:cNvSpPr txBox="1"/>
      </xdr:nvSpPr>
      <xdr:spPr>
        <a:xfrm>
          <a:off x="10515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20" name="楕円 119"/>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121920</xdr:rowOff>
    </xdr:to>
    <xdr:cxnSp macro="">
      <xdr:nvCxnSpPr>
        <xdr:cNvPr id="121" name="直線コネクタ 120"/>
        <xdr:cNvCxnSpPr/>
      </xdr:nvCxnSpPr>
      <xdr:spPr>
        <a:xfrm>
          <a:off x="9639300" y="629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71120</xdr:rowOff>
    </xdr:from>
    <xdr:to>
      <xdr:col>46</xdr:col>
      <xdr:colOff>38100</xdr:colOff>
      <xdr:row>37</xdr:row>
      <xdr:rowOff>1270</xdr:rowOff>
    </xdr:to>
    <xdr:sp macro="" textlink="">
      <xdr:nvSpPr>
        <xdr:cNvPr id="122" name="楕円 121"/>
        <xdr:cNvSpPr/>
      </xdr:nvSpPr>
      <xdr:spPr>
        <a:xfrm>
          <a:off x="869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36</xdr:row>
      <xdr:rowOff>121920</xdr:rowOff>
    </xdr:to>
    <xdr:cxnSp macro="">
      <xdr:nvCxnSpPr>
        <xdr:cNvPr id="123" name="直線コネクタ 122"/>
        <xdr:cNvCxnSpPr/>
      </xdr:nvCxnSpPr>
      <xdr:spPr>
        <a:xfrm>
          <a:off x="8750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4"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25" name="n_2aveValue【図書館】&#10;一人当たり面積"/>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26"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27" name="n_1mainValue【図書館】&#10;一人当たり面積"/>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17797</xdr:rowOff>
    </xdr:from>
    <xdr:ext cx="469744" cy="259045"/>
    <xdr:sp macro="" textlink="">
      <xdr:nvSpPr>
        <xdr:cNvPr id="128" name="n_2mainValue【図書館】&#10;一人当たり面積"/>
        <xdr:cNvSpPr txBox="1"/>
      </xdr:nvSpPr>
      <xdr:spPr>
        <a:xfrm>
          <a:off x="8515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3" name="直線コネクタ 152"/>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54" name="【体育館・プール】&#10;有形固定資産減価償却率最小値テキスト"/>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55" name="直線コネクタ 154"/>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56"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57" name="直線コネクタ 156"/>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58" name="【体育館・プール】&#10;有形固定資産減価償却率平均値テキスト"/>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59" name="フローチャート: 判断 158"/>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0" name="フローチャート: 判断 159"/>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1" name="フローチャート: 判断 160"/>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2" name="フローチャート: 判断 161"/>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88265</xdr:rowOff>
    </xdr:from>
    <xdr:to>
      <xdr:col>24</xdr:col>
      <xdr:colOff>114300</xdr:colOff>
      <xdr:row>61</xdr:row>
      <xdr:rowOff>18415</xdr:rowOff>
    </xdr:to>
    <xdr:sp macro="" textlink="">
      <xdr:nvSpPr>
        <xdr:cNvPr id="168" name="楕円 167"/>
        <xdr:cNvSpPr/>
      </xdr:nvSpPr>
      <xdr:spPr>
        <a:xfrm>
          <a:off x="4584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111142</xdr:rowOff>
    </xdr:from>
    <xdr:ext cx="405111" cy="259045"/>
    <xdr:sp macro="" textlink="">
      <xdr:nvSpPr>
        <xdr:cNvPr id="169" name="【体育館・プール】&#10;有形固定資産減価償却率該当値テキスト"/>
        <xdr:cNvSpPr txBox="1"/>
      </xdr:nvSpPr>
      <xdr:spPr>
        <a:xfrm>
          <a:off x="4673600"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70" name="楕円 169"/>
        <xdr:cNvSpPr/>
      </xdr:nvSpPr>
      <xdr:spPr>
        <a:xfrm>
          <a:off x="3746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139065</xdr:rowOff>
    </xdr:from>
    <xdr:to>
      <xdr:col>24</xdr:col>
      <xdr:colOff>63500</xdr:colOff>
      <xdr:row>61</xdr:row>
      <xdr:rowOff>7620</xdr:rowOff>
    </xdr:to>
    <xdr:cxnSp macro="">
      <xdr:nvCxnSpPr>
        <xdr:cNvPr id="171" name="直線コネクタ 170"/>
        <xdr:cNvCxnSpPr/>
      </xdr:nvCxnSpPr>
      <xdr:spPr>
        <a:xfrm flipV="1">
          <a:off x="3797300" y="104260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170180</xdr:rowOff>
    </xdr:from>
    <xdr:to>
      <xdr:col>15</xdr:col>
      <xdr:colOff>101600</xdr:colOff>
      <xdr:row>61</xdr:row>
      <xdr:rowOff>100330</xdr:rowOff>
    </xdr:to>
    <xdr:sp macro="" textlink="">
      <xdr:nvSpPr>
        <xdr:cNvPr id="172" name="楕円 171"/>
        <xdr:cNvSpPr/>
      </xdr:nvSpPr>
      <xdr:spPr>
        <a:xfrm>
          <a:off x="2857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xdr:rowOff>
    </xdr:from>
    <xdr:to>
      <xdr:col>19</xdr:col>
      <xdr:colOff>177800</xdr:colOff>
      <xdr:row>61</xdr:row>
      <xdr:rowOff>49530</xdr:rowOff>
    </xdr:to>
    <xdr:cxnSp macro="">
      <xdr:nvCxnSpPr>
        <xdr:cNvPr id="173" name="直線コネクタ 172"/>
        <xdr:cNvCxnSpPr/>
      </xdr:nvCxnSpPr>
      <xdr:spPr>
        <a:xfrm flipV="1">
          <a:off x="2908300" y="10466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52087</xdr:rowOff>
    </xdr:from>
    <xdr:ext cx="405111" cy="259045"/>
    <xdr:sp macro="" textlink="">
      <xdr:nvSpPr>
        <xdr:cNvPr id="174" name="n_1aveValue【体育館・プール】&#10;有形固定資産減価償却率"/>
        <xdr:cNvSpPr txBox="1"/>
      </xdr:nvSpPr>
      <xdr:spPr>
        <a:xfrm>
          <a:off x="35820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59707</xdr:rowOff>
    </xdr:from>
    <xdr:ext cx="405111" cy="259045"/>
    <xdr:sp macro="" textlink="">
      <xdr:nvSpPr>
        <xdr:cNvPr id="175" name="n_2aveValue【体育館・プール】&#10;有形固定資産減価償却率"/>
        <xdr:cNvSpPr txBox="1"/>
      </xdr:nvSpPr>
      <xdr:spPr>
        <a:xfrm>
          <a:off x="2705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76" name="n_3aveValue【体育館・プール】&#10;有形固定資産減価償却率"/>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49547</xdr:rowOff>
    </xdr:from>
    <xdr:ext cx="405111" cy="259045"/>
    <xdr:sp macro="" textlink="">
      <xdr:nvSpPr>
        <xdr:cNvPr id="177" name="n_1mainValue【体育館・プール】&#10;有形固定資産減価償却率"/>
        <xdr:cNvSpPr txBox="1"/>
      </xdr:nvSpPr>
      <xdr:spPr>
        <a:xfrm>
          <a:off x="3582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91457</xdr:rowOff>
    </xdr:from>
    <xdr:ext cx="405111" cy="259045"/>
    <xdr:sp macro="" textlink="">
      <xdr:nvSpPr>
        <xdr:cNvPr id="178" name="n_2mainValue【体育館・プール】&#10;有形固定資産減価償却率"/>
        <xdr:cNvSpPr txBox="1"/>
      </xdr:nvSpPr>
      <xdr:spPr>
        <a:xfrm>
          <a:off x="2705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04" name="直線コネクタ 203"/>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05" name="【体育館・プール】&#10;一人当たり面積最小値テキスト"/>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6" name="直線コネクタ 205"/>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07" name="【体育館・プール】&#10;一人当たり面積最大値テキスト"/>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08" name="直線コネクタ 207"/>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09" name="【体育館・プール】&#10;一人当たり面積平均値テキスト"/>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0" name="フローチャート: 判断 209"/>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11" name="フローチャート: 判断 210"/>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12" name="フローチャート: 判断 211"/>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13" name="フローチャート: 判断 212"/>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24312</xdr:rowOff>
    </xdr:from>
    <xdr:to>
      <xdr:col>55</xdr:col>
      <xdr:colOff>50800</xdr:colOff>
      <xdr:row>62</xdr:row>
      <xdr:rowOff>125912</xdr:rowOff>
    </xdr:to>
    <xdr:sp macro="" textlink="">
      <xdr:nvSpPr>
        <xdr:cNvPr id="219" name="楕円 218"/>
        <xdr:cNvSpPr/>
      </xdr:nvSpPr>
      <xdr:spPr>
        <a:xfrm>
          <a:off x="10426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2739</xdr:rowOff>
    </xdr:from>
    <xdr:ext cx="469744" cy="259045"/>
    <xdr:sp macro="" textlink="">
      <xdr:nvSpPr>
        <xdr:cNvPr id="220" name="【体育館・プール】&#10;一人当たり面積該当値テキスト"/>
        <xdr:cNvSpPr txBox="1"/>
      </xdr:nvSpPr>
      <xdr:spPr>
        <a:xfrm>
          <a:off x="10515600" y="1063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24312</xdr:rowOff>
    </xdr:from>
    <xdr:to>
      <xdr:col>50</xdr:col>
      <xdr:colOff>165100</xdr:colOff>
      <xdr:row>62</xdr:row>
      <xdr:rowOff>125912</xdr:rowOff>
    </xdr:to>
    <xdr:sp macro="" textlink="">
      <xdr:nvSpPr>
        <xdr:cNvPr id="221" name="楕円 220"/>
        <xdr:cNvSpPr/>
      </xdr:nvSpPr>
      <xdr:spPr>
        <a:xfrm>
          <a:off x="9588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75112</xdr:rowOff>
    </xdr:from>
    <xdr:to>
      <xdr:col>55</xdr:col>
      <xdr:colOff>0</xdr:colOff>
      <xdr:row>62</xdr:row>
      <xdr:rowOff>75112</xdr:rowOff>
    </xdr:to>
    <xdr:cxnSp macro="">
      <xdr:nvCxnSpPr>
        <xdr:cNvPr id="222" name="直線コネクタ 221"/>
        <xdr:cNvCxnSpPr/>
      </xdr:nvCxnSpPr>
      <xdr:spPr>
        <a:xfrm>
          <a:off x="9639300" y="10705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21046</xdr:rowOff>
    </xdr:from>
    <xdr:to>
      <xdr:col>46</xdr:col>
      <xdr:colOff>38100</xdr:colOff>
      <xdr:row>62</xdr:row>
      <xdr:rowOff>122646</xdr:rowOff>
    </xdr:to>
    <xdr:sp macro="" textlink="">
      <xdr:nvSpPr>
        <xdr:cNvPr id="223" name="楕円 222"/>
        <xdr:cNvSpPr/>
      </xdr:nvSpPr>
      <xdr:spPr>
        <a:xfrm>
          <a:off x="8699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71846</xdr:rowOff>
    </xdr:from>
    <xdr:to>
      <xdr:col>50</xdr:col>
      <xdr:colOff>114300</xdr:colOff>
      <xdr:row>62</xdr:row>
      <xdr:rowOff>75112</xdr:rowOff>
    </xdr:to>
    <xdr:cxnSp macro="">
      <xdr:nvCxnSpPr>
        <xdr:cNvPr id="224" name="直線コネクタ 223"/>
        <xdr:cNvCxnSpPr/>
      </xdr:nvCxnSpPr>
      <xdr:spPr>
        <a:xfrm>
          <a:off x="8750300" y="107017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25" name="n_1aveValue【体育館・プール】&#10;一人当たり面積"/>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126836</xdr:rowOff>
    </xdr:from>
    <xdr:ext cx="469744" cy="259045"/>
    <xdr:sp macro="" textlink="">
      <xdr:nvSpPr>
        <xdr:cNvPr id="226" name="n_2aveValue【体育館・プール】&#10;一人当たり面積"/>
        <xdr:cNvSpPr txBox="1"/>
      </xdr:nvSpPr>
      <xdr:spPr>
        <a:xfrm>
          <a:off x="8515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27" name="n_3aveValue【体育館・プール】&#10;一人当たり面積"/>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117039</xdr:rowOff>
    </xdr:from>
    <xdr:ext cx="469744" cy="259045"/>
    <xdr:sp macro="" textlink="">
      <xdr:nvSpPr>
        <xdr:cNvPr id="228" name="n_1mainValue【体育館・プール】&#10;一人当たり面積"/>
        <xdr:cNvSpPr txBox="1"/>
      </xdr:nvSpPr>
      <xdr:spPr>
        <a:xfrm>
          <a:off x="9391727" y="1074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139173</xdr:rowOff>
    </xdr:from>
    <xdr:ext cx="469744" cy="259045"/>
    <xdr:sp macro="" textlink="">
      <xdr:nvSpPr>
        <xdr:cNvPr id="229" name="n_2mainValue【体育館・プール】&#10;一人当たり面積"/>
        <xdr:cNvSpPr txBox="1"/>
      </xdr:nvSpPr>
      <xdr:spPr>
        <a:xfrm>
          <a:off x="85154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54" name="直線コネクタ 253"/>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55" name="【福祉施設】&#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56" name="直線コネクタ 255"/>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57" name="【福祉施設】&#10;有形固定資産減価償却率最大値テキスト"/>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58" name="直線コネクタ 257"/>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59" name="【福祉施設】&#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60" name="フローチャート: 判断 259"/>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61" name="フローチャート: 判断 260"/>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62" name="フローチャート: 判断 261"/>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63" name="フローチャート: 判断 262"/>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74930</xdr:rowOff>
    </xdr:from>
    <xdr:to>
      <xdr:col>24</xdr:col>
      <xdr:colOff>114300</xdr:colOff>
      <xdr:row>83</xdr:row>
      <xdr:rowOff>5080</xdr:rowOff>
    </xdr:to>
    <xdr:sp macro="" textlink="">
      <xdr:nvSpPr>
        <xdr:cNvPr id="269" name="楕円 268"/>
        <xdr:cNvSpPr/>
      </xdr:nvSpPr>
      <xdr:spPr>
        <a:xfrm>
          <a:off x="4584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97807</xdr:rowOff>
    </xdr:from>
    <xdr:ext cx="405111" cy="259045"/>
    <xdr:sp macro="" textlink="">
      <xdr:nvSpPr>
        <xdr:cNvPr id="270" name="【福祉施設】&#10;有形固定資産減価償却率該当値テキスト"/>
        <xdr:cNvSpPr txBox="1"/>
      </xdr:nvSpPr>
      <xdr:spPr>
        <a:xfrm>
          <a:off x="4673600"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271" name="楕円 270"/>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82</xdr:row>
      <xdr:rowOff>163830</xdr:rowOff>
    </xdr:to>
    <xdr:cxnSp macro="">
      <xdr:nvCxnSpPr>
        <xdr:cNvPr id="272" name="直線コネクタ 271"/>
        <xdr:cNvCxnSpPr/>
      </xdr:nvCxnSpPr>
      <xdr:spPr>
        <a:xfrm flipV="1">
          <a:off x="3797300" y="141846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25400</xdr:rowOff>
    </xdr:from>
    <xdr:to>
      <xdr:col>15</xdr:col>
      <xdr:colOff>101600</xdr:colOff>
      <xdr:row>82</xdr:row>
      <xdr:rowOff>127000</xdr:rowOff>
    </xdr:to>
    <xdr:sp macro="" textlink="">
      <xdr:nvSpPr>
        <xdr:cNvPr id="273" name="楕円 272"/>
        <xdr:cNvSpPr/>
      </xdr:nvSpPr>
      <xdr:spPr>
        <a:xfrm>
          <a:off x="2857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82</xdr:row>
      <xdr:rowOff>163830</xdr:rowOff>
    </xdr:to>
    <xdr:cxnSp macro="">
      <xdr:nvCxnSpPr>
        <xdr:cNvPr id="274" name="直線コネクタ 273"/>
        <xdr:cNvCxnSpPr/>
      </xdr:nvCxnSpPr>
      <xdr:spPr>
        <a:xfrm>
          <a:off x="2908300" y="141351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75" name="n_1aveValue【福祉施設】&#10;有形固定資産減価償却率"/>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76" name="n_2aveValue【福祉施設】&#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77" name="n_3aveValue【福祉施設】&#10;有形固定資産減価償却率"/>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59707</xdr:rowOff>
    </xdr:from>
    <xdr:ext cx="405111" cy="259045"/>
    <xdr:sp macro="" textlink="">
      <xdr:nvSpPr>
        <xdr:cNvPr id="278" name="n_1mainValue【福祉施設】&#10;有形固定資産減価償却率"/>
        <xdr:cNvSpPr txBox="1"/>
      </xdr:nvSpPr>
      <xdr:spPr>
        <a:xfrm>
          <a:off x="35820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143527</xdr:rowOff>
    </xdr:from>
    <xdr:ext cx="405111" cy="259045"/>
    <xdr:sp macro="" textlink="">
      <xdr:nvSpPr>
        <xdr:cNvPr id="279" name="n_2mainValue【福祉施設】&#10;有形固定資産減価償却率"/>
        <xdr:cNvSpPr txBox="1"/>
      </xdr:nvSpPr>
      <xdr:spPr>
        <a:xfrm>
          <a:off x="2705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03" name="直線コネクタ 302"/>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04" name="【福祉施設】&#10;一人当たり面積最小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05" name="直線コネクタ 304"/>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06" name="【福祉施設】&#10;一人当たり面積最大値テキスト"/>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07" name="直線コネクタ 306"/>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308"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09" name="フローチャート: 判断 308"/>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10" name="フローチャート: 判断 309"/>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11" name="フローチャート: 判断 310"/>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12" name="フローチャート: 判断 311"/>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152400</xdr:rowOff>
    </xdr:from>
    <xdr:to>
      <xdr:col>55</xdr:col>
      <xdr:colOff>50800</xdr:colOff>
      <xdr:row>79</xdr:row>
      <xdr:rowOff>82550</xdr:rowOff>
    </xdr:to>
    <xdr:sp macro="" textlink="">
      <xdr:nvSpPr>
        <xdr:cNvPr id="318" name="楕円 317"/>
        <xdr:cNvSpPr/>
      </xdr:nvSpPr>
      <xdr:spPr>
        <a:xfrm>
          <a:off x="104267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3827</xdr:rowOff>
    </xdr:from>
    <xdr:ext cx="469744" cy="259045"/>
    <xdr:sp macro="" textlink="">
      <xdr:nvSpPr>
        <xdr:cNvPr id="319" name="【福祉施設】&#10;一人当たり面積該当値テキスト"/>
        <xdr:cNvSpPr txBox="1"/>
      </xdr:nvSpPr>
      <xdr:spPr>
        <a:xfrm>
          <a:off x="10515600"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69850</xdr:rowOff>
    </xdr:from>
    <xdr:to>
      <xdr:col>50</xdr:col>
      <xdr:colOff>165100</xdr:colOff>
      <xdr:row>82</xdr:row>
      <xdr:rowOff>0</xdr:rowOff>
    </xdr:to>
    <xdr:sp macro="" textlink="">
      <xdr:nvSpPr>
        <xdr:cNvPr id="320" name="楕円 319"/>
        <xdr:cNvSpPr/>
      </xdr:nvSpPr>
      <xdr:spPr>
        <a:xfrm>
          <a:off x="9588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31750</xdr:rowOff>
    </xdr:from>
    <xdr:to>
      <xdr:col>55</xdr:col>
      <xdr:colOff>0</xdr:colOff>
      <xdr:row>81</xdr:row>
      <xdr:rowOff>120650</xdr:rowOff>
    </xdr:to>
    <xdr:cxnSp macro="">
      <xdr:nvCxnSpPr>
        <xdr:cNvPr id="321" name="直線コネクタ 320"/>
        <xdr:cNvCxnSpPr/>
      </xdr:nvCxnSpPr>
      <xdr:spPr>
        <a:xfrm flipV="1">
          <a:off x="9639300" y="13576300"/>
          <a:ext cx="8382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158750</xdr:rowOff>
    </xdr:from>
    <xdr:to>
      <xdr:col>46</xdr:col>
      <xdr:colOff>38100</xdr:colOff>
      <xdr:row>78</xdr:row>
      <xdr:rowOff>88900</xdr:rowOff>
    </xdr:to>
    <xdr:sp macro="" textlink="">
      <xdr:nvSpPr>
        <xdr:cNvPr id="322" name="楕円 321"/>
        <xdr:cNvSpPr/>
      </xdr:nvSpPr>
      <xdr:spPr>
        <a:xfrm>
          <a:off x="8699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38100</xdr:rowOff>
    </xdr:from>
    <xdr:to>
      <xdr:col>50</xdr:col>
      <xdr:colOff>114300</xdr:colOff>
      <xdr:row>81</xdr:row>
      <xdr:rowOff>120650</xdr:rowOff>
    </xdr:to>
    <xdr:cxnSp macro="">
      <xdr:nvCxnSpPr>
        <xdr:cNvPr id="323" name="直線コネクタ 322"/>
        <xdr:cNvCxnSpPr/>
      </xdr:nvCxnSpPr>
      <xdr:spPr>
        <a:xfrm>
          <a:off x="8750300" y="134112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24" name="n_1aveValue【福祉施設】&#10;一人当たり面積"/>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25" name="n_2aveValue【福祉施設】&#10;一人当たり面積"/>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26" name="n_3aveValue【福祉施設】&#10;一人当たり面積"/>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16527</xdr:rowOff>
    </xdr:from>
    <xdr:ext cx="469744" cy="259045"/>
    <xdr:sp macro="" textlink="">
      <xdr:nvSpPr>
        <xdr:cNvPr id="327" name="n_1mainValue【福祉施設】&#10;一人当たり面積"/>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105427</xdr:rowOff>
    </xdr:from>
    <xdr:ext cx="469744" cy="259045"/>
    <xdr:sp macro="" textlink="">
      <xdr:nvSpPr>
        <xdr:cNvPr id="328" name="n_2mainValue【福祉施設】&#10;一人当たり面積"/>
        <xdr:cNvSpPr txBox="1"/>
      </xdr:nvSpPr>
      <xdr:spPr>
        <a:xfrm>
          <a:off x="8515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9" name="テキスト ボックス 33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1" name="テキスト ボックス 34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53" name="直線コネクタ 352"/>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54" name="【市民会館】&#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55" name="直線コネクタ 354"/>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56" name="【市民会館】&#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57" name="直線コネクタ 356"/>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58" name="【市民会館】&#10;有形固定資産減価償却率平均値テキスト"/>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59" name="フローチャート: 判断 358"/>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60" name="フローチャート: 判断 359"/>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61" name="フローチャート: 判断 360"/>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62" name="フローチャート: 判断 361"/>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12064</xdr:rowOff>
    </xdr:from>
    <xdr:to>
      <xdr:col>24</xdr:col>
      <xdr:colOff>114300</xdr:colOff>
      <xdr:row>103</xdr:row>
      <xdr:rowOff>113664</xdr:rowOff>
    </xdr:to>
    <xdr:sp macro="" textlink="">
      <xdr:nvSpPr>
        <xdr:cNvPr id="368" name="楕円 367"/>
        <xdr:cNvSpPr/>
      </xdr:nvSpPr>
      <xdr:spPr>
        <a:xfrm>
          <a:off x="45847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34941</xdr:rowOff>
    </xdr:from>
    <xdr:ext cx="405111" cy="259045"/>
    <xdr:sp macro="" textlink="">
      <xdr:nvSpPr>
        <xdr:cNvPr id="369" name="【市民会館】&#10;有形固定資産減価償却率該当値テキスト"/>
        <xdr:cNvSpPr txBox="1"/>
      </xdr:nvSpPr>
      <xdr:spPr>
        <a:xfrm>
          <a:off x="4673600"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53975</xdr:rowOff>
    </xdr:from>
    <xdr:to>
      <xdr:col>20</xdr:col>
      <xdr:colOff>38100</xdr:colOff>
      <xdr:row>103</xdr:row>
      <xdr:rowOff>155575</xdr:rowOff>
    </xdr:to>
    <xdr:sp macro="" textlink="">
      <xdr:nvSpPr>
        <xdr:cNvPr id="370" name="楕円 369"/>
        <xdr:cNvSpPr/>
      </xdr:nvSpPr>
      <xdr:spPr>
        <a:xfrm>
          <a:off x="3746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62864</xdr:rowOff>
    </xdr:from>
    <xdr:to>
      <xdr:col>24</xdr:col>
      <xdr:colOff>63500</xdr:colOff>
      <xdr:row>103</xdr:row>
      <xdr:rowOff>104775</xdr:rowOff>
    </xdr:to>
    <xdr:cxnSp macro="">
      <xdr:nvCxnSpPr>
        <xdr:cNvPr id="371" name="直線コネクタ 370"/>
        <xdr:cNvCxnSpPr/>
      </xdr:nvCxnSpPr>
      <xdr:spPr>
        <a:xfrm flipV="1">
          <a:off x="3797300" y="177222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95886</xdr:rowOff>
    </xdr:from>
    <xdr:to>
      <xdr:col>15</xdr:col>
      <xdr:colOff>101600</xdr:colOff>
      <xdr:row>104</xdr:row>
      <xdr:rowOff>26036</xdr:rowOff>
    </xdr:to>
    <xdr:sp macro="" textlink="">
      <xdr:nvSpPr>
        <xdr:cNvPr id="372" name="楕円 371"/>
        <xdr:cNvSpPr/>
      </xdr:nvSpPr>
      <xdr:spPr>
        <a:xfrm>
          <a:off x="2857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104775</xdr:rowOff>
    </xdr:from>
    <xdr:to>
      <xdr:col>19</xdr:col>
      <xdr:colOff>177800</xdr:colOff>
      <xdr:row>103</xdr:row>
      <xdr:rowOff>146686</xdr:rowOff>
    </xdr:to>
    <xdr:cxnSp macro="">
      <xdr:nvCxnSpPr>
        <xdr:cNvPr id="373" name="直線コネクタ 372"/>
        <xdr:cNvCxnSpPr/>
      </xdr:nvCxnSpPr>
      <xdr:spPr>
        <a:xfrm flipV="1">
          <a:off x="2908300" y="177641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74" name="n_1aveValue【市民会館】&#10;有形固定資産減価償却率"/>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75" name="n_2aveValue【市民会館】&#10;有形固定資産減価償却率"/>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76" name="n_3aveValue【市民会館】&#10;有形固定資産減価償却率"/>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652</xdr:rowOff>
    </xdr:from>
    <xdr:ext cx="405111" cy="259045"/>
    <xdr:sp macro="" textlink="">
      <xdr:nvSpPr>
        <xdr:cNvPr id="377" name="n_1mainValue【市民会館】&#10;有形固定資産減価償却率"/>
        <xdr:cNvSpPr txBox="1"/>
      </xdr:nvSpPr>
      <xdr:spPr>
        <a:xfrm>
          <a:off x="3582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378" name="n_2mainValue【市民会館】&#10;有形固定資産減価償却率"/>
        <xdr:cNvSpPr txBox="1"/>
      </xdr:nvSpPr>
      <xdr:spPr>
        <a:xfrm>
          <a:off x="2705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9" name="直線コネクタ 38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0" name="テキスト ボックス 38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1" name="直線コネクタ 39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2" name="テキスト ボックス 39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3" name="直線コネクタ 39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4" name="テキスト ボックス 39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5" name="直線コネクタ 39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6" name="テキスト ボックス 39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7" name="直線コネクタ 39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8" name="テキスト ボックス 39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9" name="直線コネクタ 39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0" name="テキスト ボックス 39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04" name="直線コネクタ 403"/>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05" name="【市民会館】&#10;一人当たり面積最小値テキスト"/>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06" name="直線コネクタ 405"/>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07" name="【市民会館】&#10;一人当たり面積最大値テキスト"/>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08" name="直線コネクタ 407"/>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09" name="【市民会館】&#10;一人当たり面積平均値テキスト"/>
        <xdr:cNvSpPr txBox="1"/>
      </xdr:nvSpPr>
      <xdr:spPr>
        <a:xfrm>
          <a:off x="105156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10" name="フローチャート: 判断 409"/>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11" name="フローチャート: 判断 410"/>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12" name="フローチャート: 判断 411"/>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13" name="フローチャート: 判断 412"/>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166914</xdr:rowOff>
    </xdr:from>
    <xdr:to>
      <xdr:col>55</xdr:col>
      <xdr:colOff>50800</xdr:colOff>
      <xdr:row>105</xdr:row>
      <xdr:rowOff>97064</xdr:rowOff>
    </xdr:to>
    <xdr:sp macro="" textlink="">
      <xdr:nvSpPr>
        <xdr:cNvPr id="419" name="楕円 418"/>
        <xdr:cNvSpPr/>
      </xdr:nvSpPr>
      <xdr:spPr>
        <a:xfrm>
          <a:off x="10426700" y="179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145341</xdr:rowOff>
    </xdr:from>
    <xdr:ext cx="469744" cy="259045"/>
    <xdr:sp macro="" textlink="">
      <xdr:nvSpPr>
        <xdr:cNvPr id="420" name="【市民会館】&#10;一人当たり面積該当値テキスト"/>
        <xdr:cNvSpPr txBox="1"/>
      </xdr:nvSpPr>
      <xdr:spPr>
        <a:xfrm>
          <a:off x="10515600" y="1797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166914</xdr:rowOff>
    </xdr:from>
    <xdr:to>
      <xdr:col>50</xdr:col>
      <xdr:colOff>165100</xdr:colOff>
      <xdr:row>105</xdr:row>
      <xdr:rowOff>97064</xdr:rowOff>
    </xdr:to>
    <xdr:sp macro="" textlink="">
      <xdr:nvSpPr>
        <xdr:cNvPr id="421" name="楕円 420"/>
        <xdr:cNvSpPr/>
      </xdr:nvSpPr>
      <xdr:spPr>
        <a:xfrm>
          <a:off x="9588500" y="179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46264</xdr:rowOff>
    </xdr:from>
    <xdr:to>
      <xdr:col>55</xdr:col>
      <xdr:colOff>0</xdr:colOff>
      <xdr:row>105</xdr:row>
      <xdr:rowOff>46264</xdr:rowOff>
    </xdr:to>
    <xdr:cxnSp macro="">
      <xdr:nvCxnSpPr>
        <xdr:cNvPr id="422" name="直線コネクタ 421"/>
        <xdr:cNvCxnSpPr/>
      </xdr:nvCxnSpPr>
      <xdr:spPr>
        <a:xfrm>
          <a:off x="9639300" y="18048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156029</xdr:rowOff>
    </xdr:from>
    <xdr:to>
      <xdr:col>46</xdr:col>
      <xdr:colOff>38100</xdr:colOff>
      <xdr:row>105</xdr:row>
      <xdr:rowOff>86179</xdr:rowOff>
    </xdr:to>
    <xdr:sp macro="" textlink="">
      <xdr:nvSpPr>
        <xdr:cNvPr id="423" name="楕円 422"/>
        <xdr:cNvSpPr/>
      </xdr:nvSpPr>
      <xdr:spPr>
        <a:xfrm>
          <a:off x="8699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35379</xdr:rowOff>
    </xdr:from>
    <xdr:to>
      <xdr:col>50</xdr:col>
      <xdr:colOff>114300</xdr:colOff>
      <xdr:row>105</xdr:row>
      <xdr:rowOff>46264</xdr:rowOff>
    </xdr:to>
    <xdr:cxnSp macro="">
      <xdr:nvCxnSpPr>
        <xdr:cNvPr id="424" name="直線コネクタ 423"/>
        <xdr:cNvCxnSpPr/>
      </xdr:nvCxnSpPr>
      <xdr:spPr>
        <a:xfrm>
          <a:off x="8750300" y="180376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25" name="n_1aveValue【市民会館】&#10;一人当たり面積"/>
        <xdr:cNvSpPr txBox="1"/>
      </xdr:nvSpPr>
      <xdr:spPr>
        <a:xfrm>
          <a:off x="9391727" y="176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26" name="n_2aveValue【市民会館】&#10;一人当たり面積"/>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27" name="n_3aveValue【市民会館】&#10;一人当たり面積"/>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88191</xdr:rowOff>
    </xdr:from>
    <xdr:ext cx="469744" cy="259045"/>
    <xdr:sp macro="" textlink="">
      <xdr:nvSpPr>
        <xdr:cNvPr id="428" name="n_1mainValue【市民会館】&#10;一人当たり面積"/>
        <xdr:cNvSpPr txBox="1"/>
      </xdr:nvSpPr>
      <xdr:spPr>
        <a:xfrm>
          <a:off x="9391727" y="180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77306</xdr:rowOff>
    </xdr:from>
    <xdr:ext cx="469744" cy="259045"/>
    <xdr:sp macro="" textlink="">
      <xdr:nvSpPr>
        <xdr:cNvPr id="429" name="n_2mainValue【市民会館】&#10;一人当たり面積"/>
        <xdr:cNvSpPr txBox="1"/>
      </xdr:nvSpPr>
      <xdr:spPr>
        <a:xfrm>
          <a:off x="8515427"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54" name="直線コネクタ 453"/>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55"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56" name="直線コネクタ 455"/>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57" name="【一般廃棄物処理施設】&#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58" name="直線コネクタ 457"/>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154322</xdr:rowOff>
    </xdr:from>
    <xdr:ext cx="405111" cy="259045"/>
    <xdr:sp macro="" textlink="">
      <xdr:nvSpPr>
        <xdr:cNvPr id="459" name="【一般廃棄物処理施設】&#10;有形固定資産減価償却率平均値テキスト"/>
        <xdr:cNvSpPr txBox="1"/>
      </xdr:nvSpPr>
      <xdr:spPr>
        <a:xfrm>
          <a:off x="163576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60" name="フローチャート: 判断 459"/>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61" name="フローチャート: 判断 460"/>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62" name="フローチャート: 判断 461"/>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63" name="フローチャート: 判断 462"/>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19685</xdr:rowOff>
    </xdr:from>
    <xdr:to>
      <xdr:col>85</xdr:col>
      <xdr:colOff>177800</xdr:colOff>
      <xdr:row>35</xdr:row>
      <xdr:rowOff>121285</xdr:rowOff>
    </xdr:to>
    <xdr:sp macro="" textlink="">
      <xdr:nvSpPr>
        <xdr:cNvPr id="469" name="楕円 468"/>
        <xdr:cNvSpPr/>
      </xdr:nvSpPr>
      <xdr:spPr>
        <a:xfrm>
          <a:off x="162687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42562</xdr:rowOff>
    </xdr:from>
    <xdr:ext cx="405111" cy="259045"/>
    <xdr:sp macro="" textlink="">
      <xdr:nvSpPr>
        <xdr:cNvPr id="470" name="【一般廃棄物処理施設】&#10;有形固定資産減価償却率該当値テキスト"/>
        <xdr:cNvSpPr txBox="1"/>
      </xdr:nvSpPr>
      <xdr:spPr>
        <a:xfrm>
          <a:off x="16357600"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50165</xdr:rowOff>
    </xdr:from>
    <xdr:to>
      <xdr:col>81</xdr:col>
      <xdr:colOff>101600</xdr:colOff>
      <xdr:row>35</xdr:row>
      <xdr:rowOff>151765</xdr:rowOff>
    </xdr:to>
    <xdr:sp macro="" textlink="">
      <xdr:nvSpPr>
        <xdr:cNvPr id="471" name="楕円 470"/>
        <xdr:cNvSpPr/>
      </xdr:nvSpPr>
      <xdr:spPr>
        <a:xfrm>
          <a:off x="15430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70485</xdr:rowOff>
    </xdr:from>
    <xdr:to>
      <xdr:col>85</xdr:col>
      <xdr:colOff>127000</xdr:colOff>
      <xdr:row>35</xdr:row>
      <xdr:rowOff>100965</xdr:rowOff>
    </xdr:to>
    <xdr:cxnSp macro="">
      <xdr:nvCxnSpPr>
        <xdr:cNvPr id="472" name="直線コネクタ 471"/>
        <xdr:cNvCxnSpPr/>
      </xdr:nvCxnSpPr>
      <xdr:spPr>
        <a:xfrm flipV="1">
          <a:off x="15481300" y="60712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153035</xdr:rowOff>
    </xdr:from>
    <xdr:to>
      <xdr:col>76</xdr:col>
      <xdr:colOff>165100</xdr:colOff>
      <xdr:row>34</xdr:row>
      <xdr:rowOff>83185</xdr:rowOff>
    </xdr:to>
    <xdr:sp macro="" textlink="">
      <xdr:nvSpPr>
        <xdr:cNvPr id="473" name="楕円 472"/>
        <xdr:cNvSpPr/>
      </xdr:nvSpPr>
      <xdr:spPr>
        <a:xfrm>
          <a:off x="14541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32385</xdr:rowOff>
    </xdr:from>
    <xdr:to>
      <xdr:col>81</xdr:col>
      <xdr:colOff>50800</xdr:colOff>
      <xdr:row>35</xdr:row>
      <xdr:rowOff>100965</xdr:rowOff>
    </xdr:to>
    <xdr:cxnSp macro="">
      <xdr:nvCxnSpPr>
        <xdr:cNvPr id="474" name="直線コネクタ 473"/>
        <xdr:cNvCxnSpPr/>
      </xdr:nvCxnSpPr>
      <xdr:spPr>
        <a:xfrm>
          <a:off x="14592300" y="586168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475" name="n_1aveValue【一般廃棄物処理施設】&#10;有形固定資産減価償却率"/>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76" name="n_2aveValue【一般廃棄物処理施設】&#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77"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168292</xdr:rowOff>
    </xdr:from>
    <xdr:ext cx="405111" cy="259045"/>
    <xdr:sp macro="" textlink="">
      <xdr:nvSpPr>
        <xdr:cNvPr id="478" name="n_1mainValue【一般廃棄物処理施設】&#10;有形固定資産減価償却率"/>
        <xdr:cNvSpPr txBox="1"/>
      </xdr:nvSpPr>
      <xdr:spPr>
        <a:xfrm>
          <a:off x="1526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99712</xdr:rowOff>
    </xdr:from>
    <xdr:ext cx="405111" cy="259045"/>
    <xdr:sp macro="" textlink="">
      <xdr:nvSpPr>
        <xdr:cNvPr id="479" name="n_2mainValue【一般廃棄物処理施設】&#10;有形固定資産減価償却率"/>
        <xdr:cNvSpPr txBox="1"/>
      </xdr:nvSpPr>
      <xdr:spPr>
        <a:xfrm>
          <a:off x="14389744" y="55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0" name="直線コネクタ 48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91" name="テキスト ボックス 49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2" name="直線コネクタ 49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93" name="テキスト ボックス 49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4" name="直線コネクタ 49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95" name="テキスト ボックス 49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6" name="直線コネクタ 49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7" name="テキスト ボックス 49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8" name="直線コネクタ 49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9" name="テキスト ボックス 49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0" name="直線コネクタ 49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01" name="テキスト ボックス 50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2" name="直線コネクタ 5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3" name="テキスト ボックス 5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140807</xdr:rowOff>
    </xdr:from>
    <xdr:to>
      <xdr:col>116</xdr:col>
      <xdr:colOff>62864</xdr:colOff>
      <xdr:row>42</xdr:row>
      <xdr:rowOff>65391</xdr:rowOff>
    </xdr:to>
    <xdr:cxnSp macro="">
      <xdr:nvCxnSpPr>
        <xdr:cNvPr id="505" name="直線コネクタ 504"/>
        <xdr:cNvCxnSpPr/>
      </xdr:nvCxnSpPr>
      <xdr:spPr>
        <a:xfrm flipV="1">
          <a:off x="22160864" y="5970107"/>
          <a:ext cx="0" cy="129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69218</xdr:rowOff>
    </xdr:from>
    <xdr:ext cx="469744" cy="259045"/>
    <xdr:sp macro="" textlink="">
      <xdr:nvSpPr>
        <xdr:cNvPr id="506" name="【一般廃棄物処理施設】&#10;一人当たり有形固定資産（償却資産）額最小値テキスト"/>
        <xdr:cNvSpPr txBox="1"/>
      </xdr:nvSpPr>
      <xdr:spPr>
        <a:xfrm>
          <a:off x="22199600" y="727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65391</xdr:rowOff>
    </xdr:from>
    <xdr:to>
      <xdr:col>116</xdr:col>
      <xdr:colOff>152400</xdr:colOff>
      <xdr:row>42</xdr:row>
      <xdr:rowOff>65391</xdr:rowOff>
    </xdr:to>
    <xdr:cxnSp macro="">
      <xdr:nvCxnSpPr>
        <xdr:cNvPr id="507" name="直線コネクタ 506"/>
        <xdr:cNvCxnSpPr/>
      </xdr:nvCxnSpPr>
      <xdr:spPr>
        <a:xfrm>
          <a:off x="22072600" y="726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87484</xdr:rowOff>
    </xdr:from>
    <xdr:ext cx="599010" cy="259045"/>
    <xdr:sp macro="" textlink="">
      <xdr:nvSpPr>
        <xdr:cNvPr id="508" name="【一般廃棄物処理施設】&#10;一人当たり有形固定資産（償却資産）額最大値テキスト"/>
        <xdr:cNvSpPr txBox="1"/>
      </xdr:nvSpPr>
      <xdr:spPr>
        <a:xfrm>
          <a:off x="22199600" y="57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140807</xdr:rowOff>
    </xdr:from>
    <xdr:to>
      <xdr:col>116</xdr:col>
      <xdr:colOff>152400</xdr:colOff>
      <xdr:row>34</xdr:row>
      <xdr:rowOff>140807</xdr:rowOff>
    </xdr:to>
    <xdr:cxnSp macro="">
      <xdr:nvCxnSpPr>
        <xdr:cNvPr id="509" name="直線コネクタ 508"/>
        <xdr:cNvCxnSpPr/>
      </xdr:nvCxnSpPr>
      <xdr:spPr>
        <a:xfrm>
          <a:off x="22072600" y="597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137954</xdr:rowOff>
    </xdr:from>
    <xdr:ext cx="534377" cy="259045"/>
    <xdr:sp macro="" textlink="">
      <xdr:nvSpPr>
        <xdr:cNvPr id="510" name="【一般廃棄物処理施設】&#10;一人当たり有形固定資産（償却資産）額平均値テキスト"/>
        <xdr:cNvSpPr txBox="1"/>
      </xdr:nvSpPr>
      <xdr:spPr>
        <a:xfrm>
          <a:off x="22199600" y="648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115077</xdr:rowOff>
    </xdr:from>
    <xdr:to>
      <xdr:col>116</xdr:col>
      <xdr:colOff>114300</xdr:colOff>
      <xdr:row>39</xdr:row>
      <xdr:rowOff>45227</xdr:rowOff>
    </xdr:to>
    <xdr:sp macro="" textlink="">
      <xdr:nvSpPr>
        <xdr:cNvPr id="511" name="フローチャート: 判断 510"/>
        <xdr:cNvSpPr/>
      </xdr:nvSpPr>
      <xdr:spPr>
        <a:xfrm>
          <a:off x="22110700" y="66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142933</xdr:rowOff>
    </xdr:from>
    <xdr:to>
      <xdr:col>112</xdr:col>
      <xdr:colOff>38100</xdr:colOff>
      <xdr:row>39</xdr:row>
      <xdr:rowOff>73083</xdr:rowOff>
    </xdr:to>
    <xdr:sp macro="" textlink="">
      <xdr:nvSpPr>
        <xdr:cNvPr id="512" name="フローチャート: 判断 511"/>
        <xdr:cNvSpPr/>
      </xdr:nvSpPr>
      <xdr:spPr>
        <a:xfrm>
          <a:off x="21272500" y="665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1081</xdr:rowOff>
    </xdr:from>
    <xdr:to>
      <xdr:col>107</xdr:col>
      <xdr:colOff>101600</xdr:colOff>
      <xdr:row>39</xdr:row>
      <xdr:rowOff>102681</xdr:rowOff>
    </xdr:to>
    <xdr:sp macro="" textlink="">
      <xdr:nvSpPr>
        <xdr:cNvPr id="513" name="フローチャート: 判断 512"/>
        <xdr:cNvSpPr/>
      </xdr:nvSpPr>
      <xdr:spPr>
        <a:xfrm>
          <a:off x="20383500" y="668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21808</xdr:rowOff>
    </xdr:from>
    <xdr:to>
      <xdr:col>102</xdr:col>
      <xdr:colOff>165100</xdr:colOff>
      <xdr:row>39</xdr:row>
      <xdr:rowOff>123408</xdr:rowOff>
    </xdr:to>
    <xdr:sp macro="" textlink="">
      <xdr:nvSpPr>
        <xdr:cNvPr id="514" name="フローチャート: 判断 513"/>
        <xdr:cNvSpPr/>
      </xdr:nvSpPr>
      <xdr:spPr>
        <a:xfrm>
          <a:off x="19494500" y="670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5" name="テキスト ボックス 5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6" name="テキスト ボックス 5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7" name="テキスト ボックス 5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8" name="テキスト ボックス 5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9" name="テキスト ボックス 5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76726</xdr:rowOff>
    </xdr:from>
    <xdr:to>
      <xdr:col>116</xdr:col>
      <xdr:colOff>114300</xdr:colOff>
      <xdr:row>40</xdr:row>
      <xdr:rowOff>6876</xdr:rowOff>
    </xdr:to>
    <xdr:sp macro="" textlink="">
      <xdr:nvSpPr>
        <xdr:cNvPr id="520" name="楕円 519"/>
        <xdr:cNvSpPr/>
      </xdr:nvSpPr>
      <xdr:spPr>
        <a:xfrm>
          <a:off x="22110700" y="67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55153</xdr:rowOff>
    </xdr:from>
    <xdr:ext cx="534377" cy="259045"/>
    <xdr:sp macro="" textlink="">
      <xdr:nvSpPr>
        <xdr:cNvPr id="521" name="【一般廃棄物処理施設】&#10;一人当たり有形固定資産（償却資産）額該当値テキスト"/>
        <xdr:cNvSpPr txBox="1"/>
      </xdr:nvSpPr>
      <xdr:spPr>
        <a:xfrm>
          <a:off x="22199600" y="674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76312</xdr:rowOff>
    </xdr:from>
    <xdr:to>
      <xdr:col>112</xdr:col>
      <xdr:colOff>38100</xdr:colOff>
      <xdr:row>40</xdr:row>
      <xdr:rowOff>6462</xdr:rowOff>
    </xdr:to>
    <xdr:sp macro="" textlink="">
      <xdr:nvSpPr>
        <xdr:cNvPr id="522" name="楕円 521"/>
        <xdr:cNvSpPr/>
      </xdr:nvSpPr>
      <xdr:spPr>
        <a:xfrm>
          <a:off x="21272500" y="67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127112</xdr:rowOff>
    </xdr:from>
    <xdr:to>
      <xdr:col>116</xdr:col>
      <xdr:colOff>63500</xdr:colOff>
      <xdr:row>39</xdr:row>
      <xdr:rowOff>127526</xdr:rowOff>
    </xdr:to>
    <xdr:cxnSp macro="">
      <xdr:nvCxnSpPr>
        <xdr:cNvPr id="523" name="直線コネクタ 522"/>
        <xdr:cNvCxnSpPr/>
      </xdr:nvCxnSpPr>
      <xdr:spPr>
        <a:xfrm>
          <a:off x="21323300" y="6813662"/>
          <a:ext cx="8382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158478</xdr:rowOff>
    </xdr:from>
    <xdr:to>
      <xdr:col>107</xdr:col>
      <xdr:colOff>101600</xdr:colOff>
      <xdr:row>34</xdr:row>
      <xdr:rowOff>88628</xdr:rowOff>
    </xdr:to>
    <xdr:sp macro="" textlink="">
      <xdr:nvSpPr>
        <xdr:cNvPr id="524" name="楕円 523"/>
        <xdr:cNvSpPr/>
      </xdr:nvSpPr>
      <xdr:spPr>
        <a:xfrm>
          <a:off x="20383500" y="58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37828</xdr:rowOff>
    </xdr:from>
    <xdr:to>
      <xdr:col>111</xdr:col>
      <xdr:colOff>177800</xdr:colOff>
      <xdr:row>39</xdr:row>
      <xdr:rowOff>127112</xdr:rowOff>
    </xdr:to>
    <xdr:cxnSp macro="">
      <xdr:nvCxnSpPr>
        <xdr:cNvPr id="525" name="直線コネクタ 524"/>
        <xdr:cNvCxnSpPr/>
      </xdr:nvCxnSpPr>
      <xdr:spPr>
        <a:xfrm>
          <a:off x="20434300" y="5867128"/>
          <a:ext cx="889000" cy="94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89610</xdr:rowOff>
    </xdr:from>
    <xdr:ext cx="534377" cy="259045"/>
    <xdr:sp macro="" textlink="">
      <xdr:nvSpPr>
        <xdr:cNvPr id="526" name="n_1aveValue【一般廃棄物処理施設】&#10;一人当たり有形固定資産（償却資産）額"/>
        <xdr:cNvSpPr txBox="1"/>
      </xdr:nvSpPr>
      <xdr:spPr>
        <a:xfrm>
          <a:off x="21043411" y="643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93808</xdr:rowOff>
    </xdr:from>
    <xdr:ext cx="534377" cy="259045"/>
    <xdr:sp macro="" textlink="">
      <xdr:nvSpPr>
        <xdr:cNvPr id="527" name="n_2aveValue【一般廃棄物処理施設】&#10;一人当たり有形固定資産（償却資産）額"/>
        <xdr:cNvSpPr txBox="1"/>
      </xdr:nvSpPr>
      <xdr:spPr>
        <a:xfrm>
          <a:off x="20167111" y="67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139935</xdr:rowOff>
    </xdr:from>
    <xdr:ext cx="534377" cy="259045"/>
    <xdr:sp macro="" textlink="">
      <xdr:nvSpPr>
        <xdr:cNvPr id="528" name="n_3aveValue【一般廃棄物処理施設】&#10;一人当たり有形固定資産（償却資産）額"/>
        <xdr:cNvSpPr txBox="1"/>
      </xdr:nvSpPr>
      <xdr:spPr>
        <a:xfrm>
          <a:off x="19278111" y="64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169039</xdr:rowOff>
    </xdr:from>
    <xdr:ext cx="534377" cy="259045"/>
    <xdr:sp macro="" textlink="">
      <xdr:nvSpPr>
        <xdr:cNvPr id="529" name="n_1mainValue【一般廃棄物処理施設】&#10;一人当たり有形固定資産（償却資産）額"/>
        <xdr:cNvSpPr txBox="1"/>
      </xdr:nvSpPr>
      <xdr:spPr>
        <a:xfrm>
          <a:off x="21043411" y="685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105155</xdr:rowOff>
    </xdr:from>
    <xdr:ext cx="599010" cy="259045"/>
    <xdr:sp macro="" textlink="">
      <xdr:nvSpPr>
        <xdr:cNvPr id="530" name="n_2mainValue【一般廃棄物処理施設】&#10;一人当たり有形固定資産（償却資産）額"/>
        <xdr:cNvSpPr txBox="1"/>
      </xdr:nvSpPr>
      <xdr:spPr>
        <a:xfrm>
          <a:off x="20134795" y="559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1" name="正方形/長方形 5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2" name="正方形/長方形 5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3" name="正方形/長方形 5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4" name="正方形/長方形 5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5" name="正方形/長方形 5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6" name="正方形/長方形 5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7" name="正方形/長方形 5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正方形/長方形 5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9" name="テキスト ボックス 5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0" name="直線コネクタ 5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41" name="直線コネクタ 5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2" name="テキスト ボックス 54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3" name="直線コネクタ 5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4" name="テキスト ボックス 5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5" name="直線コネクタ 5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6" name="テキスト ボックス 5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7" name="直線コネクタ 5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8" name="テキスト ボックス 5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9" name="直線コネクタ 5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0" name="テキスト ボックス 5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2" name="テキスト ボックス 5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54" name="直線コネクタ 553"/>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55" name="【保健センター・保健所】&#10;有形固定資産減価償却率最小値テキスト"/>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56" name="直線コネクタ 555"/>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57"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58" name="直線コネクタ 557"/>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59" name="【保健センター・保健所】&#10;有形固定資産減価償却率平均値テキスト"/>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60" name="フローチャート: 判断 559"/>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61" name="フローチャート: 判断 560"/>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62" name="フローチャート: 判断 561"/>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63" name="フローチャート: 判断 562"/>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50165</xdr:rowOff>
    </xdr:from>
    <xdr:to>
      <xdr:col>85</xdr:col>
      <xdr:colOff>177800</xdr:colOff>
      <xdr:row>57</xdr:row>
      <xdr:rowOff>151765</xdr:rowOff>
    </xdr:to>
    <xdr:sp macro="" textlink="">
      <xdr:nvSpPr>
        <xdr:cNvPr id="569" name="楕円 568"/>
        <xdr:cNvSpPr/>
      </xdr:nvSpPr>
      <xdr:spPr>
        <a:xfrm>
          <a:off x="16268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73042</xdr:rowOff>
    </xdr:from>
    <xdr:ext cx="405111" cy="259045"/>
    <xdr:sp macro="" textlink="">
      <xdr:nvSpPr>
        <xdr:cNvPr id="570" name="【保健センター・保健所】&#10;有形固定資産減価償却率該当値テキスト"/>
        <xdr:cNvSpPr txBox="1"/>
      </xdr:nvSpPr>
      <xdr:spPr>
        <a:xfrm>
          <a:off x="16357600"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88265</xdr:rowOff>
    </xdr:from>
    <xdr:to>
      <xdr:col>81</xdr:col>
      <xdr:colOff>101600</xdr:colOff>
      <xdr:row>58</xdr:row>
      <xdr:rowOff>18415</xdr:rowOff>
    </xdr:to>
    <xdr:sp macro="" textlink="">
      <xdr:nvSpPr>
        <xdr:cNvPr id="571" name="楕円 570"/>
        <xdr:cNvSpPr/>
      </xdr:nvSpPr>
      <xdr:spPr>
        <a:xfrm>
          <a:off x="15430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100965</xdr:rowOff>
    </xdr:from>
    <xdr:to>
      <xdr:col>85</xdr:col>
      <xdr:colOff>127000</xdr:colOff>
      <xdr:row>57</xdr:row>
      <xdr:rowOff>139065</xdr:rowOff>
    </xdr:to>
    <xdr:cxnSp macro="">
      <xdr:nvCxnSpPr>
        <xdr:cNvPr id="572" name="直線コネクタ 571"/>
        <xdr:cNvCxnSpPr/>
      </xdr:nvCxnSpPr>
      <xdr:spPr>
        <a:xfrm flipV="1">
          <a:off x="15481300" y="98736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34925</xdr:rowOff>
    </xdr:from>
    <xdr:to>
      <xdr:col>76</xdr:col>
      <xdr:colOff>165100</xdr:colOff>
      <xdr:row>57</xdr:row>
      <xdr:rowOff>136525</xdr:rowOff>
    </xdr:to>
    <xdr:sp macro="" textlink="">
      <xdr:nvSpPr>
        <xdr:cNvPr id="573" name="楕円 572"/>
        <xdr:cNvSpPr/>
      </xdr:nvSpPr>
      <xdr:spPr>
        <a:xfrm>
          <a:off x="14541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85725</xdr:rowOff>
    </xdr:from>
    <xdr:to>
      <xdr:col>81</xdr:col>
      <xdr:colOff>50800</xdr:colOff>
      <xdr:row>57</xdr:row>
      <xdr:rowOff>139065</xdr:rowOff>
    </xdr:to>
    <xdr:cxnSp macro="">
      <xdr:nvCxnSpPr>
        <xdr:cNvPr id="574" name="直線コネクタ 573"/>
        <xdr:cNvCxnSpPr/>
      </xdr:nvCxnSpPr>
      <xdr:spPr>
        <a:xfrm>
          <a:off x="14592300" y="98583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575" name="n_1aveValue【保健センター・保健所】&#10;有形固定資産減価償却率"/>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576" name="n_2aveValue【保健センター・保健所】&#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77" name="n_3aveValue【保健センター・保健所】&#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34942</xdr:rowOff>
    </xdr:from>
    <xdr:ext cx="405111" cy="259045"/>
    <xdr:sp macro="" textlink="">
      <xdr:nvSpPr>
        <xdr:cNvPr id="578" name="n_1mainValue【保健センター・保健所】&#10;有形固定資産減価償却率"/>
        <xdr:cNvSpPr txBox="1"/>
      </xdr:nvSpPr>
      <xdr:spPr>
        <a:xfrm>
          <a:off x="15266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153052</xdr:rowOff>
    </xdr:from>
    <xdr:ext cx="405111" cy="259045"/>
    <xdr:sp macro="" textlink="">
      <xdr:nvSpPr>
        <xdr:cNvPr id="579" name="n_2mainValue【保健センター・保健所】&#10;有形固定資産減価償却率"/>
        <xdr:cNvSpPr txBox="1"/>
      </xdr:nvSpPr>
      <xdr:spPr>
        <a:xfrm>
          <a:off x="14389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90" name="直線コネクタ 58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1" name="テキスト ボックス 59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2" name="直線コネクタ 59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3" name="テキスト ボックス 59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4" name="直線コネクタ 59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5" name="テキスト ボックス 59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6" name="直線コネクタ 59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7" name="テキスト ボックス 59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01" name="直線コネクタ 600"/>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0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03" name="直線コネクタ 60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04"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05" name="直線コネクタ 604"/>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06"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7" name="フローチャート: 判断 606"/>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08" name="フローチャート: 判断 607"/>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09" name="フローチャート: 判断 608"/>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10" name="フローチャート: 判断 609"/>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616" name="楕円 615"/>
        <xdr:cNvSpPr/>
      </xdr:nvSpPr>
      <xdr:spPr>
        <a:xfrm>
          <a:off x="22110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40657</xdr:rowOff>
    </xdr:from>
    <xdr:ext cx="469744" cy="259045"/>
    <xdr:sp macro="" textlink="">
      <xdr:nvSpPr>
        <xdr:cNvPr id="617" name="【保健センター・保健所】&#10;一人当たり面積該当値テキスト"/>
        <xdr:cNvSpPr txBox="1"/>
      </xdr:nvSpPr>
      <xdr:spPr>
        <a:xfrm>
          <a:off x="22199600"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17780</xdr:rowOff>
    </xdr:from>
    <xdr:to>
      <xdr:col>112</xdr:col>
      <xdr:colOff>38100</xdr:colOff>
      <xdr:row>60</xdr:row>
      <xdr:rowOff>119380</xdr:rowOff>
    </xdr:to>
    <xdr:sp macro="" textlink="">
      <xdr:nvSpPr>
        <xdr:cNvPr id="618" name="楕円 617"/>
        <xdr:cNvSpPr/>
      </xdr:nvSpPr>
      <xdr:spPr>
        <a:xfrm>
          <a:off x="2127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68580</xdr:rowOff>
    </xdr:from>
    <xdr:to>
      <xdr:col>116</xdr:col>
      <xdr:colOff>63500</xdr:colOff>
      <xdr:row>60</xdr:row>
      <xdr:rowOff>68580</xdr:rowOff>
    </xdr:to>
    <xdr:cxnSp macro="">
      <xdr:nvCxnSpPr>
        <xdr:cNvPr id="619" name="直線コネクタ 618"/>
        <xdr:cNvCxnSpPr/>
      </xdr:nvCxnSpPr>
      <xdr:spPr>
        <a:xfrm>
          <a:off x="21323300" y="1035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52070</xdr:rowOff>
    </xdr:from>
    <xdr:to>
      <xdr:col>107</xdr:col>
      <xdr:colOff>101600</xdr:colOff>
      <xdr:row>61</xdr:row>
      <xdr:rowOff>153670</xdr:rowOff>
    </xdr:to>
    <xdr:sp macro="" textlink="">
      <xdr:nvSpPr>
        <xdr:cNvPr id="620" name="楕円 619"/>
        <xdr:cNvSpPr/>
      </xdr:nvSpPr>
      <xdr:spPr>
        <a:xfrm>
          <a:off x="2038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68580</xdr:rowOff>
    </xdr:from>
    <xdr:to>
      <xdr:col>111</xdr:col>
      <xdr:colOff>177800</xdr:colOff>
      <xdr:row>61</xdr:row>
      <xdr:rowOff>102870</xdr:rowOff>
    </xdr:to>
    <xdr:cxnSp macro="">
      <xdr:nvCxnSpPr>
        <xdr:cNvPr id="621" name="直線コネクタ 620"/>
        <xdr:cNvCxnSpPr/>
      </xdr:nvCxnSpPr>
      <xdr:spPr>
        <a:xfrm flipV="1">
          <a:off x="20434300" y="103555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622"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23"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24" name="n_3aveValue【保健センター・保健所】&#10;一人当たり面積"/>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135907</xdr:rowOff>
    </xdr:from>
    <xdr:ext cx="469744" cy="259045"/>
    <xdr:sp macro="" textlink="">
      <xdr:nvSpPr>
        <xdr:cNvPr id="625" name="n_1main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144797</xdr:rowOff>
    </xdr:from>
    <xdr:ext cx="469744" cy="259045"/>
    <xdr:sp macro="" textlink="">
      <xdr:nvSpPr>
        <xdr:cNvPr id="626" name="n_2mainValue【保健センター・保健所】&#10;一人当たり面積"/>
        <xdr:cNvSpPr txBox="1"/>
      </xdr:nvSpPr>
      <xdr:spPr>
        <a:xfrm>
          <a:off x="20199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7" name="テキスト ボックス 63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8" name="直線コネクタ 6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9" name="テキスト ボックス 63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0" name="直線コネクタ 6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1" name="テキスト ボックス 6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2" name="直線コネクタ 6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3" name="テキスト ボックス 6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4" name="直線コネクタ 6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5" name="テキスト ボックス 6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49" name="直線コネクタ 648"/>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50" name="【消防施設】&#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51" name="直線コネクタ 650"/>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52" name="【消防施設】&#10;有形固定資産減価償却率最大値テキスト"/>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53" name="直線コネクタ 652"/>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54" name="【消防施設】&#10;有形固定資産減価償却率平均値テキスト"/>
        <xdr:cNvSpPr txBox="1"/>
      </xdr:nvSpPr>
      <xdr:spPr>
        <a:xfrm>
          <a:off x="16357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55" name="フローチャート: 判断 654"/>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56" name="フローチャート: 判断 655"/>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57" name="フローチャート: 判断 656"/>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58" name="フローチャート: 判断 657"/>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108458</xdr:rowOff>
    </xdr:from>
    <xdr:to>
      <xdr:col>85</xdr:col>
      <xdr:colOff>177800</xdr:colOff>
      <xdr:row>82</xdr:row>
      <xdr:rowOff>38608</xdr:rowOff>
    </xdr:to>
    <xdr:sp macro="" textlink="">
      <xdr:nvSpPr>
        <xdr:cNvPr id="664" name="楕円 663"/>
        <xdr:cNvSpPr/>
      </xdr:nvSpPr>
      <xdr:spPr>
        <a:xfrm>
          <a:off x="162687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86885</xdr:rowOff>
    </xdr:from>
    <xdr:ext cx="405111" cy="259045"/>
    <xdr:sp macro="" textlink="">
      <xdr:nvSpPr>
        <xdr:cNvPr id="665" name="【消防施設】&#10;有形固定資産減価償却率該当値テキスト"/>
        <xdr:cNvSpPr txBox="1"/>
      </xdr:nvSpPr>
      <xdr:spPr>
        <a:xfrm>
          <a:off x="16357600"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1015</xdr:rowOff>
    </xdr:from>
    <xdr:to>
      <xdr:col>81</xdr:col>
      <xdr:colOff>101600</xdr:colOff>
      <xdr:row>82</xdr:row>
      <xdr:rowOff>102615</xdr:rowOff>
    </xdr:to>
    <xdr:sp macro="" textlink="">
      <xdr:nvSpPr>
        <xdr:cNvPr id="666" name="楕円 665"/>
        <xdr:cNvSpPr/>
      </xdr:nvSpPr>
      <xdr:spPr>
        <a:xfrm>
          <a:off x="15430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159258</xdr:rowOff>
    </xdr:from>
    <xdr:to>
      <xdr:col>85</xdr:col>
      <xdr:colOff>127000</xdr:colOff>
      <xdr:row>82</xdr:row>
      <xdr:rowOff>51815</xdr:rowOff>
    </xdr:to>
    <xdr:cxnSp macro="">
      <xdr:nvCxnSpPr>
        <xdr:cNvPr id="667" name="直線コネクタ 666"/>
        <xdr:cNvCxnSpPr/>
      </xdr:nvCxnSpPr>
      <xdr:spPr>
        <a:xfrm flipV="1">
          <a:off x="15481300" y="14046708"/>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51308</xdr:rowOff>
    </xdr:from>
    <xdr:to>
      <xdr:col>76</xdr:col>
      <xdr:colOff>165100</xdr:colOff>
      <xdr:row>82</xdr:row>
      <xdr:rowOff>152908</xdr:rowOff>
    </xdr:to>
    <xdr:sp macro="" textlink="">
      <xdr:nvSpPr>
        <xdr:cNvPr id="668" name="楕円 667"/>
        <xdr:cNvSpPr/>
      </xdr:nvSpPr>
      <xdr:spPr>
        <a:xfrm>
          <a:off x="14541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51815</xdr:rowOff>
    </xdr:from>
    <xdr:to>
      <xdr:col>81</xdr:col>
      <xdr:colOff>50800</xdr:colOff>
      <xdr:row>82</xdr:row>
      <xdr:rowOff>102108</xdr:rowOff>
    </xdr:to>
    <xdr:cxnSp macro="">
      <xdr:nvCxnSpPr>
        <xdr:cNvPr id="669" name="直線コネクタ 668"/>
        <xdr:cNvCxnSpPr/>
      </xdr:nvCxnSpPr>
      <xdr:spPr>
        <a:xfrm flipV="1">
          <a:off x="14592300" y="141107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670" name="n_1ave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671" name="n_2aveValue【消防施設】&#10;有形固定資産減価償却率"/>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672" name="n_3aveValue【消防施設】&#10;有形固定資産減価償却率"/>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93742</xdr:rowOff>
    </xdr:from>
    <xdr:ext cx="405111" cy="259045"/>
    <xdr:sp macro="" textlink="">
      <xdr:nvSpPr>
        <xdr:cNvPr id="673" name="n_1mainValue【消防施設】&#10;有形固定資産減価償却率"/>
        <xdr:cNvSpPr txBox="1"/>
      </xdr:nvSpPr>
      <xdr:spPr>
        <a:xfrm>
          <a:off x="152660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144035</xdr:rowOff>
    </xdr:from>
    <xdr:ext cx="405111" cy="259045"/>
    <xdr:sp macro="" textlink="">
      <xdr:nvSpPr>
        <xdr:cNvPr id="674" name="n_2mainValue【消防施設】&#10;有形固定資産減価償却率"/>
        <xdr:cNvSpPr txBox="1"/>
      </xdr:nvSpPr>
      <xdr:spPr>
        <a:xfrm>
          <a:off x="14389744"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00" name="直線コネクタ 699"/>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01" name="【消防施設】&#10;一人当たり面積最小値テキスト"/>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02" name="直線コネクタ 701"/>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03" name="【消防施設】&#10;一人当たり面積最大値テキスト"/>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04" name="直線コネクタ 703"/>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05" name="【消防施設】&#10;一人当たり面積平均値テキスト"/>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06" name="フローチャート: 判断 705"/>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07" name="フローチャート: 判断 706"/>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08" name="フローチャート: 判断 707"/>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09" name="フローチャート: 判断 708"/>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39551</xdr:rowOff>
    </xdr:from>
    <xdr:to>
      <xdr:col>116</xdr:col>
      <xdr:colOff>114300</xdr:colOff>
      <xdr:row>86</xdr:row>
      <xdr:rowOff>141151</xdr:rowOff>
    </xdr:to>
    <xdr:sp macro="" textlink="">
      <xdr:nvSpPr>
        <xdr:cNvPr id="715" name="楕円 714"/>
        <xdr:cNvSpPr/>
      </xdr:nvSpPr>
      <xdr:spPr>
        <a:xfrm>
          <a:off x="221107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125928</xdr:rowOff>
    </xdr:from>
    <xdr:ext cx="469744" cy="259045"/>
    <xdr:sp macro="" textlink="">
      <xdr:nvSpPr>
        <xdr:cNvPr id="716" name="【消防施設】&#10;一人当たり面積該当値テキスト"/>
        <xdr:cNvSpPr txBox="1"/>
      </xdr:nvSpPr>
      <xdr:spPr>
        <a:xfrm>
          <a:off x="22199600" y="146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49349</xdr:rowOff>
    </xdr:from>
    <xdr:to>
      <xdr:col>112</xdr:col>
      <xdr:colOff>38100</xdr:colOff>
      <xdr:row>86</xdr:row>
      <xdr:rowOff>150949</xdr:rowOff>
    </xdr:to>
    <xdr:sp macro="" textlink="">
      <xdr:nvSpPr>
        <xdr:cNvPr id="717" name="楕円 716"/>
        <xdr:cNvSpPr/>
      </xdr:nvSpPr>
      <xdr:spPr>
        <a:xfrm>
          <a:off x="21272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90351</xdr:rowOff>
    </xdr:from>
    <xdr:to>
      <xdr:col>116</xdr:col>
      <xdr:colOff>63500</xdr:colOff>
      <xdr:row>86</xdr:row>
      <xdr:rowOff>100149</xdr:rowOff>
    </xdr:to>
    <xdr:cxnSp macro="">
      <xdr:nvCxnSpPr>
        <xdr:cNvPr id="718" name="直線コネクタ 717"/>
        <xdr:cNvCxnSpPr/>
      </xdr:nvCxnSpPr>
      <xdr:spPr>
        <a:xfrm flipV="1">
          <a:off x="21323300" y="148350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49349</xdr:rowOff>
    </xdr:from>
    <xdr:to>
      <xdr:col>107</xdr:col>
      <xdr:colOff>101600</xdr:colOff>
      <xdr:row>86</xdr:row>
      <xdr:rowOff>150949</xdr:rowOff>
    </xdr:to>
    <xdr:sp macro="" textlink="">
      <xdr:nvSpPr>
        <xdr:cNvPr id="719" name="楕円 718"/>
        <xdr:cNvSpPr/>
      </xdr:nvSpPr>
      <xdr:spPr>
        <a:xfrm>
          <a:off x="20383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100149</xdr:rowOff>
    </xdr:from>
    <xdr:to>
      <xdr:col>111</xdr:col>
      <xdr:colOff>177800</xdr:colOff>
      <xdr:row>86</xdr:row>
      <xdr:rowOff>100149</xdr:rowOff>
    </xdr:to>
    <xdr:cxnSp macro="">
      <xdr:nvCxnSpPr>
        <xdr:cNvPr id="720" name="直線コネクタ 719"/>
        <xdr:cNvCxnSpPr/>
      </xdr:nvCxnSpPr>
      <xdr:spPr>
        <a:xfrm>
          <a:off x="20434300" y="1484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21" name="n_1aveValue【消防施設】&#10;一人当たり面積"/>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22" name="n_2aveValue【消防施設】&#10;一人当たり面積"/>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23" name="n_3aveValue【消防施設】&#10;一人当たり面積"/>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142076</xdr:rowOff>
    </xdr:from>
    <xdr:ext cx="469744" cy="259045"/>
    <xdr:sp macro="" textlink="">
      <xdr:nvSpPr>
        <xdr:cNvPr id="724" name="n_1mainValue【消防施設】&#10;一人当たり面積"/>
        <xdr:cNvSpPr txBox="1"/>
      </xdr:nvSpPr>
      <xdr:spPr>
        <a:xfrm>
          <a:off x="210757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142076</xdr:rowOff>
    </xdr:from>
    <xdr:ext cx="469744" cy="259045"/>
    <xdr:sp macro="" textlink="">
      <xdr:nvSpPr>
        <xdr:cNvPr id="725" name="n_2mainValue【消防施設】&#10;一人当たり面積"/>
        <xdr:cNvSpPr txBox="1"/>
      </xdr:nvSpPr>
      <xdr:spPr>
        <a:xfrm>
          <a:off x="20199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6" name="直線コネクタ 7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7" name="テキスト ボックス 73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8" name="直線コネクタ 7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9" name="テキスト ボックス 7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0" name="直線コネクタ 7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1" name="テキスト ボックス 7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2" name="直線コネクタ 7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3" name="テキスト ボックス 7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4" name="直線コネクタ 7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5" name="テキスト ボックス 7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6" name="直線コネクタ 7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7" name="テキスト ボックス 74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9" name="テキスト ボックス 7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51" name="直線コネクタ 750"/>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2" name="【庁舎】&#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3" name="直線コネクタ 75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54" name="【庁舎】&#10;有形固定資産減価償却率最大値テキスト"/>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55" name="直線コネクタ 754"/>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56"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57" name="フローチャート: 判断 756"/>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58" name="フローチャート: 判断 757"/>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9" name="フローチャート: 判断 758"/>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60" name="フローチャート: 判断 759"/>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125005</xdr:rowOff>
    </xdr:from>
    <xdr:to>
      <xdr:col>85</xdr:col>
      <xdr:colOff>177800</xdr:colOff>
      <xdr:row>103</xdr:row>
      <xdr:rowOff>55155</xdr:rowOff>
    </xdr:to>
    <xdr:sp macro="" textlink="">
      <xdr:nvSpPr>
        <xdr:cNvPr id="766" name="楕円 765"/>
        <xdr:cNvSpPr/>
      </xdr:nvSpPr>
      <xdr:spPr>
        <a:xfrm>
          <a:off x="162687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147882</xdr:rowOff>
    </xdr:from>
    <xdr:ext cx="405111" cy="259045"/>
    <xdr:sp macro="" textlink="">
      <xdr:nvSpPr>
        <xdr:cNvPr id="767" name="【庁舎】&#10;有形固定資産減価償却率該当値テキスト"/>
        <xdr:cNvSpPr txBox="1"/>
      </xdr:nvSpPr>
      <xdr:spPr>
        <a:xfrm>
          <a:off x="16357600" y="1746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156029</xdr:rowOff>
    </xdr:from>
    <xdr:to>
      <xdr:col>81</xdr:col>
      <xdr:colOff>101600</xdr:colOff>
      <xdr:row>103</xdr:row>
      <xdr:rowOff>86179</xdr:rowOff>
    </xdr:to>
    <xdr:sp macro="" textlink="">
      <xdr:nvSpPr>
        <xdr:cNvPr id="768" name="楕円 767"/>
        <xdr:cNvSpPr/>
      </xdr:nvSpPr>
      <xdr:spPr>
        <a:xfrm>
          <a:off x="15430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4355</xdr:rowOff>
    </xdr:from>
    <xdr:to>
      <xdr:col>85</xdr:col>
      <xdr:colOff>127000</xdr:colOff>
      <xdr:row>103</xdr:row>
      <xdr:rowOff>35379</xdr:rowOff>
    </xdr:to>
    <xdr:cxnSp macro="">
      <xdr:nvCxnSpPr>
        <xdr:cNvPr id="769" name="直線コネクタ 768"/>
        <xdr:cNvCxnSpPr/>
      </xdr:nvCxnSpPr>
      <xdr:spPr>
        <a:xfrm flipV="1">
          <a:off x="15481300" y="1766370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770" name="楕円 769"/>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35379</xdr:rowOff>
    </xdr:from>
    <xdr:to>
      <xdr:col>81</xdr:col>
      <xdr:colOff>50800</xdr:colOff>
      <xdr:row>103</xdr:row>
      <xdr:rowOff>64770</xdr:rowOff>
    </xdr:to>
    <xdr:cxnSp macro="">
      <xdr:nvCxnSpPr>
        <xdr:cNvPr id="771" name="直線コネクタ 770"/>
        <xdr:cNvCxnSpPr/>
      </xdr:nvCxnSpPr>
      <xdr:spPr>
        <a:xfrm flipV="1">
          <a:off x="14592300" y="1769472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772" name="n_1aveValue【庁舎】&#10;有形固定資産減価償却率"/>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73"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74"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102706</xdr:rowOff>
    </xdr:from>
    <xdr:ext cx="405111" cy="259045"/>
    <xdr:sp macro="" textlink="">
      <xdr:nvSpPr>
        <xdr:cNvPr id="775" name="n_1mainValue【庁舎】&#10;有形固定資産減価償却率"/>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776" name="n_2mainValue【庁舎】&#10;有形固定資産減価償却率"/>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02" name="直線コネクタ 801"/>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03" name="【庁舎】&#10;一人当たり面積最小値テキスト"/>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04" name="直線コネクタ 803"/>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05" name="【庁舎】&#10;一人当たり面積最大値テキスト"/>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06" name="直線コネクタ 805"/>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07" name="【庁舎】&#10;一人当たり面積平均値テキスト"/>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08" name="フローチャート: 判断 807"/>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09" name="フローチャート: 判断 808"/>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10" name="フローチャート: 判断 809"/>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11" name="フローチャート: 判断 810"/>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817" name="楕円 816"/>
        <xdr:cNvSpPr/>
      </xdr:nvSpPr>
      <xdr:spPr>
        <a:xfrm>
          <a:off x="221107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7093</xdr:rowOff>
    </xdr:from>
    <xdr:ext cx="469744" cy="259045"/>
    <xdr:sp macro="" textlink="">
      <xdr:nvSpPr>
        <xdr:cNvPr id="818" name="【庁舎】&#10;一人当たり面積該当値テキスト"/>
        <xdr:cNvSpPr txBox="1"/>
      </xdr:nvSpPr>
      <xdr:spPr>
        <a:xfrm>
          <a:off x="22199600" y="181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28666</xdr:rowOff>
    </xdr:from>
    <xdr:to>
      <xdr:col>112</xdr:col>
      <xdr:colOff>38100</xdr:colOff>
      <xdr:row>106</xdr:row>
      <xdr:rowOff>130266</xdr:rowOff>
    </xdr:to>
    <xdr:sp macro="" textlink="">
      <xdr:nvSpPr>
        <xdr:cNvPr id="819" name="楕円 818"/>
        <xdr:cNvSpPr/>
      </xdr:nvSpPr>
      <xdr:spPr>
        <a:xfrm>
          <a:off x="21272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79466</xdr:rowOff>
    </xdr:from>
    <xdr:to>
      <xdr:col>116</xdr:col>
      <xdr:colOff>63500</xdr:colOff>
      <xdr:row>106</xdr:row>
      <xdr:rowOff>79466</xdr:rowOff>
    </xdr:to>
    <xdr:cxnSp macro="">
      <xdr:nvCxnSpPr>
        <xdr:cNvPr id="820" name="直線コネクタ 819"/>
        <xdr:cNvCxnSpPr/>
      </xdr:nvCxnSpPr>
      <xdr:spPr>
        <a:xfrm>
          <a:off x="21323300" y="18253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38463</xdr:rowOff>
    </xdr:from>
    <xdr:to>
      <xdr:col>107</xdr:col>
      <xdr:colOff>101600</xdr:colOff>
      <xdr:row>106</xdr:row>
      <xdr:rowOff>140063</xdr:rowOff>
    </xdr:to>
    <xdr:sp macro="" textlink="">
      <xdr:nvSpPr>
        <xdr:cNvPr id="821" name="楕円 820"/>
        <xdr:cNvSpPr/>
      </xdr:nvSpPr>
      <xdr:spPr>
        <a:xfrm>
          <a:off x="2038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79466</xdr:rowOff>
    </xdr:from>
    <xdr:to>
      <xdr:col>111</xdr:col>
      <xdr:colOff>177800</xdr:colOff>
      <xdr:row>106</xdr:row>
      <xdr:rowOff>89263</xdr:rowOff>
    </xdr:to>
    <xdr:cxnSp macro="">
      <xdr:nvCxnSpPr>
        <xdr:cNvPr id="822" name="直線コネクタ 821"/>
        <xdr:cNvCxnSpPr/>
      </xdr:nvCxnSpPr>
      <xdr:spPr>
        <a:xfrm flipV="1">
          <a:off x="20434300" y="182531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131190</xdr:rowOff>
    </xdr:from>
    <xdr:ext cx="469744" cy="259045"/>
    <xdr:sp macro="" textlink="">
      <xdr:nvSpPr>
        <xdr:cNvPr id="823" name="n_1aveValue【庁舎】&#10;一人当たり面積"/>
        <xdr:cNvSpPr txBox="1"/>
      </xdr:nvSpPr>
      <xdr:spPr>
        <a:xfrm>
          <a:off x="210757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157315</xdr:rowOff>
    </xdr:from>
    <xdr:ext cx="469744" cy="259045"/>
    <xdr:sp macro="" textlink="">
      <xdr:nvSpPr>
        <xdr:cNvPr id="824" name="n_2aveValue【庁舎】&#10;一人当たり面積"/>
        <xdr:cNvSpPr txBox="1"/>
      </xdr:nvSpPr>
      <xdr:spPr>
        <a:xfrm>
          <a:off x="20199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25" name="n_3aveValue【庁舎】&#10;一人当たり面積"/>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146793</xdr:rowOff>
    </xdr:from>
    <xdr:ext cx="469744" cy="259045"/>
    <xdr:sp macro="" textlink="">
      <xdr:nvSpPr>
        <xdr:cNvPr id="826" name="n_1mainValue【庁舎】&#10;一人当たり面積"/>
        <xdr:cNvSpPr txBox="1"/>
      </xdr:nvSpPr>
      <xdr:spPr>
        <a:xfrm>
          <a:off x="210757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156590</xdr:rowOff>
    </xdr:from>
    <xdr:ext cx="469744" cy="259045"/>
    <xdr:sp macro="" textlink="">
      <xdr:nvSpPr>
        <xdr:cNvPr id="827" name="n_2mainValue【庁舎】&#10;一人当たり面積"/>
        <xdr:cNvSpPr txBox="1"/>
      </xdr:nvSpPr>
      <xdr:spPr>
        <a:xfrm>
          <a:off x="20199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と比較し、特に有形固定資産減価償却率が高く推移している施設は、一般廃棄物処理施設と、保健センターである。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一般廃棄物処理施設については、ごみ処理施設の溶融炉等の大型設備機器の耐用年数は建物の躯体に比べて短く、昭和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年に建築された第一工場棟をはじめ、現在稼働中の炉が近く更新時期を迎えることから、改修により、さらなる長寿命化・延命化を図っている。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年度決算に係る有形固定資産額については、建物分のみの経費を計上）</a:t>
          </a: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また、今後予定されている炉の改修・更新には多額の費用を要することから、長期的な視点で計画的な保全を行う必要がある。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保健センターは建築後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年が経過し老朽化が進行しており、</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有形固定資産減価償却率の上昇が見込まれるため、長期的な活用を見据えた適切な保全を進めていく。</a:t>
          </a:r>
          <a:endParaRPr kumimoji="0"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282,018
278,634
76.49
88,164,917
86,203,562
894,083
52,234,634
50,828,681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年度までは普通交付税の不交付団体となっていたが、税収の落ち込みや社会福祉関係経費等の経常経費が増加し、財政力指数が下がり、平成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は交付団体に転じている。行財政改革の推進や税等の収入が高水準であることにより類似団体内平均値と比較して、高くなっている。今後も引き続き行財政改革のさらなる推進や税等の徴収強化等により、自立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129540</xdr:rowOff>
    </xdr:to>
    <xdr:cxnSp macro="">
      <xdr:nvCxnSpPr>
        <xdr:cNvPr id="67" name="直線コネクタ 66"/>
        <xdr:cNvCxnSpPr/>
      </xdr:nvCxnSpPr>
      <xdr:spPr>
        <a:xfrm>
          <a:off x="4114800" y="681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153670</xdr:rowOff>
    </xdr:to>
    <xdr:cxnSp macro="">
      <xdr:nvCxnSpPr>
        <xdr:cNvPr id="70" name="直線コネクタ 69"/>
        <xdr:cNvCxnSpPr/>
      </xdr:nvCxnSpPr>
      <xdr:spPr>
        <a:xfrm flipV="1">
          <a:off x="3225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153670</xdr:rowOff>
    </xdr:from>
    <xdr:to>
      <xdr:col>15</xdr:col>
      <xdr:colOff>82550</xdr:colOff>
      <xdr:row>40</xdr:row>
      <xdr:rowOff>6350</xdr:rowOff>
    </xdr:to>
    <xdr:cxnSp macro="">
      <xdr:nvCxnSpPr>
        <xdr:cNvPr id="73" name="直線コネクタ 72"/>
        <xdr:cNvCxnSpPr/>
      </xdr:nvCxnSpPr>
      <xdr:spPr>
        <a:xfrm flipV="1">
          <a:off x="2336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30480</xdr:rowOff>
    </xdr:to>
    <xdr:cxnSp macro="">
      <xdr:nvCxnSpPr>
        <xdr:cNvPr id="76" name="直線コネクタ 75"/>
        <xdr:cNvCxnSpPr/>
      </xdr:nvCxnSpPr>
      <xdr:spPr>
        <a:xfrm flipV="1">
          <a:off x="1447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102870</xdr:rowOff>
    </xdr:from>
    <xdr:to>
      <xdr:col>15</xdr:col>
      <xdr:colOff>133350</xdr:colOff>
      <xdr:row>40</xdr:row>
      <xdr:rowOff>33020</xdr:rowOff>
    </xdr:to>
    <xdr:sp macro="" textlink="">
      <xdr:nvSpPr>
        <xdr:cNvPr id="90" name="楕円 89"/>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43197</xdr:rowOff>
    </xdr:from>
    <xdr:ext cx="762000" cy="259045"/>
    <xdr:sp macro="" textlink="">
      <xdr:nvSpPr>
        <xdr:cNvPr id="91" name="テキスト ボックス 90"/>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2" name="楕円 91"/>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3" name="テキスト ボックス 92"/>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94" name="楕円 93"/>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95" name="テキスト ボックス 94"/>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経常経費充当一般財源は、元利償還金の増額に伴う公債費、高齢化に伴い後期・介護特会への繰出金が増額となったことにより、総額で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5.3</a:t>
          </a:r>
          <a:r>
            <a:rPr kumimoji="1" lang="ja-JP" altLang="en-US" sz="1300">
              <a:solidFill>
                <a:srgbClr val="000000"/>
              </a:solidFill>
              <a:latin typeface="ＭＳ Ｐゴシック" panose="020B0600070205080204" pitchFamily="50" charset="-128"/>
              <a:ea typeface="ＭＳ Ｐゴシック" panose="020B0600070205080204" pitchFamily="50" charset="-128"/>
            </a:rPr>
            <a:t>億円の増となった。一方、経常一般財源は、固定資産税、自動車取得税交付金、地方特例交付金等が増額となったため、総額で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2.3</a:t>
          </a:r>
          <a:r>
            <a:rPr kumimoji="1" lang="ja-JP" altLang="en-US" sz="1300">
              <a:solidFill>
                <a:srgbClr val="000000"/>
              </a:solidFill>
              <a:latin typeface="ＭＳ Ｐゴシック" panose="020B0600070205080204" pitchFamily="50" charset="-128"/>
              <a:ea typeface="ＭＳ Ｐゴシック" panose="020B0600070205080204" pitchFamily="50" charset="-128"/>
            </a:rPr>
            <a:t>億円の増となったが、経常一般財源の伸び以上に経常経費充当一般財源が増額となり、経常収支比率が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％上昇し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94.4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％となったため、類似団体内平均値と比較して高くなっている。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75438</xdr:rowOff>
    </xdr:from>
    <xdr:to>
      <xdr:col>23</xdr:col>
      <xdr:colOff>133350</xdr:colOff>
      <xdr:row>65</xdr:row>
      <xdr:rowOff>104394</xdr:rowOff>
    </xdr:to>
    <xdr:cxnSp macro="">
      <xdr:nvCxnSpPr>
        <xdr:cNvPr id="128" name="直線コネクタ 127"/>
        <xdr:cNvCxnSpPr/>
      </xdr:nvCxnSpPr>
      <xdr:spPr>
        <a:xfrm>
          <a:off x="4114800" y="112196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75438</xdr:rowOff>
    </xdr:to>
    <xdr:cxnSp macro="">
      <xdr:nvCxnSpPr>
        <xdr:cNvPr id="131" name="直線コネクタ 130"/>
        <xdr:cNvCxnSpPr/>
      </xdr:nvCxnSpPr>
      <xdr:spPr>
        <a:xfrm>
          <a:off x="3225800" y="111328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5588</xdr:rowOff>
    </xdr:from>
    <xdr:to>
      <xdr:col>15</xdr:col>
      <xdr:colOff>82550</xdr:colOff>
      <xdr:row>64</xdr:row>
      <xdr:rowOff>160020</xdr:rowOff>
    </xdr:to>
    <xdr:cxnSp macro="">
      <xdr:nvCxnSpPr>
        <xdr:cNvPr id="134" name="直線コネクタ 133"/>
        <xdr:cNvCxnSpPr/>
      </xdr:nvCxnSpPr>
      <xdr:spPr>
        <a:xfrm>
          <a:off x="2336800" y="1097838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6" name="テキスト ボックス 135"/>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64</xdr:row>
      <xdr:rowOff>49022</xdr:rowOff>
    </xdr:to>
    <xdr:cxnSp macro="">
      <xdr:nvCxnSpPr>
        <xdr:cNvPr id="137" name="直線コネクタ 136"/>
        <xdr:cNvCxnSpPr/>
      </xdr:nvCxnSpPr>
      <xdr:spPr>
        <a:xfrm flipV="1">
          <a:off x="1447800" y="1097838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39" name="テキスト ボックス 138"/>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1" name="テキスト ボックス 140"/>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47" name="楕円 146"/>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48" name="財政構造の弾力性該当値テキスト"/>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49" name="楕円 148"/>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0" name="テキスト ボックス 149"/>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1" name="楕円 150"/>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52" name="テキスト ボックス 151"/>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126238</xdr:rowOff>
    </xdr:from>
    <xdr:to>
      <xdr:col>11</xdr:col>
      <xdr:colOff>82550</xdr:colOff>
      <xdr:row>64</xdr:row>
      <xdr:rowOff>56388</xdr:rowOff>
    </xdr:to>
    <xdr:sp macro="" textlink="">
      <xdr:nvSpPr>
        <xdr:cNvPr id="153" name="楕円 152"/>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66565</xdr:rowOff>
    </xdr:from>
    <xdr:ext cx="762000" cy="259045"/>
    <xdr:sp macro="" textlink="">
      <xdr:nvSpPr>
        <xdr:cNvPr id="154" name="テキスト ボックス 153"/>
        <xdr:cNvSpPr txBox="1"/>
      </xdr:nvSpPr>
      <xdr:spPr>
        <a:xfrm>
          <a:off x="1955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5" name="楕円 154"/>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109999</xdr:rowOff>
    </xdr:from>
    <xdr:ext cx="762000" cy="259045"/>
    <xdr:sp macro="" textlink="">
      <xdr:nvSpPr>
        <xdr:cNvPr id="156" name="テキスト ボックス 155"/>
        <xdr:cNvSpPr txBox="1"/>
      </xdr:nvSpPr>
      <xdr:spPr>
        <a:xfrm>
          <a:off x="1066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[112,098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人事院勧告の反映や職員数の増等により人件費が増となった結果、人口１人当たりの決算額も増加している。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今後も職員の適正配置等による人件費の適正化、ビルド＆スクラップの推進による物件費の抑制を基本に、経常経費の効率化を図る。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129031</xdr:rowOff>
    </xdr:from>
    <xdr:to>
      <xdr:col>23</xdr:col>
      <xdr:colOff>133350</xdr:colOff>
      <xdr:row>83</xdr:row>
      <xdr:rowOff>66097</xdr:rowOff>
    </xdr:to>
    <xdr:cxnSp macro="">
      <xdr:nvCxnSpPr>
        <xdr:cNvPr id="193" name="直線コネクタ 192"/>
        <xdr:cNvCxnSpPr/>
      </xdr:nvCxnSpPr>
      <xdr:spPr>
        <a:xfrm>
          <a:off x="4114800" y="14187931"/>
          <a:ext cx="838200" cy="10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89698</xdr:rowOff>
    </xdr:from>
    <xdr:to>
      <xdr:col>19</xdr:col>
      <xdr:colOff>133350</xdr:colOff>
      <xdr:row>82</xdr:row>
      <xdr:rowOff>129031</xdr:rowOff>
    </xdr:to>
    <xdr:cxnSp macro="">
      <xdr:nvCxnSpPr>
        <xdr:cNvPr id="196" name="直線コネクタ 195"/>
        <xdr:cNvCxnSpPr/>
      </xdr:nvCxnSpPr>
      <xdr:spPr>
        <a:xfrm>
          <a:off x="3225800" y="14148598"/>
          <a:ext cx="889000" cy="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39249</xdr:rowOff>
    </xdr:from>
    <xdr:to>
      <xdr:col>15</xdr:col>
      <xdr:colOff>82550</xdr:colOff>
      <xdr:row>82</xdr:row>
      <xdr:rowOff>89698</xdr:rowOff>
    </xdr:to>
    <xdr:cxnSp macro="">
      <xdr:nvCxnSpPr>
        <xdr:cNvPr id="199" name="直線コネクタ 198"/>
        <xdr:cNvCxnSpPr/>
      </xdr:nvCxnSpPr>
      <xdr:spPr>
        <a:xfrm>
          <a:off x="2336800" y="14098149"/>
          <a:ext cx="889000" cy="5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17980</xdr:rowOff>
    </xdr:from>
    <xdr:to>
      <xdr:col>11</xdr:col>
      <xdr:colOff>31750</xdr:colOff>
      <xdr:row>82</xdr:row>
      <xdr:rowOff>39249</xdr:rowOff>
    </xdr:to>
    <xdr:cxnSp macro="">
      <xdr:nvCxnSpPr>
        <xdr:cNvPr id="202" name="直線コネクタ 201"/>
        <xdr:cNvCxnSpPr/>
      </xdr:nvCxnSpPr>
      <xdr:spPr>
        <a:xfrm>
          <a:off x="1447800" y="14076880"/>
          <a:ext cx="889000" cy="2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15297</xdr:rowOff>
    </xdr:from>
    <xdr:to>
      <xdr:col>23</xdr:col>
      <xdr:colOff>184150</xdr:colOff>
      <xdr:row>83</xdr:row>
      <xdr:rowOff>116897</xdr:rowOff>
    </xdr:to>
    <xdr:sp macro="" textlink="">
      <xdr:nvSpPr>
        <xdr:cNvPr id="212" name="楕円 211"/>
        <xdr:cNvSpPr/>
      </xdr:nvSpPr>
      <xdr:spPr>
        <a:xfrm>
          <a:off x="4902200" y="142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158824</xdr:rowOff>
    </xdr:from>
    <xdr:ext cx="762000" cy="259045"/>
    <xdr:sp macro="" textlink="">
      <xdr:nvSpPr>
        <xdr:cNvPr id="213" name="人件費・物件費等の状況該当値テキスト"/>
        <xdr:cNvSpPr txBox="1"/>
      </xdr:nvSpPr>
      <xdr:spPr>
        <a:xfrm>
          <a:off x="5041900" y="1421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78231</xdr:rowOff>
    </xdr:from>
    <xdr:to>
      <xdr:col>19</xdr:col>
      <xdr:colOff>184150</xdr:colOff>
      <xdr:row>83</xdr:row>
      <xdr:rowOff>8381</xdr:rowOff>
    </xdr:to>
    <xdr:sp macro="" textlink="">
      <xdr:nvSpPr>
        <xdr:cNvPr id="214" name="楕円 213"/>
        <xdr:cNvSpPr/>
      </xdr:nvSpPr>
      <xdr:spPr>
        <a:xfrm>
          <a:off x="4064000" y="141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18558</xdr:rowOff>
    </xdr:from>
    <xdr:ext cx="736600" cy="259045"/>
    <xdr:sp macro="" textlink="">
      <xdr:nvSpPr>
        <xdr:cNvPr id="215" name="テキスト ボックス 214"/>
        <xdr:cNvSpPr txBox="1"/>
      </xdr:nvSpPr>
      <xdr:spPr>
        <a:xfrm>
          <a:off x="3733800" y="1390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38898</xdr:rowOff>
    </xdr:from>
    <xdr:to>
      <xdr:col>15</xdr:col>
      <xdr:colOff>133350</xdr:colOff>
      <xdr:row>82</xdr:row>
      <xdr:rowOff>140498</xdr:rowOff>
    </xdr:to>
    <xdr:sp macro="" textlink="">
      <xdr:nvSpPr>
        <xdr:cNvPr id="216" name="楕円 215"/>
        <xdr:cNvSpPr/>
      </xdr:nvSpPr>
      <xdr:spPr>
        <a:xfrm>
          <a:off x="3175000" y="1409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150675</xdr:rowOff>
    </xdr:from>
    <xdr:ext cx="762000" cy="259045"/>
    <xdr:sp macro="" textlink="">
      <xdr:nvSpPr>
        <xdr:cNvPr id="217" name="テキスト ボックス 216"/>
        <xdr:cNvSpPr txBox="1"/>
      </xdr:nvSpPr>
      <xdr:spPr>
        <a:xfrm>
          <a:off x="2844800" y="1386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159899</xdr:rowOff>
    </xdr:from>
    <xdr:to>
      <xdr:col>11</xdr:col>
      <xdr:colOff>82550</xdr:colOff>
      <xdr:row>82</xdr:row>
      <xdr:rowOff>90049</xdr:rowOff>
    </xdr:to>
    <xdr:sp macro="" textlink="">
      <xdr:nvSpPr>
        <xdr:cNvPr id="218" name="楕円 217"/>
        <xdr:cNvSpPr/>
      </xdr:nvSpPr>
      <xdr:spPr>
        <a:xfrm>
          <a:off x="2286000" y="140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100226</xdr:rowOff>
    </xdr:from>
    <xdr:ext cx="762000" cy="259045"/>
    <xdr:sp macro="" textlink="">
      <xdr:nvSpPr>
        <xdr:cNvPr id="219" name="テキスト ボックス 218"/>
        <xdr:cNvSpPr txBox="1"/>
      </xdr:nvSpPr>
      <xdr:spPr>
        <a:xfrm>
          <a:off x="1955800" y="1381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138630</xdr:rowOff>
    </xdr:from>
    <xdr:to>
      <xdr:col>7</xdr:col>
      <xdr:colOff>31750</xdr:colOff>
      <xdr:row>82</xdr:row>
      <xdr:rowOff>68780</xdr:rowOff>
    </xdr:to>
    <xdr:sp macro="" textlink="">
      <xdr:nvSpPr>
        <xdr:cNvPr id="220" name="楕円 219"/>
        <xdr:cNvSpPr/>
      </xdr:nvSpPr>
      <xdr:spPr>
        <a:xfrm>
          <a:off x="1397000" y="140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78957</xdr:rowOff>
    </xdr:from>
    <xdr:ext cx="762000" cy="259045"/>
    <xdr:sp macro="" textlink="">
      <xdr:nvSpPr>
        <xdr:cNvPr id="221" name="テキスト ボックス 220"/>
        <xdr:cNvSpPr txBox="1"/>
      </xdr:nvSpPr>
      <xdr:spPr>
        <a:xfrm>
          <a:off x="1066800" y="137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国家公務員給与の準拠を基本として、適正な給与水準を維持している。平成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年度は職員数が少ない階層において平均給料月額の変動があったため、類似団体内平均値より高くなっている。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51859</xdr:rowOff>
    </xdr:to>
    <xdr:cxnSp macro="">
      <xdr:nvCxnSpPr>
        <xdr:cNvPr id="255" name="直線コネクタ 254"/>
        <xdr:cNvCxnSpPr/>
      </xdr:nvCxnSpPr>
      <xdr:spPr>
        <a:xfrm>
          <a:off x="16179800" y="14524566"/>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84</xdr:row>
      <xdr:rowOff>122766</xdr:rowOff>
    </xdr:to>
    <xdr:cxnSp macro="">
      <xdr:nvCxnSpPr>
        <xdr:cNvPr id="258" name="直線コネクタ 257"/>
        <xdr:cNvCxnSpPr/>
      </xdr:nvCxnSpPr>
      <xdr:spPr>
        <a:xfrm>
          <a:off x="15290800" y="1434359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84</xdr:row>
      <xdr:rowOff>82550</xdr:rowOff>
    </xdr:to>
    <xdr:cxnSp macro="">
      <xdr:nvCxnSpPr>
        <xdr:cNvPr id="261" name="直線コネクタ 260"/>
        <xdr:cNvCxnSpPr/>
      </xdr:nvCxnSpPr>
      <xdr:spPr>
        <a:xfrm flipV="1">
          <a:off x="14401800" y="143435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102659</xdr:rowOff>
    </xdr:to>
    <xdr:cxnSp macro="">
      <xdr:nvCxnSpPr>
        <xdr:cNvPr id="264" name="直線コネクタ 263"/>
        <xdr:cNvCxnSpPr/>
      </xdr:nvCxnSpPr>
      <xdr:spPr>
        <a:xfrm flipV="1">
          <a:off x="13512800" y="144843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5"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7" name="テキスト ボックス 276"/>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78" name="楕円 277"/>
        <xdr:cNvSpPr/>
      </xdr:nvSpPr>
      <xdr:spPr>
        <a:xfrm>
          <a:off x="15240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79" name="テキスト ボックス 278"/>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1" name="テキスト ボックス 280"/>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2" name="楕円 281"/>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83" name="テキスト ボックス 282"/>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新規の職員採用は、必要数の適正化を図っている。加えて、指定管理者制度の導入や民間への業務委託化など、アウトソーシングを推進することにより、効率的な人員配置を行っているため、類似団体内平均値と比較して、少なくなっ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12519</xdr:rowOff>
    </xdr:from>
    <xdr:to>
      <xdr:col>81</xdr:col>
      <xdr:colOff>44450</xdr:colOff>
      <xdr:row>61</xdr:row>
      <xdr:rowOff>46990</xdr:rowOff>
    </xdr:to>
    <xdr:cxnSp macro="">
      <xdr:nvCxnSpPr>
        <xdr:cNvPr id="320" name="直線コネクタ 319"/>
        <xdr:cNvCxnSpPr/>
      </xdr:nvCxnSpPr>
      <xdr:spPr>
        <a:xfrm>
          <a:off x="16179800" y="1047096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146050</xdr:rowOff>
    </xdr:from>
    <xdr:to>
      <xdr:col>77</xdr:col>
      <xdr:colOff>44450</xdr:colOff>
      <xdr:row>61</xdr:row>
      <xdr:rowOff>12519</xdr:rowOff>
    </xdr:to>
    <xdr:cxnSp macro="">
      <xdr:nvCxnSpPr>
        <xdr:cNvPr id="323" name="直線コネクタ 322"/>
        <xdr:cNvCxnSpPr/>
      </xdr:nvCxnSpPr>
      <xdr:spPr>
        <a:xfrm>
          <a:off x="15290800" y="1043305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94343</xdr:rowOff>
    </xdr:from>
    <xdr:to>
      <xdr:col>72</xdr:col>
      <xdr:colOff>203200</xdr:colOff>
      <xdr:row>60</xdr:row>
      <xdr:rowOff>146050</xdr:rowOff>
    </xdr:to>
    <xdr:cxnSp macro="">
      <xdr:nvCxnSpPr>
        <xdr:cNvPr id="326" name="直線コネクタ 325"/>
        <xdr:cNvCxnSpPr/>
      </xdr:nvCxnSpPr>
      <xdr:spPr>
        <a:xfrm>
          <a:off x="14401800" y="103813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77107</xdr:rowOff>
    </xdr:from>
    <xdr:to>
      <xdr:col>68</xdr:col>
      <xdr:colOff>152400</xdr:colOff>
      <xdr:row>60</xdr:row>
      <xdr:rowOff>94343</xdr:rowOff>
    </xdr:to>
    <xdr:cxnSp macro="">
      <xdr:nvCxnSpPr>
        <xdr:cNvPr id="329" name="直線コネクタ 328"/>
        <xdr:cNvCxnSpPr/>
      </xdr:nvCxnSpPr>
      <xdr:spPr>
        <a:xfrm>
          <a:off x="13512800" y="1036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39" name="楕円 338"/>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12717</xdr:rowOff>
    </xdr:from>
    <xdr:ext cx="762000" cy="259045"/>
    <xdr:sp macro="" textlink="">
      <xdr:nvSpPr>
        <xdr:cNvPr id="340"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133169</xdr:rowOff>
    </xdr:from>
    <xdr:to>
      <xdr:col>77</xdr:col>
      <xdr:colOff>95250</xdr:colOff>
      <xdr:row>61</xdr:row>
      <xdr:rowOff>63319</xdr:rowOff>
    </xdr:to>
    <xdr:sp macro="" textlink="">
      <xdr:nvSpPr>
        <xdr:cNvPr id="341" name="楕円 340"/>
        <xdr:cNvSpPr/>
      </xdr:nvSpPr>
      <xdr:spPr>
        <a:xfrm>
          <a:off x="16129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73496</xdr:rowOff>
    </xdr:from>
    <xdr:ext cx="736600" cy="259045"/>
    <xdr:sp macro="" textlink="">
      <xdr:nvSpPr>
        <xdr:cNvPr id="342" name="テキスト ボックス 341"/>
        <xdr:cNvSpPr txBox="1"/>
      </xdr:nvSpPr>
      <xdr:spPr>
        <a:xfrm>
          <a:off x="15798800" y="1018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95250</xdr:rowOff>
    </xdr:from>
    <xdr:to>
      <xdr:col>73</xdr:col>
      <xdr:colOff>44450</xdr:colOff>
      <xdr:row>61</xdr:row>
      <xdr:rowOff>25400</xdr:rowOff>
    </xdr:to>
    <xdr:sp macro="" textlink="">
      <xdr:nvSpPr>
        <xdr:cNvPr id="343" name="楕円 342"/>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44" name="テキスト ボックス 343"/>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43543</xdr:rowOff>
    </xdr:from>
    <xdr:to>
      <xdr:col>68</xdr:col>
      <xdr:colOff>203200</xdr:colOff>
      <xdr:row>60</xdr:row>
      <xdr:rowOff>145143</xdr:rowOff>
    </xdr:to>
    <xdr:sp macro="" textlink="">
      <xdr:nvSpPr>
        <xdr:cNvPr id="345" name="楕円 344"/>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155320</xdr:rowOff>
    </xdr:from>
    <xdr:ext cx="762000" cy="259045"/>
    <xdr:sp macro="" textlink="">
      <xdr:nvSpPr>
        <xdr:cNvPr id="346" name="テキスト ボックス 345"/>
        <xdr:cNvSpPr txBox="1"/>
      </xdr:nvSpPr>
      <xdr:spPr>
        <a:xfrm>
          <a:off x="14020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26307</xdr:rowOff>
    </xdr:from>
    <xdr:to>
      <xdr:col>64</xdr:col>
      <xdr:colOff>152400</xdr:colOff>
      <xdr:row>60</xdr:row>
      <xdr:rowOff>127907</xdr:rowOff>
    </xdr:to>
    <xdr:sp macro="" textlink="">
      <xdr:nvSpPr>
        <xdr:cNvPr id="347" name="楕円 346"/>
        <xdr:cNvSpPr/>
      </xdr:nvSpPr>
      <xdr:spPr>
        <a:xfrm>
          <a:off x="13462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138084</xdr:rowOff>
    </xdr:from>
    <xdr:ext cx="762000" cy="259045"/>
    <xdr:sp macro="" textlink="">
      <xdr:nvSpPr>
        <xdr:cNvPr id="348" name="テキスト ボックス 347"/>
        <xdr:cNvSpPr txBox="1"/>
      </xdr:nvSpPr>
      <xdr:spPr>
        <a:xfrm>
          <a:off x="13131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3.5%]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従前から市債の発行抑制に努めており、また第５次総合計画に「財政計画」の章を設けて「財政運営の基本原則」として将来世代の負担の抑制を目標に掲げるなど、公債費負担が過度に財政運営を圧迫しないように配慮した財政運営を行ってきたことから、現時点では比較的健全な数値となっており、類似団体内平均値と比較して低く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今後も継続して上記の取組みを実践し、現水準を維持していく。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129117</xdr:rowOff>
    </xdr:from>
    <xdr:to>
      <xdr:col>81</xdr:col>
      <xdr:colOff>44450</xdr:colOff>
      <xdr:row>36</xdr:row>
      <xdr:rowOff>129117</xdr:rowOff>
    </xdr:to>
    <xdr:cxnSp macro="">
      <xdr:nvCxnSpPr>
        <xdr:cNvPr id="381" name="直線コネクタ 380"/>
        <xdr:cNvCxnSpPr/>
      </xdr:nvCxnSpPr>
      <xdr:spPr>
        <a:xfrm>
          <a:off x="16179800" y="63013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129117</xdr:rowOff>
    </xdr:from>
    <xdr:to>
      <xdr:col>77</xdr:col>
      <xdr:colOff>44450</xdr:colOff>
      <xdr:row>36</xdr:row>
      <xdr:rowOff>137160</xdr:rowOff>
    </xdr:to>
    <xdr:cxnSp macro="">
      <xdr:nvCxnSpPr>
        <xdr:cNvPr id="384" name="直線コネクタ 383"/>
        <xdr:cNvCxnSpPr/>
      </xdr:nvCxnSpPr>
      <xdr:spPr>
        <a:xfrm flipV="1">
          <a:off x="15290800" y="63013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137160</xdr:rowOff>
    </xdr:from>
    <xdr:to>
      <xdr:col>72</xdr:col>
      <xdr:colOff>203200</xdr:colOff>
      <xdr:row>37</xdr:row>
      <xdr:rowOff>13970</xdr:rowOff>
    </xdr:to>
    <xdr:cxnSp macro="">
      <xdr:nvCxnSpPr>
        <xdr:cNvPr id="387" name="直線コネクタ 386"/>
        <xdr:cNvCxnSpPr/>
      </xdr:nvCxnSpPr>
      <xdr:spPr>
        <a:xfrm flipV="1">
          <a:off x="14401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13970</xdr:rowOff>
    </xdr:from>
    <xdr:to>
      <xdr:col>68</xdr:col>
      <xdr:colOff>152400</xdr:colOff>
      <xdr:row>37</xdr:row>
      <xdr:rowOff>70273</xdr:rowOff>
    </xdr:to>
    <xdr:cxnSp macro="">
      <xdr:nvCxnSpPr>
        <xdr:cNvPr id="390" name="直線コネクタ 389"/>
        <xdr:cNvCxnSpPr/>
      </xdr:nvCxnSpPr>
      <xdr:spPr>
        <a:xfrm flipV="1">
          <a:off x="13512800" y="63576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78317</xdr:rowOff>
    </xdr:from>
    <xdr:to>
      <xdr:col>81</xdr:col>
      <xdr:colOff>95250</xdr:colOff>
      <xdr:row>37</xdr:row>
      <xdr:rowOff>8467</xdr:rowOff>
    </xdr:to>
    <xdr:sp macro="" textlink="">
      <xdr:nvSpPr>
        <xdr:cNvPr id="400" name="楕円 399"/>
        <xdr:cNvSpPr/>
      </xdr:nvSpPr>
      <xdr:spPr>
        <a:xfrm>
          <a:off x="16967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171044</xdr:rowOff>
    </xdr:from>
    <xdr:ext cx="762000" cy="259045"/>
    <xdr:sp macro="" textlink="">
      <xdr:nvSpPr>
        <xdr:cNvPr id="401" name="公債費負担の状況該当値テキスト"/>
        <xdr:cNvSpPr txBox="1"/>
      </xdr:nvSpPr>
      <xdr:spPr>
        <a:xfrm>
          <a:off x="17106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78317</xdr:rowOff>
    </xdr:from>
    <xdr:to>
      <xdr:col>77</xdr:col>
      <xdr:colOff>95250</xdr:colOff>
      <xdr:row>37</xdr:row>
      <xdr:rowOff>8467</xdr:rowOff>
    </xdr:to>
    <xdr:sp macro="" textlink="">
      <xdr:nvSpPr>
        <xdr:cNvPr id="402" name="楕円 401"/>
        <xdr:cNvSpPr/>
      </xdr:nvSpPr>
      <xdr:spPr>
        <a:xfrm>
          <a:off x="16129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18644</xdr:rowOff>
    </xdr:from>
    <xdr:ext cx="736600" cy="259045"/>
    <xdr:sp macro="" textlink="">
      <xdr:nvSpPr>
        <xdr:cNvPr id="403" name="テキスト ボックス 402"/>
        <xdr:cNvSpPr txBox="1"/>
      </xdr:nvSpPr>
      <xdr:spPr>
        <a:xfrm>
          <a:off x="15798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86360</xdr:rowOff>
    </xdr:from>
    <xdr:to>
      <xdr:col>73</xdr:col>
      <xdr:colOff>44450</xdr:colOff>
      <xdr:row>37</xdr:row>
      <xdr:rowOff>16510</xdr:rowOff>
    </xdr:to>
    <xdr:sp macro="" textlink="">
      <xdr:nvSpPr>
        <xdr:cNvPr id="404" name="楕円 403"/>
        <xdr:cNvSpPr/>
      </xdr:nvSpPr>
      <xdr:spPr>
        <a:xfrm>
          <a:off x="15240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26687</xdr:rowOff>
    </xdr:from>
    <xdr:ext cx="762000" cy="259045"/>
    <xdr:sp macro="" textlink="">
      <xdr:nvSpPr>
        <xdr:cNvPr id="405" name="テキスト ボックス 404"/>
        <xdr:cNvSpPr txBox="1"/>
      </xdr:nvSpPr>
      <xdr:spPr>
        <a:xfrm>
          <a:off x="14909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134620</xdr:rowOff>
    </xdr:from>
    <xdr:to>
      <xdr:col>68</xdr:col>
      <xdr:colOff>203200</xdr:colOff>
      <xdr:row>37</xdr:row>
      <xdr:rowOff>64770</xdr:rowOff>
    </xdr:to>
    <xdr:sp macro="" textlink="">
      <xdr:nvSpPr>
        <xdr:cNvPr id="406" name="楕円 405"/>
        <xdr:cNvSpPr/>
      </xdr:nvSpPr>
      <xdr:spPr>
        <a:xfrm>
          <a:off x="14351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407" name="テキスト ボックス 406"/>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08" name="楕円 407"/>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131250</xdr:rowOff>
    </xdr:from>
    <xdr:ext cx="762000" cy="259045"/>
    <xdr:sp macro="" textlink="">
      <xdr:nvSpPr>
        <xdr:cNvPr id="409" name="テキスト ボックス 408"/>
        <xdr:cNvSpPr txBox="1"/>
      </xdr:nvSpPr>
      <xdr:spPr>
        <a:xfrm>
          <a:off x="13131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市債発行の抑制を基本に財政運営を行ってきたことなどから、算定上の将来負担額は算出されていない。</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しかし現在、市民会館跡地の活用及び</a:t>
          </a:r>
          <a:r>
            <a:rPr kumimoji="1" lang="en-US" altLang="ja-JP" sz="1300">
              <a:solidFill>
                <a:srgbClr val="000000"/>
              </a:solidFill>
              <a:latin typeface="ＭＳ Ｐゴシック" panose="020B0600070205080204" pitchFamily="50" charset="-128"/>
              <a:ea typeface="ＭＳ Ｐゴシック" panose="020B0600070205080204" pitchFamily="50" charset="-128"/>
            </a:rPr>
            <a:t>JR</a:t>
          </a:r>
          <a:r>
            <a:rPr kumimoji="1" lang="ja-JP" altLang="en-US" sz="1300">
              <a:solidFill>
                <a:srgbClr val="000000"/>
              </a:solidFill>
              <a:latin typeface="ＭＳ Ｐゴシック" panose="020B0600070205080204" pitchFamily="50" charset="-128"/>
              <a:ea typeface="ＭＳ Ｐゴシック" panose="020B0600070205080204" pitchFamily="50" charset="-128"/>
            </a:rPr>
            <a:t>総持寺駅の周辺整備事業などに重点的に取り組んでいることから、今後も将来にわたる財政の健全性の確保を基本として、市債・基金の適切な活用、また下水道・水道会計への繰出金の適正化などに取り組み、現在の水準を維持し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3" name="将来負担の状況平均値テキスト"/>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4" name="フローチャート: 判断 443"/>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5" name="フローチャート: 判断 444"/>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6" name="テキスト ボックス 445"/>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163689</xdr:rowOff>
    </xdr:from>
    <xdr:to>
      <xdr:col>73</xdr:col>
      <xdr:colOff>44450</xdr:colOff>
      <xdr:row>16</xdr:row>
      <xdr:rowOff>93839</xdr:rowOff>
    </xdr:to>
    <xdr:sp macro="" textlink="">
      <xdr:nvSpPr>
        <xdr:cNvPr id="447" name="フローチャート: 判断 446"/>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48" name="テキスト ボックス 447"/>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78034</xdr:rowOff>
    </xdr:from>
    <xdr:to>
      <xdr:col>68</xdr:col>
      <xdr:colOff>203200</xdr:colOff>
      <xdr:row>17</xdr:row>
      <xdr:rowOff>8184</xdr:rowOff>
    </xdr:to>
    <xdr:sp macro="" textlink="">
      <xdr:nvSpPr>
        <xdr:cNvPr id="449" name="フローチャート: 判断 448"/>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0" name="テキスト ボックス 449"/>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1" name="フローチャート: 判断 450"/>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2" name="テキスト ボックス 451"/>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282,018
278,634
76.49
88,164,917
86,203,562
894,083
52,234,634
50,828,681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職員数については、新規の職員採用数の適正化を図るとともに、給与水準についても国家公務員準拠を基本としている。また指定管理者制度の導入や民間への業務委託を活用し、効率的な人員配置を行い、人件費の適正化に努め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年度は人事院勧告や職員数の増等により、類似団体内平均値と比較して、高くなっている。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88900</xdr:rowOff>
    </xdr:from>
    <xdr:to>
      <xdr:col>24</xdr:col>
      <xdr:colOff>25400</xdr:colOff>
      <xdr:row>37</xdr:row>
      <xdr:rowOff>136525</xdr:rowOff>
    </xdr:to>
    <xdr:cxnSp macro="">
      <xdr:nvCxnSpPr>
        <xdr:cNvPr id="70" name="直線コネクタ 69"/>
        <xdr:cNvCxnSpPr/>
      </xdr:nvCxnSpPr>
      <xdr:spPr>
        <a:xfrm>
          <a:off x="3987800" y="64325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88900</xdr:rowOff>
    </xdr:to>
    <xdr:cxnSp macro="">
      <xdr:nvCxnSpPr>
        <xdr:cNvPr id="73" name="直線コネクタ 72"/>
        <xdr:cNvCxnSpPr/>
      </xdr:nvCxnSpPr>
      <xdr:spPr>
        <a:xfrm>
          <a:off x="3098800" y="641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75" name="テキスト ボックス 74"/>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69850</xdr:rowOff>
    </xdr:to>
    <xdr:cxnSp macro="">
      <xdr:nvCxnSpPr>
        <xdr:cNvPr id="76" name="直線コネクタ 75"/>
        <xdr:cNvCxnSpPr/>
      </xdr:nvCxnSpPr>
      <xdr:spPr>
        <a:xfrm>
          <a:off x="22098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8" name="テキスト ボックス 77"/>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155575</xdr:rowOff>
    </xdr:from>
    <xdr:to>
      <xdr:col>11</xdr:col>
      <xdr:colOff>9525</xdr:colOff>
      <xdr:row>36</xdr:row>
      <xdr:rowOff>165100</xdr:rowOff>
    </xdr:to>
    <xdr:cxnSp macro="">
      <xdr:nvCxnSpPr>
        <xdr:cNvPr id="79" name="直線コネクタ 78"/>
        <xdr:cNvCxnSpPr/>
      </xdr:nvCxnSpPr>
      <xdr:spPr>
        <a:xfrm>
          <a:off x="1320800" y="6327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81" name="テキスト ボックス 80"/>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85725</xdr:rowOff>
    </xdr:from>
    <xdr:to>
      <xdr:col>24</xdr:col>
      <xdr:colOff>76200</xdr:colOff>
      <xdr:row>38</xdr:row>
      <xdr:rowOff>15875</xdr:rowOff>
    </xdr:to>
    <xdr:sp macro="" textlink="">
      <xdr:nvSpPr>
        <xdr:cNvPr id="89" name="楕円 88"/>
        <xdr:cNvSpPr/>
      </xdr:nvSpPr>
      <xdr:spPr>
        <a:xfrm>
          <a:off x="4775200" y="64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57802</xdr:rowOff>
    </xdr:from>
    <xdr:ext cx="762000" cy="259045"/>
    <xdr:sp macro="" textlink="">
      <xdr:nvSpPr>
        <xdr:cNvPr id="90" name="人件費該当値テキスト"/>
        <xdr:cNvSpPr txBox="1"/>
      </xdr:nvSpPr>
      <xdr:spPr>
        <a:xfrm>
          <a:off x="49149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38100</xdr:rowOff>
    </xdr:from>
    <xdr:to>
      <xdr:col>20</xdr:col>
      <xdr:colOff>38100</xdr:colOff>
      <xdr:row>37</xdr:row>
      <xdr:rowOff>139700</xdr:rowOff>
    </xdr:to>
    <xdr:sp macro="" textlink="">
      <xdr:nvSpPr>
        <xdr:cNvPr id="91" name="楕円 90"/>
        <xdr:cNvSpPr/>
      </xdr:nvSpPr>
      <xdr:spPr>
        <a:xfrm>
          <a:off x="3937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149877</xdr:rowOff>
    </xdr:from>
    <xdr:ext cx="736600" cy="259045"/>
    <xdr:sp macro="" textlink="">
      <xdr:nvSpPr>
        <xdr:cNvPr id="92" name="テキスト ボックス 91"/>
        <xdr:cNvSpPr txBox="1"/>
      </xdr:nvSpPr>
      <xdr:spPr>
        <a:xfrm>
          <a:off x="3606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3" name="楕円 92"/>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4" name="テキスト ボックス 9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5" name="楕円 94"/>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6" name="テキスト ボックス 95"/>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104775</xdr:rowOff>
    </xdr:from>
    <xdr:to>
      <xdr:col>6</xdr:col>
      <xdr:colOff>171450</xdr:colOff>
      <xdr:row>37</xdr:row>
      <xdr:rowOff>34925</xdr:rowOff>
    </xdr:to>
    <xdr:sp macro="" textlink="">
      <xdr:nvSpPr>
        <xdr:cNvPr id="97" name="楕円 96"/>
        <xdr:cNvSpPr/>
      </xdr:nvSpPr>
      <xdr:spPr>
        <a:xfrm>
          <a:off x="1270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45102</xdr:rowOff>
    </xdr:from>
    <xdr:ext cx="762000" cy="259045"/>
    <xdr:sp macro="" textlink="">
      <xdr:nvSpPr>
        <xdr:cNvPr id="98" name="テキスト ボックス 97"/>
        <xdr:cNvSpPr txBox="1"/>
      </xdr:nvSpPr>
      <xdr:spPr>
        <a:xfrm>
          <a:off x="9398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に比べて高くなっている要因は、ごみ収集・小学校給食調理等の業務における民間委託の実施、また体育館等の施設運営において指定管理者制度を導入するなど、直営業務の委託化を積極的に推進してきたことがあげられ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143328</xdr:rowOff>
    </xdr:from>
    <xdr:to>
      <xdr:col>82</xdr:col>
      <xdr:colOff>107950</xdr:colOff>
      <xdr:row>21</xdr:row>
      <xdr:rowOff>26307</xdr:rowOff>
    </xdr:to>
    <xdr:cxnSp macro="">
      <xdr:nvCxnSpPr>
        <xdr:cNvPr id="133" name="直線コネクタ 132"/>
        <xdr:cNvCxnSpPr/>
      </xdr:nvCxnSpPr>
      <xdr:spPr>
        <a:xfrm>
          <a:off x="15671800" y="35723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4" name="物件費平均値テキスト"/>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121557</xdr:rowOff>
    </xdr:from>
    <xdr:to>
      <xdr:col>78</xdr:col>
      <xdr:colOff>69850</xdr:colOff>
      <xdr:row>20</xdr:row>
      <xdr:rowOff>143328</xdr:rowOff>
    </xdr:to>
    <xdr:cxnSp macro="">
      <xdr:nvCxnSpPr>
        <xdr:cNvPr id="136" name="直線コネクタ 135"/>
        <xdr:cNvCxnSpPr/>
      </xdr:nvCxnSpPr>
      <xdr:spPr>
        <a:xfrm>
          <a:off x="14782800" y="3550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162378</xdr:rowOff>
    </xdr:from>
    <xdr:to>
      <xdr:col>73</xdr:col>
      <xdr:colOff>180975</xdr:colOff>
      <xdr:row>20</xdr:row>
      <xdr:rowOff>121557</xdr:rowOff>
    </xdr:to>
    <xdr:cxnSp macro="">
      <xdr:nvCxnSpPr>
        <xdr:cNvPr id="139" name="直線コネクタ 138"/>
        <xdr:cNvCxnSpPr/>
      </xdr:nvCxnSpPr>
      <xdr:spPr>
        <a:xfrm>
          <a:off x="13893800" y="3419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162378</xdr:rowOff>
    </xdr:from>
    <xdr:to>
      <xdr:col>69</xdr:col>
      <xdr:colOff>92075</xdr:colOff>
      <xdr:row>20</xdr:row>
      <xdr:rowOff>34472</xdr:rowOff>
    </xdr:to>
    <xdr:cxnSp macro="">
      <xdr:nvCxnSpPr>
        <xdr:cNvPr id="142" name="直線コネクタ 141"/>
        <xdr:cNvCxnSpPr/>
      </xdr:nvCxnSpPr>
      <xdr:spPr>
        <a:xfrm flipV="1">
          <a:off x="13004800" y="3419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146957</xdr:rowOff>
    </xdr:from>
    <xdr:to>
      <xdr:col>82</xdr:col>
      <xdr:colOff>158750</xdr:colOff>
      <xdr:row>21</xdr:row>
      <xdr:rowOff>77107</xdr:rowOff>
    </xdr:to>
    <xdr:sp macro="" textlink="">
      <xdr:nvSpPr>
        <xdr:cNvPr id="152" name="楕円 151"/>
        <xdr:cNvSpPr/>
      </xdr:nvSpPr>
      <xdr:spPr>
        <a:xfrm>
          <a:off x="164592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55534</xdr:rowOff>
    </xdr:from>
    <xdr:ext cx="762000" cy="259045"/>
    <xdr:sp macro="" textlink="">
      <xdr:nvSpPr>
        <xdr:cNvPr id="153" name="物件費該当値テキスト"/>
        <xdr:cNvSpPr txBox="1"/>
      </xdr:nvSpPr>
      <xdr:spPr>
        <a:xfrm>
          <a:off x="16598900" y="348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92528</xdr:rowOff>
    </xdr:from>
    <xdr:to>
      <xdr:col>78</xdr:col>
      <xdr:colOff>120650</xdr:colOff>
      <xdr:row>21</xdr:row>
      <xdr:rowOff>22678</xdr:rowOff>
    </xdr:to>
    <xdr:sp macro="" textlink="">
      <xdr:nvSpPr>
        <xdr:cNvPr id="154" name="楕円 153"/>
        <xdr:cNvSpPr/>
      </xdr:nvSpPr>
      <xdr:spPr>
        <a:xfrm>
          <a:off x="15621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7455</xdr:rowOff>
    </xdr:from>
    <xdr:ext cx="736600" cy="259045"/>
    <xdr:sp macro="" textlink="">
      <xdr:nvSpPr>
        <xdr:cNvPr id="155" name="テキスト ボックス 154"/>
        <xdr:cNvSpPr txBox="1"/>
      </xdr:nvSpPr>
      <xdr:spPr>
        <a:xfrm>
          <a:off x="15290800" y="360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70757</xdr:rowOff>
    </xdr:from>
    <xdr:to>
      <xdr:col>74</xdr:col>
      <xdr:colOff>31750</xdr:colOff>
      <xdr:row>21</xdr:row>
      <xdr:rowOff>907</xdr:rowOff>
    </xdr:to>
    <xdr:sp macro="" textlink="">
      <xdr:nvSpPr>
        <xdr:cNvPr id="156" name="楕円 155"/>
        <xdr:cNvSpPr/>
      </xdr:nvSpPr>
      <xdr:spPr>
        <a:xfrm>
          <a:off x="14732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157134</xdr:rowOff>
    </xdr:from>
    <xdr:ext cx="762000" cy="259045"/>
    <xdr:sp macro="" textlink="">
      <xdr:nvSpPr>
        <xdr:cNvPr id="157" name="テキスト ボックス 156"/>
        <xdr:cNvSpPr txBox="1"/>
      </xdr:nvSpPr>
      <xdr:spPr>
        <a:xfrm>
          <a:off x="14401800" y="35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111578</xdr:rowOff>
    </xdr:from>
    <xdr:to>
      <xdr:col>69</xdr:col>
      <xdr:colOff>142875</xdr:colOff>
      <xdr:row>20</xdr:row>
      <xdr:rowOff>41728</xdr:rowOff>
    </xdr:to>
    <xdr:sp macro="" textlink="">
      <xdr:nvSpPr>
        <xdr:cNvPr id="158" name="楕円 157"/>
        <xdr:cNvSpPr/>
      </xdr:nvSpPr>
      <xdr:spPr>
        <a:xfrm>
          <a:off x="13843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26505</xdr:rowOff>
    </xdr:from>
    <xdr:ext cx="762000" cy="259045"/>
    <xdr:sp macro="" textlink="">
      <xdr:nvSpPr>
        <xdr:cNvPr id="159" name="テキスト ボックス 158"/>
        <xdr:cNvSpPr txBox="1"/>
      </xdr:nvSpPr>
      <xdr:spPr>
        <a:xfrm>
          <a:off x="13512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155122</xdr:rowOff>
    </xdr:from>
    <xdr:to>
      <xdr:col>65</xdr:col>
      <xdr:colOff>53975</xdr:colOff>
      <xdr:row>20</xdr:row>
      <xdr:rowOff>85272</xdr:rowOff>
    </xdr:to>
    <xdr:sp macro="" textlink="">
      <xdr:nvSpPr>
        <xdr:cNvPr id="160" name="楕円 159"/>
        <xdr:cNvSpPr/>
      </xdr:nvSpPr>
      <xdr:spPr>
        <a:xfrm>
          <a:off x="12954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70049</xdr:rowOff>
    </xdr:from>
    <xdr:ext cx="762000" cy="259045"/>
    <xdr:sp macro="" textlink="">
      <xdr:nvSpPr>
        <xdr:cNvPr id="161" name="テキスト ボックス 160"/>
        <xdr:cNvSpPr txBox="1"/>
      </xdr:nvSpPr>
      <xdr:spPr>
        <a:xfrm>
          <a:off x="12623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類似団体内平均値に比べて高くなっている要因は保育所等の子育て支援策や障害者（児）福祉施策を積極的に講じていることなどが挙げられる。今後も他団体の給付状況等を鑑み、適切に対応を図っていく。</a:t>
          </a: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139700</xdr:rowOff>
    </xdr:to>
    <xdr:cxnSp macro="">
      <xdr:nvCxnSpPr>
        <xdr:cNvPr id="194" name="直線コネクタ 193"/>
        <xdr:cNvCxnSpPr/>
      </xdr:nvCxnSpPr>
      <xdr:spPr>
        <a:xfrm flipV="1">
          <a:off x="3987800" y="10020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58</xdr:row>
      <xdr:rowOff>139700</xdr:rowOff>
    </xdr:to>
    <xdr:cxnSp macro="">
      <xdr:nvCxnSpPr>
        <xdr:cNvPr id="197" name="直線コネクタ 196"/>
        <xdr:cNvCxnSpPr/>
      </xdr:nvCxnSpPr>
      <xdr:spPr>
        <a:xfrm>
          <a:off x="3098800" y="9906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57</xdr:row>
      <xdr:rowOff>146050</xdr:rowOff>
    </xdr:to>
    <xdr:cxnSp macro="">
      <xdr:nvCxnSpPr>
        <xdr:cNvPr id="200" name="直線コネクタ 199"/>
        <xdr:cNvCxnSpPr/>
      </xdr:nvCxnSpPr>
      <xdr:spPr>
        <a:xfrm flipV="1">
          <a:off x="2209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146050</xdr:rowOff>
    </xdr:to>
    <xdr:cxnSp macro="">
      <xdr:nvCxnSpPr>
        <xdr:cNvPr id="203" name="直線コネクタ 202"/>
        <xdr:cNvCxnSpPr/>
      </xdr:nvCxnSpPr>
      <xdr:spPr>
        <a:xfrm>
          <a:off x="1320800" y="985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13" name="楕円 212"/>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14" name="扶助費該当値テキスト"/>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15" name="楕円 214"/>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16" name="テキスト ボックス 215"/>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7" name="楕円 216"/>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8" name="テキスト ボックス 217"/>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9" name="楕円 218"/>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20" name="テキスト ボックス 219"/>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21" name="楕円 220"/>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22" name="テキスト ボックス 221"/>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年度に減少したのは、下水会計の企業会計化（法適用化）に伴い、繰出金を補助費等として計上していることなどによる。平成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年度においては、維持補修費が増加したことから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％増となり、類似団体内平均値とほぼ同水準である。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20865</xdr:rowOff>
    </xdr:from>
    <xdr:to>
      <xdr:col>82</xdr:col>
      <xdr:colOff>107950</xdr:colOff>
      <xdr:row>55</xdr:row>
      <xdr:rowOff>42635</xdr:rowOff>
    </xdr:to>
    <xdr:cxnSp macro="">
      <xdr:nvCxnSpPr>
        <xdr:cNvPr id="257" name="直線コネクタ 256"/>
        <xdr:cNvCxnSpPr/>
      </xdr:nvCxnSpPr>
      <xdr:spPr>
        <a:xfrm>
          <a:off x="15671800" y="94506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7455</xdr:rowOff>
    </xdr:from>
    <xdr:ext cx="762000" cy="259045"/>
    <xdr:sp macro="" textlink="">
      <xdr:nvSpPr>
        <xdr:cNvPr id="258" name="その他平均値テキスト"/>
        <xdr:cNvSpPr txBox="1"/>
      </xdr:nvSpPr>
      <xdr:spPr>
        <a:xfrm>
          <a:off x="16598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137885</xdr:rowOff>
    </xdr:from>
    <xdr:to>
      <xdr:col>78</xdr:col>
      <xdr:colOff>69850</xdr:colOff>
      <xdr:row>55</xdr:row>
      <xdr:rowOff>20865</xdr:rowOff>
    </xdr:to>
    <xdr:cxnSp macro="">
      <xdr:nvCxnSpPr>
        <xdr:cNvPr id="260" name="直線コネクタ 259"/>
        <xdr:cNvCxnSpPr/>
      </xdr:nvCxnSpPr>
      <xdr:spPr>
        <a:xfrm>
          <a:off x="14782800" y="9396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62" name="テキスト ボックス 261"/>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61685</xdr:rowOff>
    </xdr:from>
    <xdr:to>
      <xdr:col>73</xdr:col>
      <xdr:colOff>180975</xdr:colOff>
      <xdr:row>54</xdr:row>
      <xdr:rowOff>137885</xdr:rowOff>
    </xdr:to>
    <xdr:cxnSp macro="">
      <xdr:nvCxnSpPr>
        <xdr:cNvPr id="263" name="直線コネクタ 262"/>
        <xdr:cNvCxnSpPr/>
      </xdr:nvCxnSpPr>
      <xdr:spPr>
        <a:xfrm>
          <a:off x="13893800" y="9319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61685</xdr:rowOff>
    </xdr:from>
    <xdr:to>
      <xdr:col>69</xdr:col>
      <xdr:colOff>92075</xdr:colOff>
      <xdr:row>57</xdr:row>
      <xdr:rowOff>48078</xdr:rowOff>
    </xdr:to>
    <xdr:cxnSp macro="">
      <xdr:nvCxnSpPr>
        <xdr:cNvPr id="266" name="直線コネクタ 265"/>
        <xdr:cNvCxnSpPr/>
      </xdr:nvCxnSpPr>
      <xdr:spPr>
        <a:xfrm flipV="1">
          <a:off x="13004800" y="9319985"/>
          <a:ext cx="889000" cy="5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0" name="テキスト ボックス 269"/>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76" name="楕円 275"/>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8362</xdr:rowOff>
    </xdr:from>
    <xdr:ext cx="762000" cy="259045"/>
    <xdr:sp macro="" textlink="">
      <xdr:nvSpPr>
        <xdr:cNvPr id="277" name="その他該当値テキスト"/>
        <xdr:cNvSpPr txBox="1"/>
      </xdr:nvSpPr>
      <xdr:spPr>
        <a:xfrm>
          <a:off x="16598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141515</xdr:rowOff>
    </xdr:from>
    <xdr:to>
      <xdr:col>78</xdr:col>
      <xdr:colOff>120650</xdr:colOff>
      <xdr:row>55</xdr:row>
      <xdr:rowOff>71665</xdr:rowOff>
    </xdr:to>
    <xdr:sp macro="" textlink="">
      <xdr:nvSpPr>
        <xdr:cNvPr id="278" name="楕円 277"/>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81842</xdr:rowOff>
    </xdr:from>
    <xdr:ext cx="736600" cy="259045"/>
    <xdr:sp macro="" textlink="">
      <xdr:nvSpPr>
        <xdr:cNvPr id="279" name="テキスト ボックス 278"/>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87085</xdr:rowOff>
    </xdr:from>
    <xdr:to>
      <xdr:col>74</xdr:col>
      <xdr:colOff>31750</xdr:colOff>
      <xdr:row>55</xdr:row>
      <xdr:rowOff>17235</xdr:rowOff>
    </xdr:to>
    <xdr:sp macro="" textlink="">
      <xdr:nvSpPr>
        <xdr:cNvPr id="280" name="楕円 279"/>
        <xdr:cNvSpPr/>
      </xdr:nvSpPr>
      <xdr:spPr>
        <a:xfrm>
          <a:off x="14732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27412</xdr:rowOff>
    </xdr:from>
    <xdr:ext cx="762000" cy="259045"/>
    <xdr:sp macro="" textlink="">
      <xdr:nvSpPr>
        <xdr:cNvPr id="281" name="テキスト ボックス 280"/>
        <xdr:cNvSpPr txBox="1"/>
      </xdr:nvSpPr>
      <xdr:spPr>
        <a:xfrm>
          <a:off x="14401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xdr:rowOff>
    </xdr:from>
    <xdr:to>
      <xdr:col>69</xdr:col>
      <xdr:colOff>142875</xdr:colOff>
      <xdr:row>54</xdr:row>
      <xdr:rowOff>112485</xdr:rowOff>
    </xdr:to>
    <xdr:sp macro="" textlink="">
      <xdr:nvSpPr>
        <xdr:cNvPr id="282" name="楕円 281"/>
        <xdr:cNvSpPr/>
      </xdr:nvSpPr>
      <xdr:spPr>
        <a:xfrm>
          <a:off x="13843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122662</xdr:rowOff>
    </xdr:from>
    <xdr:ext cx="762000" cy="259045"/>
    <xdr:sp macro="" textlink="">
      <xdr:nvSpPr>
        <xdr:cNvPr id="283" name="テキスト ボックス 282"/>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84" name="楕円 283"/>
        <xdr:cNvSpPr/>
      </xdr:nvSpPr>
      <xdr:spPr>
        <a:xfrm>
          <a:off x="12954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83655</xdr:rowOff>
    </xdr:from>
    <xdr:ext cx="762000" cy="259045"/>
    <xdr:sp macro="" textlink="">
      <xdr:nvSpPr>
        <xdr:cNvPr id="285" name="テキスト ボックス 284"/>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年度から増加したのは、下水会計の企業会計化（法適用化）に伴い、繰出金を補助費等として計上していることなどによる。平成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年度においては、下水道事業の公債費に係る繰出金が減少したことから、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0.4</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一般の補助金・交付金については、外部委員参画のもと策定した「補助金のあり方に関するガイドライン」に基づき、公益性等の視点から適正な執行に努めている。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37846</xdr:rowOff>
    </xdr:to>
    <xdr:cxnSp macro="">
      <xdr:nvCxnSpPr>
        <xdr:cNvPr id="316" name="直線コネクタ 315"/>
        <xdr:cNvCxnSpPr/>
      </xdr:nvCxnSpPr>
      <xdr:spPr>
        <a:xfrm flipV="1">
          <a:off x="15671800" y="60020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74422</xdr:rowOff>
    </xdr:to>
    <xdr:cxnSp macro="">
      <xdr:nvCxnSpPr>
        <xdr:cNvPr id="319" name="直線コネクタ 318"/>
        <xdr:cNvCxnSpPr/>
      </xdr:nvCxnSpPr>
      <xdr:spPr>
        <a:xfrm flipV="1">
          <a:off x="14782800" y="6038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21" name="テキスト ボックス 320"/>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92710</xdr:rowOff>
    </xdr:to>
    <xdr:cxnSp macro="">
      <xdr:nvCxnSpPr>
        <xdr:cNvPr id="322" name="直線コネクタ 321"/>
        <xdr:cNvCxnSpPr/>
      </xdr:nvCxnSpPr>
      <xdr:spPr>
        <a:xfrm flipV="1">
          <a:off x="13893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35</xdr:row>
      <xdr:rowOff>92710</xdr:rowOff>
    </xdr:to>
    <xdr:cxnSp macro="">
      <xdr:nvCxnSpPr>
        <xdr:cNvPr id="325" name="直線コネクタ 324"/>
        <xdr:cNvCxnSpPr/>
      </xdr:nvCxnSpPr>
      <xdr:spPr>
        <a:xfrm>
          <a:off x="13004800" y="57277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35" name="楕円 334"/>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36"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7" name="楕円 336"/>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8" name="テキスト ボックス 337"/>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9" name="楕円 338"/>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40" name="テキスト ボックス 339"/>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41" name="楕円 340"/>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42" name="テキスト ボックス 341"/>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43" name="楕円 342"/>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44" name="テキスト ボックス 343"/>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従前より将来の財政負担を考慮しつつ、事業の必要性・効果等を十分検討し、市債の発行を抑制してきたことにより、類似団体内平均値に比べ低い値となっている。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今後も将来を見据えた計画的な市債発行に努める。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148772</xdr:rowOff>
    </xdr:from>
    <xdr:to>
      <xdr:col>24</xdr:col>
      <xdr:colOff>25400</xdr:colOff>
      <xdr:row>75</xdr:row>
      <xdr:rowOff>9978</xdr:rowOff>
    </xdr:to>
    <xdr:cxnSp macro="">
      <xdr:nvCxnSpPr>
        <xdr:cNvPr id="379" name="直線コネクタ 378"/>
        <xdr:cNvCxnSpPr/>
      </xdr:nvCxnSpPr>
      <xdr:spPr>
        <a:xfrm>
          <a:off x="3987800" y="12836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80" name="公債費平均値テキスト"/>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148772</xdr:rowOff>
    </xdr:from>
    <xdr:to>
      <xdr:col>19</xdr:col>
      <xdr:colOff>187325</xdr:colOff>
      <xdr:row>74</xdr:row>
      <xdr:rowOff>159657</xdr:rowOff>
    </xdr:to>
    <xdr:cxnSp macro="">
      <xdr:nvCxnSpPr>
        <xdr:cNvPr id="382" name="直線コネクタ 381"/>
        <xdr:cNvCxnSpPr/>
      </xdr:nvCxnSpPr>
      <xdr:spPr>
        <a:xfrm flipV="1">
          <a:off x="3098800" y="12836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72572</xdr:rowOff>
    </xdr:from>
    <xdr:to>
      <xdr:col>15</xdr:col>
      <xdr:colOff>98425</xdr:colOff>
      <xdr:row>74</xdr:row>
      <xdr:rowOff>159657</xdr:rowOff>
    </xdr:to>
    <xdr:cxnSp macro="">
      <xdr:nvCxnSpPr>
        <xdr:cNvPr id="385" name="直線コネクタ 384"/>
        <xdr:cNvCxnSpPr/>
      </xdr:nvCxnSpPr>
      <xdr:spPr>
        <a:xfrm>
          <a:off x="2209800" y="12759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72572</xdr:rowOff>
    </xdr:from>
    <xdr:to>
      <xdr:col>11</xdr:col>
      <xdr:colOff>9525</xdr:colOff>
      <xdr:row>74</xdr:row>
      <xdr:rowOff>127000</xdr:rowOff>
    </xdr:to>
    <xdr:cxnSp macro="">
      <xdr:nvCxnSpPr>
        <xdr:cNvPr id="388" name="直線コネクタ 387"/>
        <xdr:cNvCxnSpPr/>
      </xdr:nvCxnSpPr>
      <xdr:spPr>
        <a:xfrm flipV="1">
          <a:off x="1320800" y="12759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130628</xdr:rowOff>
    </xdr:from>
    <xdr:to>
      <xdr:col>24</xdr:col>
      <xdr:colOff>76200</xdr:colOff>
      <xdr:row>75</xdr:row>
      <xdr:rowOff>60778</xdr:rowOff>
    </xdr:to>
    <xdr:sp macro="" textlink="">
      <xdr:nvSpPr>
        <xdr:cNvPr id="398" name="楕円 397"/>
        <xdr:cNvSpPr/>
      </xdr:nvSpPr>
      <xdr:spPr>
        <a:xfrm>
          <a:off x="47752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147155</xdr:rowOff>
    </xdr:from>
    <xdr:ext cx="762000" cy="259045"/>
    <xdr:sp macro="" textlink="">
      <xdr:nvSpPr>
        <xdr:cNvPr id="399" name="公債費該当値テキスト"/>
        <xdr:cNvSpPr txBox="1"/>
      </xdr:nvSpPr>
      <xdr:spPr>
        <a:xfrm>
          <a:off x="49149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97972</xdr:rowOff>
    </xdr:from>
    <xdr:to>
      <xdr:col>20</xdr:col>
      <xdr:colOff>38100</xdr:colOff>
      <xdr:row>75</xdr:row>
      <xdr:rowOff>28122</xdr:rowOff>
    </xdr:to>
    <xdr:sp macro="" textlink="">
      <xdr:nvSpPr>
        <xdr:cNvPr id="400" name="楕円 399"/>
        <xdr:cNvSpPr/>
      </xdr:nvSpPr>
      <xdr:spPr>
        <a:xfrm>
          <a:off x="3937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38299</xdr:rowOff>
    </xdr:from>
    <xdr:ext cx="736600" cy="259045"/>
    <xdr:sp macro="" textlink="">
      <xdr:nvSpPr>
        <xdr:cNvPr id="401" name="テキスト ボックス 400"/>
        <xdr:cNvSpPr txBox="1"/>
      </xdr:nvSpPr>
      <xdr:spPr>
        <a:xfrm>
          <a:off x="3606800" y="1255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108857</xdr:rowOff>
    </xdr:from>
    <xdr:to>
      <xdr:col>15</xdr:col>
      <xdr:colOff>149225</xdr:colOff>
      <xdr:row>75</xdr:row>
      <xdr:rowOff>39007</xdr:rowOff>
    </xdr:to>
    <xdr:sp macro="" textlink="">
      <xdr:nvSpPr>
        <xdr:cNvPr id="402" name="楕円 401"/>
        <xdr:cNvSpPr/>
      </xdr:nvSpPr>
      <xdr:spPr>
        <a:xfrm>
          <a:off x="3048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49184</xdr:rowOff>
    </xdr:from>
    <xdr:ext cx="762000" cy="259045"/>
    <xdr:sp macro="" textlink="">
      <xdr:nvSpPr>
        <xdr:cNvPr id="403" name="テキスト ボックス 402"/>
        <xdr:cNvSpPr txBox="1"/>
      </xdr:nvSpPr>
      <xdr:spPr>
        <a:xfrm>
          <a:off x="2717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21772</xdr:rowOff>
    </xdr:from>
    <xdr:to>
      <xdr:col>11</xdr:col>
      <xdr:colOff>60325</xdr:colOff>
      <xdr:row>74</xdr:row>
      <xdr:rowOff>123372</xdr:rowOff>
    </xdr:to>
    <xdr:sp macro="" textlink="">
      <xdr:nvSpPr>
        <xdr:cNvPr id="404" name="楕円 403"/>
        <xdr:cNvSpPr/>
      </xdr:nvSpPr>
      <xdr:spPr>
        <a:xfrm>
          <a:off x="2159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133549</xdr:rowOff>
    </xdr:from>
    <xdr:ext cx="762000" cy="259045"/>
    <xdr:sp macro="" textlink="">
      <xdr:nvSpPr>
        <xdr:cNvPr id="405" name="テキスト ボックス 404"/>
        <xdr:cNvSpPr txBox="1"/>
      </xdr:nvSpPr>
      <xdr:spPr>
        <a:xfrm>
          <a:off x="18288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406" name="楕円 405"/>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407" name="テキスト ボックス 406"/>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と比べて、直営業務の委託化を積極的に推進してきたことにより物件費や子育て支援策や障害者（児）福祉施策を積極的に講じていることにより扶助費が高いことから、公債費以外の経常収支比率が高くなってい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152146</xdr:rowOff>
    </xdr:from>
    <xdr:to>
      <xdr:col>82</xdr:col>
      <xdr:colOff>107950</xdr:colOff>
      <xdr:row>79</xdr:row>
      <xdr:rowOff>165863</xdr:rowOff>
    </xdr:to>
    <xdr:cxnSp macro="">
      <xdr:nvCxnSpPr>
        <xdr:cNvPr id="438" name="直線コネクタ 437"/>
        <xdr:cNvCxnSpPr/>
      </xdr:nvCxnSpPr>
      <xdr:spPr>
        <a:xfrm>
          <a:off x="15671800" y="136966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65278</xdr:rowOff>
    </xdr:from>
    <xdr:to>
      <xdr:col>78</xdr:col>
      <xdr:colOff>69850</xdr:colOff>
      <xdr:row>79</xdr:row>
      <xdr:rowOff>152146</xdr:rowOff>
    </xdr:to>
    <xdr:cxnSp macro="">
      <xdr:nvCxnSpPr>
        <xdr:cNvPr id="441" name="直線コネクタ 440"/>
        <xdr:cNvCxnSpPr/>
      </xdr:nvCxnSpPr>
      <xdr:spPr>
        <a:xfrm>
          <a:off x="14782800" y="136098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65278</xdr:rowOff>
    </xdr:to>
    <xdr:cxnSp macro="">
      <xdr:nvCxnSpPr>
        <xdr:cNvPr id="444" name="直線コネクタ 443"/>
        <xdr:cNvCxnSpPr/>
      </xdr:nvCxnSpPr>
      <xdr:spPr>
        <a:xfrm>
          <a:off x="13893800" y="135001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78</xdr:row>
      <xdr:rowOff>145287</xdr:rowOff>
    </xdr:to>
    <xdr:cxnSp macro="">
      <xdr:nvCxnSpPr>
        <xdr:cNvPr id="447" name="直線コネクタ 446"/>
        <xdr:cNvCxnSpPr/>
      </xdr:nvCxnSpPr>
      <xdr:spPr>
        <a:xfrm flipV="1">
          <a:off x="13004800" y="135001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115063</xdr:rowOff>
    </xdr:from>
    <xdr:to>
      <xdr:col>82</xdr:col>
      <xdr:colOff>158750</xdr:colOff>
      <xdr:row>80</xdr:row>
      <xdr:rowOff>45213</xdr:rowOff>
    </xdr:to>
    <xdr:sp macro="" textlink="">
      <xdr:nvSpPr>
        <xdr:cNvPr id="457" name="楕円 456"/>
        <xdr:cNvSpPr/>
      </xdr:nvSpPr>
      <xdr:spPr>
        <a:xfrm>
          <a:off x="16459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87140</xdr:rowOff>
    </xdr:from>
    <xdr:ext cx="762000" cy="259045"/>
    <xdr:sp macro="" textlink="">
      <xdr:nvSpPr>
        <xdr:cNvPr id="458" name="公債費以外該当値テキスト"/>
        <xdr:cNvSpPr txBox="1"/>
      </xdr:nvSpPr>
      <xdr:spPr>
        <a:xfrm>
          <a:off x="16598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101346</xdr:rowOff>
    </xdr:from>
    <xdr:to>
      <xdr:col>78</xdr:col>
      <xdr:colOff>120650</xdr:colOff>
      <xdr:row>80</xdr:row>
      <xdr:rowOff>31496</xdr:rowOff>
    </xdr:to>
    <xdr:sp macro="" textlink="">
      <xdr:nvSpPr>
        <xdr:cNvPr id="459" name="楕円 458"/>
        <xdr:cNvSpPr/>
      </xdr:nvSpPr>
      <xdr:spPr>
        <a:xfrm>
          <a:off x="15621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16273</xdr:rowOff>
    </xdr:from>
    <xdr:ext cx="736600" cy="259045"/>
    <xdr:sp macro="" textlink="">
      <xdr:nvSpPr>
        <xdr:cNvPr id="460" name="テキスト ボックス 459"/>
        <xdr:cNvSpPr txBox="1"/>
      </xdr:nvSpPr>
      <xdr:spPr>
        <a:xfrm>
          <a:off x="15290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xdr:rowOff>
    </xdr:from>
    <xdr:to>
      <xdr:col>74</xdr:col>
      <xdr:colOff>31750</xdr:colOff>
      <xdr:row>79</xdr:row>
      <xdr:rowOff>116078</xdr:rowOff>
    </xdr:to>
    <xdr:sp macro="" textlink="">
      <xdr:nvSpPr>
        <xdr:cNvPr id="461" name="楕円 460"/>
        <xdr:cNvSpPr/>
      </xdr:nvSpPr>
      <xdr:spPr>
        <a:xfrm>
          <a:off x="14732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100855</xdr:rowOff>
    </xdr:from>
    <xdr:ext cx="762000" cy="259045"/>
    <xdr:sp macro="" textlink="">
      <xdr:nvSpPr>
        <xdr:cNvPr id="462" name="テキスト ボックス 461"/>
        <xdr:cNvSpPr txBox="1"/>
      </xdr:nvSpPr>
      <xdr:spPr>
        <a:xfrm>
          <a:off x="14401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63" name="楕円 462"/>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64" name="テキスト ボックス 463"/>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94487</xdr:rowOff>
    </xdr:from>
    <xdr:to>
      <xdr:col>65</xdr:col>
      <xdr:colOff>53975</xdr:colOff>
      <xdr:row>79</xdr:row>
      <xdr:rowOff>24637</xdr:rowOff>
    </xdr:to>
    <xdr:sp macro="" textlink="">
      <xdr:nvSpPr>
        <xdr:cNvPr id="465" name="楕円 464"/>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9414</xdr:rowOff>
    </xdr:from>
    <xdr:ext cx="762000" cy="259045"/>
    <xdr:sp macro="" textlink="">
      <xdr:nvSpPr>
        <xdr:cNvPr id="466" name="テキスト ボックス 465"/>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170777</xdr:rowOff>
    </xdr:from>
    <xdr:to>
      <xdr:col>29</xdr:col>
      <xdr:colOff>127000</xdr:colOff>
      <xdr:row>19</xdr:row>
      <xdr:rowOff>65125</xdr:rowOff>
    </xdr:to>
    <xdr:cxnSp macro="">
      <xdr:nvCxnSpPr>
        <xdr:cNvPr id="50" name="直線コネクタ 49"/>
        <xdr:cNvCxnSpPr/>
      </xdr:nvCxnSpPr>
      <xdr:spPr bwMode="auto">
        <a:xfrm flipV="1">
          <a:off x="5003800" y="3304502"/>
          <a:ext cx="647700" cy="65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52608</xdr:rowOff>
    </xdr:from>
    <xdr:ext cx="762000" cy="259045"/>
    <xdr:sp macro="" textlink="">
      <xdr:nvSpPr>
        <xdr:cNvPr id="51" name="人口1人当たり決算額の推移平均値テキスト130"/>
        <xdr:cNvSpPr txBox="1"/>
      </xdr:nvSpPr>
      <xdr:spPr>
        <a:xfrm>
          <a:off x="5740400" y="284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65125</xdr:rowOff>
    </xdr:from>
    <xdr:to>
      <xdr:col>26</xdr:col>
      <xdr:colOff>50800</xdr:colOff>
      <xdr:row>19</xdr:row>
      <xdr:rowOff>136106</xdr:rowOff>
    </xdr:to>
    <xdr:cxnSp macro="">
      <xdr:nvCxnSpPr>
        <xdr:cNvPr id="53" name="直線コネクタ 52"/>
        <xdr:cNvCxnSpPr/>
      </xdr:nvCxnSpPr>
      <xdr:spPr bwMode="auto">
        <a:xfrm flipV="1">
          <a:off x="4305300" y="3370300"/>
          <a:ext cx="698500" cy="70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3802</xdr:rowOff>
    </xdr:from>
    <xdr:ext cx="736600" cy="259045"/>
    <xdr:sp macro="" textlink="">
      <xdr:nvSpPr>
        <xdr:cNvPr id="55" name="テキスト ボックス 54"/>
        <xdr:cNvSpPr txBox="1"/>
      </xdr:nvSpPr>
      <xdr:spPr>
        <a:xfrm>
          <a:off x="4622800" y="27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136106</xdr:rowOff>
    </xdr:from>
    <xdr:to>
      <xdr:col>22</xdr:col>
      <xdr:colOff>114300</xdr:colOff>
      <xdr:row>19</xdr:row>
      <xdr:rowOff>140030</xdr:rowOff>
    </xdr:to>
    <xdr:cxnSp macro="">
      <xdr:nvCxnSpPr>
        <xdr:cNvPr id="56" name="直線コネクタ 55"/>
        <xdr:cNvCxnSpPr/>
      </xdr:nvCxnSpPr>
      <xdr:spPr bwMode="auto">
        <a:xfrm flipV="1">
          <a:off x="3606800" y="3441281"/>
          <a:ext cx="698500" cy="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37444</xdr:rowOff>
    </xdr:from>
    <xdr:ext cx="762000" cy="259045"/>
    <xdr:sp macro="" textlink="">
      <xdr:nvSpPr>
        <xdr:cNvPr id="58" name="テキスト ボックス 57"/>
        <xdr:cNvSpPr txBox="1"/>
      </xdr:nvSpPr>
      <xdr:spPr>
        <a:xfrm>
          <a:off x="3924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140030</xdr:rowOff>
    </xdr:from>
    <xdr:to>
      <xdr:col>18</xdr:col>
      <xdr:colOff>177800</xdr:colOff>
      <xdr:row>20</xdr:row>
      <xdr:rowOff>15596</xdr:rowOff>
    </xdr:to>
    <xdr:cxnSp macro="">
      <xdr:nvCxnSpPr>
        <xdr:cNvPr id="59" name="直線コネクタ 58"/>
        <xdr:cNvCxnSpPr/>
      </xdr:nvCxnSpPr>
      <xdr:spPr bwMode="auto">
        <a:xfrm flipV="1">
          <a:off x="2908300" y="3445205"/>
          <a:ext cx="698500" cy="47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13974</xdr:rowOff>
    </xdr:from>
    <xdr:ext cx="762000" cy="259045"/>
    <xdr:sp macro="" textlink="">
      <xdr:nvSpPr>
        <xdr:cNvPr id="61" name="テキスト ボックス 60"/>
        <xdr:cNvSpPr txBox="1"/>
      </xdr:nvSpPr>
      <xdr:spPr>
        <a:xfrm>
          <a:off x="32258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119977</xdr:rowOff>
    </xdr:from>
    <xdr:to>
      <xdr:col>29</xdr:col>
      <xdr:colOff>177800</xdr:colOff>
      <xdr:row>19</xdr:row>
      <xdr:rowOff>50127</xdr:rowOff>
    </xdr:to>
    <xdr:sp macro="" textlink="">
      <xdr:nvSpPr>
        <xdr:cNvPr id="69" name="楕円 68"/>
        <xdr:cNvSpPr/>
      </xdr:nvSpPr>
      <xdr:spPr bwMode="auto">
        <a:xfrm>
          <a:off x="5600700" y="325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92054</xdr:rowOff>
    </xdr:from>
    <xdr:ext cx="762000" cy="259045"/>
    <xdr:sp macro="" textlink="">
      <xdr:nvSpPr>
        <xdr:cNvPr id="70" name="人口1人当たり決算額の推移該当値テキスト130"/>
        <xdr:cNvSpPr txBox="1"/>
      </xdr:nvSpPr>
      <xdr:spPr>
        <a:xfrm>
          <a:off x="5740400" y="322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14325</xdr:rowOff>
    </xdr:from>
    <xdr:to>
      <xdr:col>26</xdr:col>
      <xdr:colOff>101600</xdr:colOff>
      <xdr:row>19</xdr:row>
      <xdr:rowOff>115925</xdr:rowOff>
    </xdr:to>
    <xdr:sp macro="" textlink="">
      <xdr:nvSpPr>
        <xdr:cNvPr id="71" name="楕円 70"/>
        <xdr:cNvSpPr/>
      </xdr:nvSpPr>
      <xdr:spPr bwMode="auto">
        <a:xfrm>
          <a:off x="4953000" y="331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100702</xdr:rowOff>
    </xdr:from>
    <xdr:ext cx="736600" cy="259045"/>
    <xdr:sp macro="" textlink="">
      <xdr:nvSpPr>
        <xdr:cNvPr id="72" name="テキスト ボックス 71"/>
        <xdr:cNvSpPr txBox="1"/>
      </xdr:nvSpPr>
      <xdr:spPr>
        <a:xfrm>
          <a:off x="4622800" y="340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85306</xdr:rowOff>
    </xdr:from>
    <xdr:to>
      <xdr:col>22</xdr:col>
      <xdr:colOff>165100</xdr:colOff>
      <xdr:row>20</xdr:row>
      <xdr:rowOff>15456</xdr:rowOff>
    </xdr:to>
    <xdr:sp macro="" textlink="">
      <xdr:nvSpPr>
        <xdr:cNvPr id="73" name="楕円 72"/>
        <xdr:cNvSpPr/>
      </xdr:nvSpPr>
      <xdr:spPr bwMode="auto">
        <a:xfrm>
          <a:off x="4254500" y="339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233</xdr:rowOff>
    </xdr:from>
    <xdr:ext cx="762000" cy="259045"/>
    <xdr:sp macro="" textlink="">
      <xdr:nvSpPr>
        <xdr:cNvPr id="74" name="テキスト ボックス 73"/>
        <xdr:cNvSpPr txBox="1"/>
      </xdr:nvSpPr>
      <xdr:spPr>
        <a:xfrm>
          <a:off x="3924300" y="347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89230</xdr:rowOff>
    </xdr:from>
    <xdr:to>
      <xdr:col>19</xdr:col>
      <xdr:colOff>38100</xdr:colOff>
      <xdr:row>20</xdr:row>
      <xdr:rowOff>19380</xdr:rowOff>
    </xdr:to>
    <xdr:sp macro="" textlink="">
      <xdr:nvSpPr>
        <xdr:cNvPr id="75" name="楕円 74"/>
        <xdr:cNvSpPr/>
      </xdr:nvSpPr>
      <xdr:spPr bwMode="auto">
        <a:xfrm>
          <a:off x="3556000" y="3394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4157</xdr:rowOff>
    </xdr:from>
    <xdr:ext cx="762000" cy="259045"/>
    <xdr:sp macro="" textlink="">
      <xdr:nvSpPr>
        <xdr:cNvPr id="76" name="テキスト ボックス 75"/>
        <xdr:cNvSpPr txBox="1"/>
      </xdr:nvSpPr>
      <xdr:spPr>
        <a:xfrm>
          <a:off x="3225800" y="348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136246</xdr:rowOff>
    </xdr:from>
    <xdr:to>
      <xdr:col>15</xdr:col>
      <xdr:colOff>101600</xdr:colOff>
      <xdr:row>20</xdr:row>
      <xdr:rowOff>66396</xdr:rowOff>
    </xdr:to>
    <xdr:sp macro="" textlink="">
      <xdr:nvSpPr>
        <xdr:cNvPr id="77" name="楕円 76"/>
        <xdr:cNvSpPr/>
      </xdr:nvSpPr>
      <xdr:spPr bwMode="auto">
        <a:xfrm>
          <a:off x="2857500" y="3441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51173</xdr:rowOff>
    </xdr:from>
    <xdr:ext cx="762000" cy="259045"/>
    <xdr:sp macro="" textlink="">
      <xdr:nvSpPr>
        <xdr:cNvPr id="78" name="テキスト ボックス 77"/>
        <xdr:cNvSpPr txBox="1"/>
      </xdr:nvSpPr>
      <xdr:spPr>
        <a:xfrm>
          <a:off x="2527300" y="352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250143</xdr:rowOff>
    </xdr:from>
    <xdr:ext cx="762000" cy="259045"/>
    <xdr:sp macro="" textlink="">
      <xdr:nvSpPr>
        <xdr:cNvPr id="107" name="人口1人当たり決算額の推移最小値テキスト445"/>
        <xdr:cNvSpPr txBox="1"/>
      </xdr:nvSpPr>
      <xdr:spPr>
        <a:xfrm>
          <a:off x="5740400" y="737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239967</xdr:rowOff>
    </xdr:from>
    <xdr:to>
      <xdr:col>29</xdr:col>
      <xdr:colOff>127000</xdr:colOff>
      <xdr:row>37</xdr:row>
      <xdr:rowOff>303517</xdr:rowOff>
    </xdr:to>
    <xdr:cxnSp macro="">
      <xdr:nvCxnSpPr>
        <xdr:cNvPr id="111" name="直線コネクタ 110"/>
        <xdr:cNvCxnSpPr/>
      </xdr:nvCxnSpPr>
      <xdr:spPr bwMode="auto">
        <a:xfrm flipV="1">
          <a:off x="5003800" y="7364667"/>
          <a:ext cx="647700" cy="63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263855</xdr:rowOff>
    </xdr:from>
    <xdr:to>
      <xdr:col>26</xdr:col>
      <xdr:colOff>50800</xdr:colOff>
      <xdr:row>37</xdr:row>
      <xdr:rowOff>303517</xdr:rowOff>
    </xdr:to>
    <xdr:cxnSp macro="">
      <xdr:nvCxnSpPr>
        <xdr:cNvPr id="114" name="直線コネクタ 113"/>
        <xdr:cNvCxnSpPr/>
      </xdr:nvCxnSpPr>
      <xdr:spPr bwMode="auto">
        <a:xfrm>
          <a:off x="4305300" y="7388555"/>
          <a:ext cx="6985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241529</xdr:rowOff>
    </xdr:from>
    <xdr:to>
      <xdr:col>22</xdr:col>
      <xdr:colOff>114300</xdr:colOff>
      <xdr:row>37</xdr:row>
      <xdr:rowOff>263855</xdr:rowOff>
    </xdr:to>
    <xdr:cxnSp macro="">
      <xdr:nvCxnSpPr>
        <xdr:cNvPr id="117" name="直線コネクタ 116"/>
        <xdr:cNvCxnSpPr/>
      </xdr:nvCxnSpPr>
      <xdr:spPr bwMode="auto">
        <a:xfrm>
          <a:off x="3606800" y="7366229"/>
          <a:ext cx="698500" cy="2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241529</xdr:rowOff>
    </xdr:from>
    <xdr:to>
      <xdr:col>18</xdr:col>
      <xdr:colOff>177800</xdr:colOff>
      <xdr:row>37</xdr:row>
      <xdr:rowOff>271514</xdr:rowOff>
    </xdr:to>
    <xdr:cxnSp macro="">
      <xdr:nvCxnSpPr>
        <xdr:cNvPr id="120" name="直線コネクタ 119"/>
        <xdr:cNvCxnSpPr/>
      </xdr:nvCxnSpPr>
      <xdr:spPr bwMode="auto">
        <a:xfrm flipV="1">
          <a:off x="2908300" y="7366229"/>
          <a:ext cx="698500" cy="2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189167</xdr:rowOff>
    </xdr:from>
    <xdr:to>
      <xdr:col>29</xdr:col>
      <xdr:colOff>177800</xdr:colOff>
      <xdr:row>37</xdr:row>
      <xdr:rowOff>290767</xdr:rowOff>
    </xdr:to>
    <xdr:sp macro="" textlink="">
      <xdr:nvSpPr>
        <xdr:cNvPr id="130" name="楕円 129"/>
        <xdr:cNvSpPr/>
      </xdr:nvSpPr>
      <xdr:spPr bwMode="auto">
        <a:xfrm>
          <a:off x="5600700" y="7313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97744</xdr:rowOff>
    </xdr:from>
    <xdr:ext cx="762000" cy="259045"/>
    <xdr:sp macro="" textlink="">
      <xdr:nvSpPr>
        <xdr:cNvPr id="131" name="人口1人当たり決算額の推移該当値テキスト445"/>
        <xdr:cNvSpPr txBox="1"/>
      </xdr:nvSpPr>
      <xdr:spPr>
        <a:xfrm>
          <a:off x="5740400" y="722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252717</xdr:rowOff>
    </xdr:from>
    <xdr:to>
      <xdr:col>26</xdr:col>
      <xdr:colOff>101600</xdr:colOff>
      <xdr:row>38</xdr:row>
      <xdr:rowOff>11417</xdr:rowOff>
    </xdr:to>
    <xdr:sp macro="" textlink="">
      <xdr:nvSpPr>
        <xdr:cNvPr id="132" name="楕円 131"/>
        <xdr:cNvSpPr/>
      </xdr:nvSpPr>
      <xdr:spPr bwMode="auto">
        <a:xfrm>
          <a:off x="4953000" y="737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339094</xdr:rowOff>
    </xdr:from>
    <xdr:ext cx="736600" cy="259045"/>
    <xdr:sp macro="" textlink="">
      <xdr:nvSpPr>
        <xdr:cNvPr id="133" name="テキスト ボックス 132"/>
        <xdr:cNvSpPr txBox="1"/>
      </xdr:nvSpPr>
      <xdr:spPr>
        <a:xfrm>
          <a:off x="4622800" y="746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213055</xdr:rowOff>
    </xdr:from>
    <xdr:to>
      <xdr:col>22</xdr:col>
      <xdr:colOff>165100</xdr:colOff>
      <xdr:row>37</xdr:row>
      <xdr:rowOff>314655</xdr:rowOff>
    </xdr:to>
    <xdr:sp macro="" textlink="">
      <xdr:nvSpPr>
        <xdr:cNvPr id="134" name="楕円 133"/>
        <xdr:cNvSpPr/>
      </xdr:nvSpPr>
      <xdr:spPr bwMode="auto">
        <a:xfrm>
          <a:off x="4254500" y="733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299432</xdr:rowOff>
    </xdr:from>
    <xdr:ext cx="762000" cy="259045"/>
    <xdr:sp macro="" textlink="">
      <xdr:nvSpPr>
        <xdr:cNvPr id="135" name="テキスト ボックス 134"/>
        <xdr:cNvSpPr txBox="1"/>
      </xdr:nvSpPr>
      <xdr:spPr>
        <a:xfrm>
          <a:off x="3924300" y="74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190729</xdr:rowOff>
    </xdr:from>
    <xdr:to>
      <xdr:col>19</xdr:col>
      <xdr:colOff>38100</xdr:colOff>
      <xdr:row>37</xdr:row>
      <xdr:rowOff>292329</xdr:rowOff>
    </xdr:to>
    <xdr:sp macro="" textlink="">
      <xdr:nvSpPr>
        <xdr:cNvPr id="136" name="楕円 135"/>
        <xdr:cNvSpPr/>
      </xdr:nvSpPr>
      <xdr:spPr bwMode="auto">
        <a:xfrm>
          <a:off x="3556000" y="731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277106</xdr:rowOff>
    </xdr:from>
    <xdr:ext cx="762000" cy="259045"/>
    <xdr:sp macro="" textlink="">
      <xdr:nvSpPr>
        <xdr:cNvPr id="137" name="テキスト ボックス 136"/>
        <xdr:cNvSpPr txBox="1"/>
      </xdr:nvSpPr>
      <xdr:spPr>
        <a:xfrm>
          <a:off x="3225800" y="740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220714</xdr:rowOff>
    </xdr:from>
    <xdr:to>
      <xdr:col>15</xdr:col>
      <xdr:colOff>101600</xdr:colOff>
      <xdr:row>37</xdr:row>
      <xdr:rowOff>322314</xdr:rowOff>
    </xdr:to>
    <xdr:sp macro="" textlink="">
      <xdr:nvSpPr>
        <xdr:cNvPr id="138" name="楕円 137"/>
        <xdr:cNvSpPr/>
      </xdr:nvSpPr>
      <xdr:spPr bwMode="auto">
        <a:xfrm>
          <a:off x="2857500" y="7345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307091</xdr:rowOff>
    </xdr:from>
    <xdr:ext cx="762000" cy="259045"/>
    <xdr:sp macro="" textlink="">
      <xdr:nvSpPr>
        <xdr:cNvPr id="139" name="テキスト ボックス 138"/>
        <xdr:cNvSpPr txBox="1"/>
      </xdr:nvSpPr>
      <xdr:spPr>
        <a:xfrm>
          <a:off x="2527300" y="74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282,018
278,634
76.49
88,164,917
86,203,562
894,083
52,234,634
50,828,681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59439</xdr:rowOff>
    </xdr:from>
    <xdr:to>
      <xdr:col>24</xdr:col>
      <xdr:colOff>63500</xdr:colOff>
      <xdr:row>37</xdr:row>
      <xdr:rowOff>91991</xdr:rowOff>
    </xdr:to>
    <xdr:cxnSp macro="">
      <xdr:nvCxnSpPr>
        <xdr:cNvPr id="59" name="直線コネクタ 58"/>
        <xdr:cNvCxnSpPr/>
      </xdr:nvCxnSpPr>
      <xdr:spPr>
        <a:xfrm flipV="1">
          <a:off x="3797300" y="6403089"/>
          <a:ext cx="838200" cy="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77830</xdr:rowOff>
    </xdr:from>
    <xdr:ext cx="534377" cy="259045"/>
    <xdr:sp macro="" textlink="">
      <xdr:nvSpPr>
        <xdr:cNvPr id="60" name="人件費平均値テキスト"/>
        <xdr:cNvSpPr txBox="1"/>
      </xdr:nvSpPr>
      <xdr:spPr>
        <a:xfrm>
          <a:off x="4686300" y="607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91991</xdr:rowOff>
    </xdr:from>
    <xdr:to>
      <xdr:col>19</xdr:col>
      <xdr:colOff>177800</xdr:colOff>
      <xdr:row>37</xdr:row>
      <xdr:rowOff>127219</xdr:rowOff>
    </xdr:to>
    <xdr:cxnSp macro="">
      <xdr:nvCxnSpPr>
        <xdr:cNvPr id="62" name="直線コネクタ 61"/>
        <xdr:cNvCxnSpPr/>
      </xdr:nvCxnSpPr>
      <xdr:spPr>
        <a:xfrm flipV="1">
          <a:off x="2908300" y="6435641"/>
          <a:ext cx="889000" cy="3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10888</xdr:rowOff>
    </xdr:from>
    <xdr:ext cx="534377" cy="259045"/>
    <xdr:sp macro="" textlink="">
      <xdr:nvSpPr>
        <xdr:cNvPr id="64" name="テキスト ボックス 63"/>
        <xdr:cNvSpPr txBox="1"/>
      </xdr:nvSpPr>
      <xdr:spPr>
        <a:xfrm>
          <a:off x="3530111" y="60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106781</xdr:rowOff>
    </xdr:from>
    <xdr:to>
      <xdr:col>15</xdr:col>
      <xdr:colOff>50800</xdr:colOff>
      <xdr:row>37</xdr:row>
      <xdr:rowOff>127219</xdr:rowOff>
    </xdr:to>
    <xdr:cxnSp macro="">
      <xdr:nvCxnSpPr>
        <xdr:cNvPr id="65" name="直線コネクタ 64"/>
        <xdr:cNvCxnSpPr/>
      </xdr:nvCxnSpPr>
      <xdr:spPr>
        <a:xfrm>
          <a:off x="2019300" y="6450431"/>
          <a:ext cx="8890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16923</xdr:rowOff>
    </xdr:from>
    <xdr:ext cx="534377" cy="259045"/>
    <xdr:sp macro="" textlink="">
      <xdr:nvSpPr>
        <xdr:cNvPr id="67" name="テキスト ボックス 66"/>
        <xdr:cNvSpPr txBox="1"/>
      </xdr:nvSpPr>
      <xdr:spPr>
        <a:xfrm>
          <a:off x="2641111" y="60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106781</xdr:rowOff>
    </xdr:from>
    <xdr:to>
      <xdr:col>10</xdr:col>
      <xdr:colOff>114300</xdr:colOff>
      <xdr:row>37</xdr:row>
      <xdr:rowOff>162446</xdr:rowOff>
    </xdr:to>
    <xdr:cxnSp macro="">
      <xdr:nvCxnSpPr>
        <xdr:cNvPr id="68" name="直線コネクタ 67"/>
        <xdr:cNvCxnSpPr/>
      </xdr:nvCxnSpPr>
      <xdr:spPr>
        <a:xfrm flipV="1">
          <a:off x="1130300" y="6450431"/>
          <a:ext cx="889000" cy="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151432</xdr:rowOff>
    </xdr:from>
    <xdr:ext cx="534377" cy="259045"/>
    <xdr:sp macro="" textlink="">
      <xdr:nvSpPr>
        <xdr:cNvPr id="70" name="テキスト ボックス 69"/>
        <xdr:cNvSpPr txBox="1"/>
      </xdr:nvSpPr>
      <xdr:spPr>
        <a:xfrm>
          <a:off x="1752111" y="59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167708</xdr:rowOff>
    </xdr:from>
    <xdr:ext cx="534377" cy="259045"/>
    <xdr:sp macro="" textlink="">
      <xdr:nvSpPr>
        <xdr:cNvPr id="72" name="テキスト ボックス 71"/>
        <xdr:cNvSpPr txBox="1"/>
      </xdr:nvSpPr>
      <xdr:spPr>
        <a:xfrm>
          <a:off x="863111" y="59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8639</xdr:rowOff>
    </xdr:from>
    <xdr:to>
      <xdr:col>24</xdr:col>
      <xdr:colOff>114300</xdr:colOff>
      <xdr:row>37</xdr:row>
      <xdr:rowOff>110239</xdr:rowOff>
    </xdr:to>
    <xdr:sp macro="" textlink="">
      <xdr:nvSpPr>
        <xdr:cNvPr id="78" name="楕円 77"/>
        <xdr:cNvSpPr/>
      </xdr:nvSpPr>
      <xdr:spPr>
        <a:xfrm>
          <a:off x="4584700" y="63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158516</xdr:rowOff>
    </xdr:from>
    <xdr:ext cx="534377" cy="259045"/>
    <xdr:sp macro="" textlink="">
      <xdr:nvSpPr>
        <xdr:cNvPr id="79" name="人件費該当値テキスト"/>
        <xdr:cNvSpPr txBox="1"/>
      </xdr:nvSpPr>
      <xdr:spPr>
        <a:xfrm>
          <a:off x="4686300" y="633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41191</xdr:rowOff>
    </xdr:from>
    <xdr:to>
      <xdr:col>20</xdr:col>
      <xdr:colOff>38100</xdr:colOff>
      <xdr:row>37</xdr:row>
      <xdr:rowOff>142791</xdr:rowOff>
    </xdr:to>
    <xdr:sp macro="" textlink="">
      <xdr:nvSpPr>
        <xdr:cNvPr id="80" name="楕円 79"/>
        <xdr:cNvSpPr/>
      </xdr:nvSpPr>
      <xdr:spPr>
        <a:xfrm>
          <a:off x="3746500" y="638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133918</xdr:rowOff>
    </xdr:from>
    <xdr:ext cx="534377" cy="259045"/>
    <xdr:sp macro="" textlink="">
      <xdr:nvSpPr>
        <xdr:cNvPr id="81" name="テキスト ボックス 80"/>
        <xdr:cNvSpPr txBox="1"/>
      </xdr:nvSpPr>
      <xdr:spPr>
        <a:xfrm>
          <a:off x="3530111" y="647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76419</xdr:rowOff>
    </xdr:from>
    <xdr:to>
      <xdr:col>15</xdr:col>
      <xdr:colOff>101600</xdr:colOff>
      <xdr:row>38</xdr:row>
      <xdr:rowOff>6569</xdr:rowOff>
    </xdr:to>
    <xdr:sp macro="" textlink="">
      <xdr:nvSpPr>
        <xdr:cNvPr id="82" name="楕円 81"/>
        <xdr:cNvSpPr/>
      </xdr:nvSpPr>
      <xdr:spPr>
        <a:xfrm>
          <a:off x="2857500" y="64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169146</xdr:rowOff>
    </xdr:from>
    <xdr:ext cx="534377" cy="259045"/>
    <xdr:sp macro="" textlink="">
      <xdr:nvSpPr>
        <xdr:cNvPr id="83" name="テキスト ボックス 82"/>
        <xdr:cNvSpPr txBox="1"/>
      </xdr:nvSpPr>
      <xdr:spPr>
        <a:xfrm>
          <a:off x="2641111" y="651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55981</xdr:rowOff>
    </xdr:from>
    <xdr:to>
      <xdr:col>10</xdr:col>
      <xdr:colOff>165100</xdr:colOff>
      <xdr:row>37</xdr:row>
      <xdr:rowOff>157581</xdr:rowOff>
    </xdr:to>
    <xdr:sp macro="" textlink="">
      <xdr:nvSpPr>
        <xdr:cNvPr id="84" name="楕円 83"/>
        <xdr:cNvSpPr/>
      </xdr:nvSpPr>
      <xdr:spPr>
        <a:xfrm>
          <a:off x="1968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148709</xdr:rowOff>
    </xdr:from>
    <xdr:ext cx="534377" cy="259045"/>
    <xdr:sp macro="" textlink="">
      <xdr:nvSpPr>
        <xdr:cNvPr id="85" name="テキスト ボックス 84"/>
        <xdr:cNvSpPr txBox="1"/>
      </xdr:nvSpPr>
      <xdr:spPr>
        <a:xfrm>
          <a:off x="1752111" y="649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111646</xdr:rowOff>
    </xdr:from>
    <xdr:to>
      <xdr:col>6</xdr:col>
      <xdr:colOff>38100</xdr:colOff>
      <xdr:row>38</xdr:row>
      <xdr:rowOff>41796</xdr:rowOff>
    </xdr:to>
    <xdr:sp macro="" textlink="">
      <xdr:nvSpPr>
        <xdr:cNvPr id="86" name="楕円 85"/>
        <xdr:cNvSpPr/>
      </xdr:nvSpPr>
      <xdr:spPr>
        <a:xfrm>
          <a:off x="1079500" y="64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32923</xdr:rowOff>
    </xdr:from>
    <xdr:ext cx="534377" cy="259045"/>
    <xdr:sp macro="" textlink="">
      <xdr:nvSpPr>
        <xdr:cNvPr id="87" name="テキスト ボックス 86"/>
        <xdr:cNvSpPr txBox="1"/>
      </xdr:nvSpPr>
      <xdr:spPr>
        <a:xfrm>
          <a:off x="863111" y="654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2997</xdr:rowOff>
    </xdr:from>
    <xdr:to>
      <xdr:col>24</xdr:col>
      <xdr:colOff>63500</xdr:colOff>
      <xdr:row>54</xdr:row>
      <xdr:rowOff>2845</xdr:rowOff>
    </xdr:to>
    <xdr:cxnSp macro="">
      <xdr:nvCxnSpPr>
        <xdr:cNvPr id="117" name="直線コネクタ 116"/>
        <xdr:cNvCxnSpPr/>
      </xdr:nvCxnSpPr>
      <xdr:spPr>
        <a:xfrm flipV="1">
          <a:off x="3797300" y="9089847"/>
          <a:ext cx="838200" cy="17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93997</xdr:rowOff>
    </xdr:from>
    <xdr:ext cx="534377" cy="259045"/>
    <xdr:sp macro="" textlink="">
      <xdr:nvSpPr>
        <xdr:cNvPr id="118" name="物件費平均値テキスト"/>
        <xdr:cNvSpPr txBox="1"/>
      </xdr:nvSpPr>
      <xdr:spPr>
        <a:xfrm>
          <a:off x="4686300" y="935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2845</xdr:rowOff>
    </xdr:from>
    <xdr:to>
      <xdr:col>19</xdr:col>
      <xdr:colOff>177800</xdr:colOff>
      <xdr:row>54</xdr:row>
      <xdr:rowOff>12903</xdr:rowOff>
    </xdr:to>
    <xdr:cxnSp macro="">
      <xdr:nvCxnSpPr>
        <xdr:cNvPr id="120" name="直線コネクタ 119"/>
        <xdr:cNvCxnSpPr/>
      </xdr:nvCxnSpPr>
      <xdr:spPr>
        <a:xfrm flipV="1">
          <a:off x="2908300" y="926114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12903</xdr:rowOff>
    </xdr:from>
    <xdr:to>
      <xdr:col>15</xdr:col>
      <xdr:colOff>50800</xdr:colOff>
      <xdr:row>54</xdr:row>
      <xdr:rowOff>103353</xdr:rowOff>
    </xdr:to>
    <xdr:cxnSp macro="">
      <xdr:nvCxnSpPr>
        <xdr:cNvPr id="123" name="直線コネクタ 122"/>
        <xdr:cNvCxnSpPr/>
      </xdr:nvCxnSpPr>
      <xdr:spPr>
        <a:xfrm flipV="1">
          <a:off x="2019300" y="9271203"/>
          <a:ext cx="889000" cy="9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103353</xdr:rowOff>
    </xdr:from>
    <xdr:to>
      <xdr:col>10</xdr:col>
      <xdr:colOff>114300</xdr:colOff>
      <xdr:row>54</xdr:row>
      <xdr:rowOff>118059</xdr:rowOff>
    </xdr:to>
    <xdr:cxnSp macro="">
      <xdr:nvCxnSpPr>
        <xdr:cNvPr id="126" name="直線コネクタ 125"/>
        <xdr:cNvCxnSpPr/>
      </xdr:nvCxnSpPr>
      <xdr:spPr>
        <a:xfrm flipV="1">
          <a:off x="1130300" y="9361653"/>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117162</xdr:rowOff>
    </xdr:from>
    <xdr:ext cx="534377" cy="259045"/>
    <xdr:sp macro="" textlink="">
      <xdr:nvSpPr>
        <xdr:cNvPr id="128" name="テキスト ボックス 127"/>
        <xdr:cNvSpPr txBox="1"/>
      </xdr:nvSpPr>
      <xdr:spPr>
        <a:xfrm>
          <a:off x="1752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164025</xdr:rowOff>
    </xdr:from>
    <xdr:ext cx="534377" cy="259045"/>
    <xdr:sp macro="" textlink="">
      <xdr:nvSpPr>
        <xdr:cNvPr id="130" name="テキスト ボックス 129"/>
        <xdr:cNvSpPr txBox="1"/>
      </xdr:nvSpPr>
      <xdr:spPr>
        <a:xfrm>
          <a:off x="863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123647</xdr:rowOff>
    </xdr:from>
    <xdr:to>
      <xdr:col>24</xdr:col>
      <xdr:colOff>114300</xdr:colOff>
      <xdr:row>53</xdr:row>
      <xdr:rowOff>53797</xdr:rowOff>
    </xdr:to>
    <xdr:sp macro="" textlink="">
      <xdr:nvSpPr>
        <xdr:cNvPr id="136" name="楕円 135"/>
        <xdr:cNvSpPr/>
      </xdr:nvSpPr>
      <xdr:spPr>
        <a:xfrm>
          <a:off x="4584700" y="903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146524</xdr:rowOff>
    </xdr:from>
    <xdr:ext cx="534377" cy="259045"/>
    <xdr:sp macro="" textlink="">
      <xdr:nvSpPr>
        <xdr:cNvPr id="137" name="物件費該当値テキスト"/>
        <xdr:cNvSpPr txBox="1"/>
      </xdr:nvSpPr>
      <xdr:spPr>
        <a:xfrm>
          <a:off x="4686300" y="889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123495</xdr:rowOff>
    </xdr:from>
    <xdr:to>
      <xdr:col>20</xdr:col>
      <xdr:colOff>38100</xdr:colOff>
      <xdr:row>54</xdr:row>
      <xdr:rowOff>53645</xdr:rowOff>
    </xdr:to>
    <xdr:sp macro="" textlink="">
      <xdr:nvSpPr>
        <xdr:cNvPr id="138" name="楕円 137"/>
        <xdr:cNvSpPr/>
      </xdr:nvSpPr>
      <xdr:spPr>
        <a:xfrm>
          <a:off x="3746500" y="921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70172</xdr:rowOff>
    </xdr:from>
    <xdr:ext cx="534377" cy="259045"/>
    <xdr:sp macro="" textlink="">
      <xdr:nvSpPr>
        <xdr:cNvPr id="139" name="テキスト ボックス 138"/>
        <xdr:cNvSpPr txBox="1"/>
      </xdr:nvSpPr>
      <xdr:spPr>
        <a:xfrm>
          <a:off x="3530111" y="89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133553</xdr:rowOff>
    </xdr:from>
    <xdr:to>
      <xdr:col>15</xdr:col>
      <xdr:colOff>101600</xdr:colOff>
      <xdr:row>54</xdr:row>
      <xdr:rowOff>63703</xdr:rowOff>
    </xdr:to>
    <xdr:sp macro="" textlink="">
      <xdr:nvSpPr>
        <xdr:cNvPr id="140" name="楕円 139"/>
        <xdr:cNvSpPr/>
      </xdr:nvSpPr>
      <xdr:spPr>
        <a:xfrm>
          <a:off x="2857500" y="92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80230</xdr:rowOff>
    </xdr:from>
    <xdr:ext cx="534377" cy="259045"/>
    <xdr:sp macro="" textlink="">
      <xdr:nvSpPr>
        <xdr:cNvPr id="141" name="テキスト ボックス 140"/>
        <xdr:cNvSpPr txBox="1"/>
      </xdr:nvSpPr>
      <xdr:spPr>
        <a:xfrm>
          <a:off x="2641111" y="89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52553</xdr:rowOff>
    </xdr:from>
    <xdr:to>
      <xdr:col>10</xdr:col>
      <xdr:colOff>165100</xdr:colOff>
      <xdr:row>54</xdr:row>
      <xdr:rowOff>154153</xdr:rowOff>
    </xdr:to>
    <xdr:sp macro="" textlink="">
      <xdr:nvSpPr>
        <xdr:cNvPr id="142" name="楕円 141"/>
        <xdr:cNvSpPr/>
      </xdr:nvSpPr>
      <xdr:spPr>
        <a:xfrm>
          <a:off x="1968500" y="93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170680</xdr:rowOff>
    </xdr:from>
    <xdr:ext cx="534377" cy="259045"/>
    <xdr:sp macro="" textlink="">
      <xdr:nvSpPr>
        <xdr:cNvPr id="143" name="テキスト ボックス 142"/>
        <xdr:cNvSpPr txBox="1"/>
      </xdr:nvSpPr>
      <xdr:spPr>
        <a:xfrm>
          <a:off x="1752111" y="90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67259</xdr:rowOff>
    </xdr:from>
    <xdr:to>
      <xdr:col>6</xdr:col>
      <xdr:colOff>38100</xdr:colOff>
      <xdr:row>54</xdr:row>
      <xdr:rowOff>168859</xdr:rowOff>
    </xdr:to>
    <xdr:sp macro="" textlink="">
      <xdr:nvSpPr>
        <xdr:cNvPr id="144" name="楕円 143"/>
        <xdr:cNvSpPr/>
      </xdr:nvSpPr>
      <xdr:spPr>
        <a:xfrm>
          <a:off x="1079500" y="9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13936</xdr:rowOff>
    </xdr:from>
    <xdr:ext cx="534377" cy="259045"/>
    <xdr:sp macro="" textlink="">
      <xdr:nvSpPr>
        <xdr:cNvPr id="145" name="テキスト ボックス 144"/>
        <xdr:cNvSpPr txBox="1"/>
      </xdr:nvSpPr>
      <xdr:spPr>
        <a:xfrm>
          <a:off x="863111" y="9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123526</xdr:rowOff>
    </xdr:from>
    <xdr:to>
      <xdr:col>24</xdr:col>
      <xdr:colOff>63500</xdr:colOff>
      <xdr:row>76</xdr:row>
      <xdr:rowOff>128842</xdr:rowOff>
    </xdr:to>
    <xdr:cxnSp macro="">
      <xdr:nvCxnSpPr>
        <xdr:cNvPr id="170" name="直線コネクタ 169"/>
        <xdr:cNvCxnSpPr/>
      </xdr:nvCxnSpPr>
      <xdr:spPr>
        <a:xfrm flipV="1">
          <a:off x="3797300" y="13153726"/>
          <a:ext cx="8382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128842</xdr:rowOff>
    </xdr:from>
    <xdr:to>
      <xdr:col>19</xdr:col>
      <xdr:colOff>177800</xdr:colOff>
      <xdr:row>76</xdr:row>
      <xdr:rowOff>143300</xdr:rowOff>
    </xdr:to>
    <xdr:cxnSp macro="">
      <xdr:nvCxnSpPr>
        <xdr:cNvPr id="173" name="直線コネクタ 172"/>
        <xdr:cNvCxnSpPr/>
      </xdr:nvCxnSpPr>
      <xdr:spPr>
        <a:xfrm flipV="1">
          <a:off x="2908300" y="13159042"/>
          <a:ext cx="889000" cy="1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143300</xdr:rowOff>
    </xdr:from>
    <xdr:to>
      <xdr:col>15</xdr:col>
      <xdr:colOff>50800</xdr:colOff>
      <xdr:row>77</xdr:row>
      <xdr:rowOff>6711</xdr:rowOff>
    </xdr:to>
    <xdr:cxnSp macro="">
      <xdr:nvCxnSpPr>
        <xdr:cNvPr id="176" name="直線コネクタ 175"/>
        <xdr:cNvCxnSpPr/>
      </xdr:nvCxnSpPr>
      <xdr:spPr>
        <a:xfrm flipV="1">
          <a:off x="2019300" y="13173500"/>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156102</xdr:rowOff>
    </xdr:from>
    <xdr:to>
      <xdr:col>10</xdr:col>
      <xdr:colOff>114300</xdr:colOff>
      <xdr:row>77</xdr:row>
      <xdr:rowOff>6711</xdr:rowOff>
    </xdr:to>
    <xdr:cxnSp macro="">
      <xdr:nvCxnSpPr>
        <xdr:cNvPr id="179" name="直線コネクタ 178"/>
        <xdr:cNvCxnSpPr/>
      </xdr:nvCxnSpPr>
      <xdr:spPr>
        <a:xfrm>
          <a:off x="1130300" y="13186302"/>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72726</xdr:rowOff>
    </xdr:from>
    <xdr:to>
      <xdr:col>24</xdr:col>
      <xdr:colOff>114300</xdr:colOff>
      <xdr:row>77</xdr:row>
      <xdr:rowOff>2876</xdr:rowOff>
    </xdr:to>
    <xdr:sp macro="" textlink="">
      <xdr:nvSpPr>
        <xdr:cNvPr id="189" name="楕円 188"/>
        <xdr:cNvSpPr/>
      </xdr:nvSpPr>
      <xdr:spPr>
        <a:xfrm>
          <a:off x="4584700" y="131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51153</xdr:rowOff>
    </xdr:from>
    <xdr:ext cx="469744" cy="259045"/>
    <xdr:sp macro="" textlink="">
      <xdr:nvSpPr>
        <xdr:cNvPr id="190" name="維持補修費該当値テキスト"/>
        <xdr:cNvSpPr txBox="1"/>
      </xdr:nvSpPr>
      <xdr:spPr>
        <a:xfrm>
          <a:off x="4686300" y="1308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78042</xdr:rowOff>
    </xdr:from>
    <xdr:to>
      <xdr:col>20</xdr:col>
      <xdr:colOff>38100</xdr:colOff>
      <xdr:row>77</xdr:row>
      <xdr:rowOff>8192</xdr:rowOff>
    </xdr:to>
    <xdr:sp macro="" textlink="">
      <xdr:nvSpPr>
        <xdr:cNvPr id="191" name="楕円 190"/>
        <xdr:cNvSpPr/>
      </xdr:nvSpPr>
      <xdr:spPr>
        <a:xfrm>
          <a:off x="3746500" y="131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170769</xdr:rowOff>
    </xdr:from>
    <xdr:ext cx="469744" cy="259045"/>
    <xdr:sp macro="" textlink="">
      <xdr:nvSpPr>
        <xdr:cNvPr id="192" name="テキスト ボックス 191"/>
        <xdr:cNvSpPr txBox="1"/>
      </xdr:nvSpPr>
      <xdr:spPr>
        <a:xfrm>
          <a:off x="3562428" y="1320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92500</xdr:rowOff>
    </xdr:from>
    <xdr:to>
      <xdr:col>15</xdr:col>
      <xdr:colOff>101600</xdr:colOff>
      <xdr:row>77</xdr:row>
      <xdr:rowOff>22650</xdr:rowOff>
    </xdr:to>
    <xdr:sp macro="" textlink="">
      <xdr:nvSpPr>
        <xdr:cNvPr id="193" name="楕円 192"/>
        <xdr:cNvSpPr/>
      </xdr:nvSpPr>
      <xdr:spPr>
        <a:xfrm>
          <a:off x="2857500" y="131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13777</xdr:rowOff>
    </xdr:from>
    <xdr:ext cx="469744" cy="259045"/>
    <xdr:sp macro="" textlink="">
      <xdr:nvSpPr>
        <xdr:cNvPr id="194" name="テキスト ボックス 193"/>
        <xdr:cNvSpPr txBox="1"/>
      </xdr:nvSpPr>
      <xdr:spPr>
        <a:xfrm>
          <a:off x="2673428" y="1321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127361</xdr:rowOff>
    </xdr:from>
    <xdr:to>
      <xdr:col>10</xdr:col>
      <xdr:colOff>165100</xdr:colOff>
      <xdr:row>77</xdr:row>
      <xdr:rowOff>57511</xdr:rowOff>
    </xdr:to>
    <xdr:sp macro="" textlink="">
      <xdr:nvSpPr>
        <xdr:cNvPr id="195" name="楕円 194"/>
        <xdr:cNvSpPr/>
      </xdr:nvSpPr>
      <xdr:spPr>
        <a:xfrm>
          <a:off x="1968500" y="131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48638</xdr:rowOff>
    </xdr:from>
    <xdr:ext cx="469744" cy="259045"/>
    <xdr:sp macro="" textlink="">
      <xdr:nvSpPr>
        <xdr:cNvPr id="196" name="テキスト ボックス 195"/>
        <xdr:cNvSpPr txBox="1"/>
      </xdr:nvSpPr>
      <xdr:spPr>
        <a:xfrm>
          <a:off x="1784428" y="1325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105302</xdr:rowOff>
    </xdr:from>
    <xdr:to>
      <xdr:col>6</xdr:col>
      <xdr:colOff>38100</xdr:colOff>
      <xdr:row>77</xdr:row>
      <xdr:rowOff>35452</xdr:rowOff>
    </xdr:to>
    <xdr:sp macro="" textlink="">
      <xdr:nvSpPr>
        <xdr:cNvPr id="197" name="楕円 196"/>
        <xdr:cNvSpPr/>
      </xdr:nvSpPr>
      <xdr:spPr>
        <a:xfrm>
          <a:off x="1079500" y="131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26579</xdr:rowOff>
    </xdr:from>
    <xdr:ext cx="469744" cy="259045"/>
    <xdr:sp macro="" textlink="">
      <xdr:nvSpPr>
        <xdr:cNvPr id="198" name="テキスト ボックス 197"/>
        <xdr:cNvSpPr txBox="1"/>
      </xdr:nvSpPr>
      <xdr:spPr>
        <a:xfrm>
          <a:off x="895428" y="1322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35954</xdr:rowOff>
    </xdr:from>
    <xdr:to>
      <xdr:col>24</xdr:col>
      <xdr:colOff>63500</xdr:colOff>
      <xdr:row>95</xdr:row>
      <xdr:rowOff>60833</xdr:rowOff>
    </xdr:to>
    <xdr:cxnSp macro="">
      <xdr:nvCxnSpPr>
        <xdr:cNvPr id="228" name="直線コネクタ 227"/>
        <xdr:cNvCxnSpPr/>
      </xdr:nvCxnSpPr>
      <xdr:spPr>
        <a:xfrm>
          <a:off x="3797300" y="16323704"/>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85177</xdr:rowOff>
    </xdr:from>
    <xdr:ext cx="534377" cy="259045"/>
    <xdr:sp macro="" textlink="">
      <xdr:nvSpPr>
        <xdr:cNvPr id="229" name="扶助費平均値テキスト"/>
        <xdr:cNvSpPr txBox="1"/>
      </xdr:nvSpPr>
      <xdr:spPr>
        <a:xfrm>
          <a:off x="4686300" y="1637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35954</xdr:rowOff>
    </xdr:from>
    <xdr:to>
      <xdr:col>19</xdr:col>
      <xdr:colOff>177800</xdr:colOff>
      <xdr:row>95</xdr:row>
      <xdr:rowOff>67463</xdr:rowOff>
    </xdr:to>
    <xdr:cxnSp macro="">
      <xdr:nvCxnSpPr>
        <xdr:cNvPr id="231" name="直線コネクタ 230"/>
        <xdr:cNvCxnSpPr/>
      </xdr:nvCxnSpPr>
      <xdr:spPr>
        <a:xfrm flipV="1">
          <a:off x="2908300" y="16323704"/>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145660</xdr:rowOff>
    </xdr:from>
    <xdr:ext cx="534377" cy="259045"/>
    <xdr:sp macro="" textlink="">
      <xdr:nvSpPr>
        <xdr:cNvPr id="233" name="テキスト ボックス 232"/>
        <xdr:cNvSpPr txBox="1"/>
      </xdr:nvSpPr>
      <xdr:spPr>
        <a:xfrm>
          <a:off x="3530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67463</xdr:rowOff>
    </xdr:from>
    <xdr:to>
      <xdr:col>15</xdr:col>
      <xdr:colOff>50800</xdr:colOff>
      <xdr:row>95</xdr:row>
      <xdr:rowOff>125603</xdr:rowOff>
    </xdr:to>
    <xdr:cxnSp macro="">
      <xdr:nvCxnSpPr>
        <xdr:cNvPr id="234" name="直線コネクタ 233"/>
        <xdr:cNvCxnSpPr/>
      </xdr:nvCxnSpPr>
      <xdr:spPr>
        <a:xfrm flipV="1">
          <a:off x="2019300" y="16355213"/>
          <a:ext cx="8890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19683</xdr:rowOff>
    </xdr:from>
    <xdr:ext cx="534377" cy="259045"/>
    <xdr:sp macro="" textlink="">
      <xdr:nvSpPr>
        <xdr:cNvPr id="236" name="テキスト ボックス 235"/>
        <xdr:cNvSpPr txBox="1"/>
      </xdr:nvSpPr>
      <xdr:spPr>
        <a:xfrm>
          <a:off x="2641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125603</xdr:rowOff>
    </xdr:from>
    <xdr:to>
      <xdr:col>10</xdr:col>
      <xdr:colOff>114300</xdr:colOff>
      <xdr:row>95</xdr:row>
      <xdr:rowOff>136861</xdr:rowOff>
    </xdr:to>
    <xdr:cxnSp macro="">
      <xdr:nvCxnSpPr>
        <xdr:cNvPr id="237" name="直線コネクタ 236"/>
        <xdr:cNvCxnSpPr/>
      </xdr:nvCxnSpPr>
      <xdr:spPr>
        <a:xfrm flipV="1">
          <a:off x="1130300" y="16413353"/>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75823</xdr:rowOff>
    </xdr:from>
    <xdr:ext cx="534377" cy="259045"/>
    <xdr:sp macro="" textlink="">
      <xdr:nvSpPr>
        <xdr:cNvPr id="239" name="テキスト ボックス 238"/>
        <xdr:cNvSpPr txBox="1"/>
      </xdr:nvSpPr>
      <xdr:spPr>
        <a:xfrm>
          <a:off x="1752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141127</xdr:rowOff>
    </xdr:from>
    <xdr:ext cx="534377" cy="259045"/>
    <xdr:sp macro="" textlink="">
      <xdr:nvSpPr>
        <xdr:cNvPr id="241" name="テキスト ボックス 240"/>
        <xdr:cNvSpPr txBox="1"/>
      </xdr:nvSpPr>
      <xdr:spPr>
        <a:xfrm>
          <a:off x="863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10033</xdr:rowOff>
    </xdr:from>
    <xdr:to>
      <xdr:col>24</xdr:col>
      <xdr:colOff>114300</xdr:colOff>
      <xdr:row>95</xdr:row>
      <xdr:rowOff>111633</xdr:rowOff>
    </xdr:to>
    <xdr:sp macro="" textlink="">
      <xdr:nvSpPr>
        <xdr:cNvPr id="247" name="楕円 246"/>
        <xdr:cNvSpPr/>
      </xdr:nvSpPr>
      <xdr:spPr>
        <a:xfrm>
          <a:off x="4584700" y="1629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32910</xdr:rowOff>
    </xdr:from>
    <xdr:ext cx="534377" cy="259045"/>
    <xdr:sp macro="" textlink="">
      <xdr:nvSpPr>
        <xdr:cNvPr id="248" name="扶助費該当値テキスト"/>
        <xdr:cNvSpPr txBox="1"/>
      </xdr:nvSpPr>
      <xdr:spPr>
        <a:xfrm>
          <a:off x="4686300" y="1614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156604</xdr:rowOff>
    </xdr:from>
    <xdr:to>
      <xdr:col>20</xdr:col>
      <xdr:colOff>38100</xdr:colOff>
      <xdr:row>95</xdr:row>
      <xdr:rowOff>86754</xdr:rowOff>
    </xdr:to>
    <xdr:sp macro="" textlink="">
      <xdr:nvSpPr>
        <xdr:cNvPr id="249" name="楕円 248"/>
        <xdr:cNvSpPr/>
      </xdr:nvSpPr>
      <xdr:spPr>
        <a:xfrm>
          <a:off x="3746500" y="162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103281</xdr:rowOff>
    </xdr:from>
    <xdr:ext cx="534377" cy="259045"/>
    <xdr:sp macro="" textlink="">
      <xdr:nvSpPr>
        <xdr:cNvPr id="250" name="テキスト ボックス 249"/>
        <xdr:cNvSpPr txBox="1"/>
      </xdr:nvSpPr>
      <xdr:spPr>
        <a:xfrm>
          <a:off x="3530111" y="1604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16663</xdr:rowOff>
    </xdr:from>
    <xdr:to>
      <xdr:col>15</xdr:col>
      <xdr:colOff>101600</xdr:colOff>
      <xdr:row>95</xdr:row>
      <xdr:rowOff>118263</xdr:rowOff>
    </xdr:to>
    <xdr:sp macro="" textlink="">
      <xdr:nvSpPr>
        <xdr:cNvPr id="251" name="楕円 250"/>
        <xdr:cNvSpPr/>
      </xdr:nvSpPr>
      <xdr:spPr>
        <a:xfrm>
          <a:off x="2857500" y="163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134790</xdr:rowOff>
    </xdr:from>
    <xdr:ext cx="534377" cy="259045"/>
    <xdr:sp macro="" textlink="">
      <xdr:nvSpPr>
        <xdr:cNvPr id="252" name="テキスト ボックス 251"/>
        <xdr:cNvSpPr txBox="1"/>
      </xdr:nvSpPr>
      <xdr:spPr>
        <a:xfrm>
          <a:off x="2641111" y="160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74803</xdr:rowOff>
    </xdr:from>
    <xdr:to>
      <xdr:col>10</xdr:col>
      <xdr:colOff>165100</xdr:colOff>
      <xdr:row>96</xdr:row>
      <xdr:rowOff>4953</xdr:rowOff>
    </xdr:to>
    <xdr:sp macro="" textlink="">
      <xdr:nvSpPr>
        <xdr:cNvPr id="253" name="楕円 252"/>
        <xdr:cNvSpPr/>
      </xdr:nvSpPr>
      <xdr:spPr>
        <a:xfrm>
          <a:off x="1968500" y="163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21480</xdr:rowOff>
    </xdr:from>
    <xdr:ext cx="534377" cy="259045"/>
    <xdr:sp macro="" textlink="">
      <xdr:nvSpPr>
        <xdr:cNvPr id="254" name="テキスト ボックス 253"/>
        <xdr:cNvSpPr txBox="1"/>
      </xdr:nvSpPr>
      <xdr:spPr>
        <a:xfrm>
          <a:off x="1752111" y="161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86061</xdr:rowOff>
    </xdr:from>
    <xdr:to>
      <xdr:col>6</xdr:col>
      <xdr:colOff>38100</xdr:colOff>
      <xdr:row>96</xdr:row>
      <xdr:rowOff>16211</xdr:rowOff>
    </xdr:to>
    <xdr:sp macro="" textlink="">
      <xdr:nvSpPr>
        <xdr:cNvPr id="255" name="楕円 254"/>
        <xdr:cNvSpPr/>
      </xdr:nvSpPr>
      <xdr:spPr>
        <a:xfrm>
          <a:off x="1079500" y="163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32738</xdr:rowOff>
    </xdr:from>
    <xdr:ext cx="534377" cy="259045"/>
    <xdr:sp macro="" textlink="">
      <xdr:nvSpPr>
        <xdr:cNvPr id="256" name="テキスト ボックス 255"/>
        <xdr:cNvSpPr txBox="1"/>
      </xdr:nvSpPr>
      <xdr:spPr>
        <a:xfrm>
          <a:off x="863111" y="161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103147</xdr:rowOff>
    </xdr:from>
    <xdr:to>
      <xdr:col>55</xdr:col>
      <xdr:colOff>0</xdr:colOff>
      <xdr:row>35</xdr:row>
      <xdr:rowOff>139220</xdr:rowOff>
    </xdr:to>
    <xdr:cxnSp macro="">
      <xdr:nvCxnSpPr>
        <xdr:cNvPr id="283" name="直線コネクタ 282"/>
        <xdr:cNvCxnSpPr/>
      </xdr:nvCxnSpPr>
      <xdr:spPr>
        <a:xfrm flipV="1">
          <a:off x="9639300" y="6103897"/>
          <a:ext cx="8382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103833</xdr:rowOff>
    </xdr:from>
    <xdr:to>
      <xdr:col>50</xdr:col>
      <xdr:colOff>114300</xdr:colOff>
      <xdr:row>35</xdr:row>
      <xdr:rowOff>139220</xdr:rowOff>
    </xdr:to>
    <xdr:cxnSp macro="">
      <xdr:nvCxnSpPr>
        <xdr:cNvPr id="286" name="直線コネクタ 285"/>
        <xdr:cNvCxnSpPr/>
      </xdr:nvCxnSpPr>
      <xdr:spPr>
        <a:xfrm>
          <a:off x="8750300" y="6104583"/>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93728</xdr:rowOff>
    </xdr:from>
    <xdr:to>
      <xdr:col>45</xdr:col>
      <xdr:colOff>177800</xdr:colOff>
      <xdr:row>35</xdr:row>
      <xdr:rowOff>103833</xdr:rowOff>
    </xdr:to>
    <xdr:cxnSp macro="">
      <xdr:nvCxnSpPr>
        <xdr:cNvPr id="289" name="直線コネクタ 288"/>
        <xdr:cNvCxnSpPr/>
      </xdr:nvCxnSpPr>
      <xdr:spPr>
        <a:xfrm>
          <a:off x="7861300" y="6094478"/>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93728</xdr:rowOff>
    </xdr:from>
    <xdr:to>
      <xdr:col>41</xdr:col>
      <xdr:colOff>50800</xdr:colOff>
      <xdr:row>36</xdr:row>
      <xdr:rowOff>131882</xdr:rowOff>
    </xdr:to>
    <xdr:cxnSp macro="">
      <xdr:nvCxnSpPr>
        <xdr:cNvPr id="292" name="直線コネクタ 291"/>
        <xdr:cNvCxnSpPr/>
      </xdr:nvCxnSpPr>
      <xdr:spPr>
        <a:xfrm flipV="1">
          <a:off x="6972300" y="6094478"/>
          <a:ext cx="889000" cy="20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52347</xdr:rowOff>
    </xdr:from>
    <xdr:to>
      <xdr:col>55</xdr:col>
      <xdr:colOff>50800</xdr:colOff>
      <xdr:row>35</xdr:row>
      <xdr:rowOff>153947</xdr:rowOff>
    </xdr:to>
    <xdr:sp macro="" textlink="">
      <xdr:nvSpPr>
        <xdr:cNvPr id="302" name="楕円 301"/>
        <xdr:cNvSpPr/>
      </xdr:nvSpPr>
      <xdr:spPr>
        <a:xfrm>
          <a:off x="10426700" y="605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30774</xdr:rowOff>
    </xdr:from>
    <xdr:ext cx="534377" cy="259045"/>
    <xdr:sp macro="" textlink="">
      <xdr:nvSpPr>
        <xdr:cNvPr id="303" name="補助費等該当値テキスト"/>
        <xdr:cNvSpPr txBox="1"/>
      </xdr:nvSpPr>
      <xdr:spPr>
        <a:xfrm>
          <a:off x="10528300" y="603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88420</xdr:rowOff>
    </xdr:from>
    <xdr:to>
      <xdr:col>50</xdr:col>
      <xdr:colOff>165100</xdr:colOff>
      <xdr:row>36</xdr:row>
      <xdr:rowOff>18570</xdr:rowOff>
    </xdr:to>
    <xdr:sp macro="" textlink="">
      <xdr:nvSpPr>
        <xdr:cNvPr id="304" name="楕円 303"/>
        <xdr:cNvSpPr/>
      </xdr:nvSpPr>
      <xdr:spPr>
        <a:xfrm>
          <a:off x="9588500" y="60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9697</xdr:rowOff>
    </xdr:from>
    <xdr:ext cx="534377" cy="259045"/>
    <xdr:sp macro="" textlink="">
      <xdr:nvSpPr>
        <xdr:cNvPr id="305" name="テキスト ボックス 304"/>
        <xdr:cNvSpPr txBox="1"/>
      </xdr:nvSpPr>
      <xdr:spPr>
        <a:xfrm>
          <a:off x="9372111" y="618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53033</xdr:rowOff>
    </xdr:from>
    <xdr:to>
      <xdr:col>46</xdr:col>
      <xdr:colOff>38100</xdr:colOff>
      <xdr:row>35</xdr:row>
      <xdr:rowOff>154633</xdr:rowOff>
    </xdr:to>
    <xdr:sp macro="" textlink="">
      <xdr:nvSpPr>
        <xdr:cNvPr id="306" name="楕円 305"/>
        <xdr:cNvSpPr/>
      </xdr:nvSpPr>
      <xdr:spPr>
        <a:xfrm>
          <a:off x="8699500" y="605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145760</xdr:rowOff>
    </xdr:from>
    <xdr:ext cx="534377" cy="259045"/>
    <xdr:sp macro="" textlink="">
      <xdr:nvSpPr>
        <xdr:cNvPr id="307" name="テキスト ボックス 306"/>
        <xdr:cNvSpPr txBox="1"/>
      </xdr:nvSpPr>
      <xdr:spPr>
        <a:xfrm>
          <a:off x="8483111" y="61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42928</xdr:rowOff>
    </xdr:from>
    <xdr:to>
      <xdr:col>41</xdr:col>
      <xdr:colOff>101600</xdr:colOff>
      <xdr:row>35</xdr:row>
      <xdr:rowOff>144528</xdr:rowOff>
    </xdr:to>
    <xdr:sp macro="" textlink="">
      <xdr:nvSpPr>
        <xdr:cNvPr id="308" name="楕円 307"/>
        <xdr:cNvSpPr/>
      </xdr:nvSpPr>
      <xdr:spPr>
        <a:xfrm>
          <a:off x="7810500" y="604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135655</xdr:rowOff>
    </xdr:from>
    <xdr:ext cx="534377" cy="259045"/>
    <xdr:sp macro="" textlink="">
      <xdr:nvSpPr>
        <xdr:cNvPr id="309" name="テキスト ボックス 308"/>
        <xdr:cNvSpPr txBox="1"/>
      </xdr:nvSpPr>
      <xdr:spPr>
        <a:xfrm>
          <a:off x="7594111" y="613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81082</xdr:rowOff>
    </xdr:from>
    <xdr:to>
      <xdr:col>36</xdr:col>
      <xdr:colOff>165100</xdr:colOff>
      <xdr:row>37</xdr:row>
      <xdr:rowOff>11232</xdr:rowOff>
    </xdr:to>
    <xdr:sp macro="" textlink="">
      <xdr:nvSpPr>
        <xdr:cNvPr id="310" name="楕円 309"/>
        <xdr:cNvSpPr/>
      </xdr:nvSpPr>
      <xdr:spPr>
        <a:xfrm>
          <a:off x="6921500" y="62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2359</xdr:rowOff>
    </xdr:from>
    <xdr:ext cx="534377" cy="259045"/>
    <xdr:sp macro="" textlink="">
      <xdr:nvSpPr>
        <xdr:cNvPr id="311" name="テキスト ボックス 310"/>
        <xdr:cNvSpPr txBox="1"/>
      </xdr:nvSpPr>
      <xdr:spPr>
        <a:xfrm>
          <a:off x="6705111" y="63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109122</xdr:rowOff>
    </xdr:from>
    <xdr:to>
      <xdr:col>55</xdr:col>
      <xdr:colOff>0</xdr:colOff>
      <xdr:row>58</xdr:row>
      <xdr:rowOff>42480</xdr:rowOff>
    </xdr:to>
    <xdr:cxnSp macro="">
      <xdr:nvCxnSpPr>
        <xdr:cNvPr id="342" name="直線コネクタ 341"/>
        <xdr:cNvCxnSpPr/>
      </xdr:nvCxnSpPr>
      <xdr:spPr>
        <a:xfrm>
          <a:off x="9639300" y="9881772"/>
          <a:ext cx="838200" cy="10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109122</xdr:rowOff>
    </xdr:from>
    <xdr:to>
      <xdr:col>50</xdr:col>
      <xdr:colOff>114300</xdr:colOff>
      <xdr:row>58</xdr:row>
      <xdr:rowOff>1060</xdr:rowOff>
    </xdr:to>
    <xdr:cxnSp macro="">
      <xdr:nvCxnSpPr>
        <xdr:cNvPr id="345" name="直線コネクタ 344"/>
        <xdr:cNvCxnSpPr/>
      </xdr:nvCxnSpPr>
      <xdr:spPr>
        <a:xfrm flipV="1">
          <a:off x="8750300" y="9881772"/>
          <a:ext cx="889000" cy="6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107935</xdr:rowOff>
    </xdr:from>
    <xdr:to>
      <xdr:col>45</xdr:col>
      <xdr:colOff>177800</xdr:colOff>
      <xdr:row>58</xdr:row>
      <xdr:rowOff>1060</xdr:rowOff>
    </xdr:to>
    <xdr:cxnSp macro="">
      <xdr:nvCxnSpPr>
        <xdr:cNvPr id="348" name="直線コネクタ 347"/>
        <xdr:cNvCxnSpPr/>
      </xdr:nvCxnSpPr>
      <xdr:spPr>
        <a:xfrm>
          <a:off x="7861300" y="9880585"/>
          <a:ext cx="889000" cy="6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3084</xdr:rowOff>
    </xdr:from>
    <xdr:to>
      <xdr:col>41</xdr:col>
      <xdr:colOff>50800</xdr:colOff>
      <xdr:row>57</xdr:row>
      <xdr:rowOff>107935</xdr:rowOff>
    </xdr:to>
    <xdr:cxnSp macro="">
      <xdr:nvCxnSpPr>
        <xdr:cNvPr id="351" name="直線コネクタ 350"/>
        <xdr:cNvCxnSpPr/>
      </xdr:nvCxnSpPr>
      <xdr:spPr>
        <a:xfrm>
          <a:off x="6972300" y="9775734"/>
          <a:ext cx="889000" cy="1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163130</xdr:rowOff>
    </xdr:from>
    <xdr:to>
      <xdr:col>55</xdr:col>
      <xdr:colOff>50800</xdr:colOff>
      <xdr:row>58</xdr:row>
      <xdr:rowOff>93280</xdr:rowOff>
    </xdr:to>
    <xdr:sp macro="" textlink="">
      <xdr:nvSpPr>
        <xdr:cNvPr id="361" name="楕円 360"/>
        <xdr:cNvSpPr/>
      </xdr:nvSpPr>
      <xdr:spPr>
        <a:xfrm>
          <a:off x="10426700" y="99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78057</xdr:rowOff>
    </xdr:from>
    <xdr:ext cx="534377" cy="259045"/>
    <xdr:sp macro="" textlink="">
      <xdr:nvSpPr>
        <xdr:cNvPr id="362" name="普通建設事業費該当値テキスト"/>
        <xdr:cNvSpPr txBox="1"/>
      </xdr:nvSpPr>
      <xdr:spPr>
        <a:xfrm>
          <a:off x="10528300" y="985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58322</xdr:rowOff>
    </xdr:from>
    <xdr:to>
      <xdr:col>50</xdr:col>
      <xdr:colOff>165100</xdr:colOff>
      <xdr:row>57</xdr:row>
      <xdr:rowOff>159922</xdr:rowOff>
    </xdr:to>
    <xdr:sp macro="" textlink="">
      <xdr:nvSpPr>
        <xdr:cNvPr id="363" name="楕円 362"/>
        <xdr:cNvSpPr/>
      </xdr:nvSpPr>
      <xdr:spPr>
        <a:xfrm>
          <a:off x="9588500" y="983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151049</xdr:rowOff>
    </xdr:from>
    <xdr:ext cx="534377" cy="259045"/>
    <xdr:sp macro="" textlink="">
      <xdr:nvSpPr>
        <xdr:cNvPr id="364" name="テキスト ボックス 363"/>
        <xdr:cNvSpPr txBox="1"/>
      </xdr:nvSpPr>
      <xdr:spPr>
        <a:xfrm>
          <a:off x="9372111" y="99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121710</xdr:rowOff>
    </xdr:from>
    <xdr:to>
      <xdr:col>46</xdr:col>
      <xdr:colOff>38100</xdr:colOff>
      <xdr:row>58</xdr:row>
      <xdr:rowOff>51860</xdr:rowOff>
    </xdr:to>
    <xdr:sp macro="" textlink="">
      <xdr:nvSpPr>
        <xdr:cNvPr id="365" name="楕円 364"/>
        <xdr:cNvSpPr/>
      </xdr:nvSpPr>
      <xdr:spPr>
        <a:xfrm>
          <a:off x="8699500" y="98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42987</xdr:rowOff>
    </xdr:from>
    <xdr:ext cx="534377" cy="259045"/>
    <xdr:sp macro="" textlink="">
      <xdr:nvSpPr>
        <xdr:cNvPr id="366" name="テキスト ボックス 365"/>
        <xdr:cNvSpPr txBox="1"/>
      </xdr:nvSpPr>
      <xdr:spPr>
        <a:xfrm>
          <a:off x="8483111" y="998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57135</xdr:rowOff>
    </xdr:from>
    <xdr:to>
      <xdr:col>41</xdr:col>
      <xdr:colOff>101600</xdr:colOff>
      <xdr:row>57</xdr:row>
      <xdr:rowOff>158735</xdr:rowOff>
    </xdr:to>
    <xdr:sp macro="" textlink="">
      <xdr:nvSpPr>
        <xdr:cNvPr id="367" name="楕円 366"/>
        <xdr:cNvSpPr/>
      </xdr:nvSpPr>
      <xdr:spPr>
        <a:xfrm>
          <a:off x="7810500" y="98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149862</xdr:rowOff>
    </xdr:from>
    <xdr:ext cx="534377" cy="259045"/>
    <xdr:sp macro="" textlink="">
      <xdr:nvSpPr>
        <xdr:cNvPr id="368" name="テキスト ボックス 367"/>
        <xdr:cNvSpPr txBox="1"/>
      </xdr:nvSpPr>
      <xdr:spPr>
        <a:xfrm>
          <a:off x="7594111" y="992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123734</xdr:rowOff>
    </xdr:from>
    <xdr:to>
      <xdr:col>36</xdr:col>
      <xdr:colOff>165100</xdr:colOff>
      <xdr:row>57</xdr:row>
      <xdr:rowOff>53884</xdr:rowOff>
    </xdr:to>
    <xdr:sp macro="" textlink="">
      <xdr:nvSpPr>
        <xdr:cNvPr id="369" name="楕円 368"/>
        <xdr:cNvSpPr/>
      </xdr:nvSpPr>
      <xdr:spPr>
        <a:xfrm>
          <a:off x="6921500" y="97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45011</xdr:rowOff>
    </xdr:from>
    <xdr:ext cx="534377" cy="259045"/>
    <xdr:sp macro="" textlink="">
      <xdr:nvSpPr>
        <xdr:cNvPr id="370" name="テキスト ボックス 369"/>
        <xdr:cNvSpPr txBox="1"/>
      </xdr:nvSpPr>
      <xdr:spPr>
        <a:xfrm>
          <a:off x="6705111" y="98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137117</xdr:rowOff>
    </xdr:from>
    <xdr:to>
      <xdr:col>55</xdr:col>
      <xdr:colOff>0</xdr:colOff>
      <xdr:row>78</xdr:row>
      <xdr:rowOff>52512</xdr:rowOff>
    </xdr:to>
    <xdr:cxnSp macro="">
      <xdr:nvCxnSpPr>
        <xdr:cNvPr id="397" name="直線コネクタ 396"/>
        <xdr:cNvCxnSpPr/>
      </xdr:nvCxnSpPr>
      <xdr:spPr>
        <a:xfrm>
          <a:off x="9639300" y="13167317"/>
          <a:ext cx="838200" cy="25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137117</xdr:rowOff>
    </xdr:from>
    <xdr:to>
      <xdr:col>50</xdr:col>
      <xdr:colOff>114300</xdr:colOff>
      <xdr:row>77</xdr:row>
      <xdr:rowOff>113205</xdr:rowOff>
    </xdr:to>
    <xdr:cxnSp macro="">
      <xdr:nvCxnSpPr>
        <xdr:cNvPr id="400" name="直線コネクタ 399"/>
        <xdr:cNvCxnSpPr/>
      </xdr:nvCxnSpPr>
      <xdr:spPr>
        <a:xfrm flipV="1">
          <a:off x="8750300" y="13167317"/>
          <a:ext cx="889000" cy="14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59737</xdr:rowOff>
    </xdr:from>
    <xdr:ext cx="534377" cy="259045"/>
    <xdr:sp macro="" textlink="">
      <xdr:nvSpPr>
        <xdr:cNvPr id="402" name="テキスト ボックス 401"/>
        <xdr:cNvSpPr txBox="1"/>
      </xdr:nvSpPr>
      <xdr:spPr>
        <a:xfrm>
          <a:off x="9372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10678</xdr:rowOff>
    </xdr:from>
    <xdr:to>
      <xdr:col>45</xdr:col>
      <xdr:colOff>177800</xdr:colOff>
      <xdr:row>77</xdr:row>
      <xdr:rowOff>113205</xdr:rowOff>
    </xdr:to>
    <xdr:cxnSp macro="">
      <xdr:nvCxnSpPr>
        <xdr:cNvPr id="403" name="直線コネクタ 402"/>
        <xdr:cNvCxnSpPr/>
      </xdr:nvCxnSpPr>
      <xdr:spPr>
        <a:xfrm>
          <a:off x="7861300" y="13040878"/>
          <a:ext cx="889000" cy="27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119286</xdr:rowOff>
    </xdr:from>
    <xdr:to>
      <xdr:col>41</xdr:col>
      <xdr:colOff>50800</xdr:colOff>
      <xdr:row>76</xdr:row>
      <xdr:rowOff>10678</xdr:rowOff>
    </xdr:to>
    <xdr:cxnSp macro="">
      <xdr:nvCxnSpPr>
        <xdr:cNvPr id="406" name="直線コネクタ 405"/>
        <xdr:cNvCxnSpPr/>
      </xdr:nvCxnSpPr>
      <xdr:spPr>
        <a:xfrm>
          <a:off x="6972300" y="12806586"/>
          <a:ext cx="889000" cy="23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146925</xdr:rowOff>
    </xdr:from>
    <xdr:ext cx="534377" cy="259045"/>
    <xdr:sp macro="" textlink="">
      <xdr:nvSpPr>
        <xdr:cNvPr id="408" name="テキスト ボックス 407"/>
        <xdr:cNvSpPr txBox="1"/>
      </xdr:nvSpPr>
      <xdr:spPr>
        <a:xfrm>
          <a:off x="7594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33906</xdr:rowOff>
    </xdr:from>
    <xdr:ext cx="534377" cy="259045"/>
    <xdr:sp macro="" textlink="">
      <xdr:nvSpPr>
        <xdr:cNvPr id="410" name="テキスト ボックス 409"/>
        <xdr:cNvSpPr txBox="1"/>
      </xdr:nvSpPr>
      <xdr:spPr>
        <a:xfrm>
          <a:off x="6705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1712</xdr:rowOff>
    </xdr:from>
    <xdr:to>
      <xdr:col>55</xdr:col>
      <xdr:colOff>50800</xdr:colOff>
      <xdr:row>78</xdr:row>
      <xdr:rowOff>103312</xdr:rowOff>
    </xdr:to>
    <xdr:sp macro="" textlink="">
      <xdr:nvSpPr>
        <xdr:cNvPr id="416" name="楕円 415"/>
        <xdr:cNvSpPr/>
      </xdr:nvSpPr>
      <xdr:spPr>
        <a:xfrm>
          <a:off x="10426700" y="133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88089</xdr:rowOff>
    </xdr:from>
    <xdr:ext cx="469744" cy="259045"/>
    <xdr:sp macro="" textlink="">
      <xdr:nvSpPr>
        <xdr:cNvPr id="417" name="普通建設事業費 （ うち新規整備　）該当値テキスト"/>
        <xdr:cNvSpPr txBox="1"/>
      </xdr:nvSpPr>
      <xdr:spPr>
        <a:xfrm>
          <a:off x="10528300" y="1328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86317</xdr:rowOff>
    </xdr:from>
    <xdr:to>
      <xdr:col>50</xdr:col>
      <xdr:colOff>165100</xdr:colOff>
      <xdr:row>77</xdr:row>
      <xdr:rowOff>16467</xdr:rowOff>
    </xdr:to>
    <xdr:sp macro="" textlink="">
      <xdr:nvSpPr>
        <xdr:cNvPr id="418" name="楕円 417"/>
        <xdr:cNvSpPr/>
      </xdr:nvSpPr>
      <xdr:spPr>
        <a:xfrm>
          <a:off x="9588500" y="131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32993</xdr:rowOff>
    </xdr:from>
    <xdr:ext cx="534377" cy="259045"/>
    <xdr:sp macro="" textlink="">
      <xdr:nvSpPr>
        <xdr:cNvPr id="419" name="テキスト ボックス 418"/>
        <xdr:cNvSpPr txBox="1"/>
      </xdr:nvSpPr>
      <xdr:spPr>
        <a:xfrm>
          <a:off x="9372111" y="128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62405</xdr:rowOff>
    </xdr:from>
    <xdr:to>
      <xdr:col>46</xdr:col>
      <xdr:colOff>38100</xdr:colOff>
      <xdr:row>77</xdr:row>
      <xdr:rowOff>164005</xdr:rowOff>
    </xdr:to>
    <xdr:sp macro="" textlink="">
      <xdr:nvSpPr>
        <xdr:cNvPr id="420" name="楕円 419"/>
        <xdr:cNvSpPr/>
      </xdr:nvSpPr>
      <xdr:spPr>
        <a:xfrm>
          <a:off x="8699500" y="132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155132</xdr:rowOff>
    </xdr:from>
    <xdr:ext cx="469744" cy="259045"/>
    <xdr:sp macro="" textlink="">
      <xdr:nvSpPr>
        <xdr:cNvPr id="421" name="テキスト ボックス 420"/>
        <xdr:cNvSpPr txBox="1"/>
      </xdr:nvSpPr>
      <xdr:spPr>
        <a:xfrm>
          <a:off x="8515428" y="1335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131328</xdr:rowOff>
    </xdr:from>
    <xdr:to>
      <xdr:col>41</xdr:col>
      <xdr:colOff>101600</xdr:colOff>
      <xdr:row>76</xdr:row>
      <xdr:rowOff>61478</xdr:rowOff>
    </xdr:to>
    <xdr:sp macro="" textlink="">
      <xdr:nvSpPr>
        <xdr:cNvPr id="422" name="楕円 421"/>
        <xdr:cNvSpPr/>
      </xdr:nvSpPr>
      <xdr:spPr>
        <a:xfrm>
          <a:off x="7810500" y="129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78005</xdr:rowOff>
    </xdr:from>
    <xdr:ext cx="534377" cy="259045"/>
    <xdr:sp macro="" textlink="">
      <xdr:nvSpPr>
        <xdr:cNvPr id="423" name="テキスト ボックス 422"/>
        <xdr:cNvSpPr txBox="1"/>
      </xdr:nvSpPr>
      <xdr:spPr>
        <a:xfrm>
          <a:off x="7594111" y="1276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68486</xdr:rowOff>
    </xdr:from>
    <xdr:to>
      <xdr:col>36</xdr:col>
      <xdr:colOff>165100</xdr:colOff>
      <xdr:row>74</xdr:row>
      <xdr:rowOff>170086</xdr:rowOff>
    </xdr:to>
    <xdr:sp macro="" textlink="">
      <xdr:nvSpPr>
        <xdr:cNvPr id="424" name="楕円 423"/>
        <xdr:cNvSpPr/>
      </xdr:nvSpPr>
      <xdr:spPr>
        <a:xfrm>
          <a:off x="6921500" y="1275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15163</xdr:rowOff>
    </xdr:from>
    <xdr:ext cx="534377" cy="259045"/>
    <xdr:sp macro="" textlink="">
      <xdr:nvSpPr>
        <xdr:cNvPr id="425" name="テキスト ボックス 424"/>
        <xdr:cNvSpPr txBox="1"/>
      </xdr:nvSpPr>
      <xdr:spPr>
        <a:xfrm>
          <a:off x="6705111" y="125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150521</xdr:rowOff>
    </xdr:from>
    <xdr:to>
      <xdr:col>55</xdr:col>
      <xdr:colOff>0</xdr:colOff>
      <xdr:row>98</xdr:row>
      <xdr:rowOff>2939</xdr:rowOff>
    </xdr:to>
    <xdr:cxnSp macro="">
      <xdr:nvCxnSpPr>
        <xdr:cNvPr id="454" name="直線コネクタ 453"/>
        <xdr:cNvCxnSpPr/>
      </xdr:nvCxnSpPr>
      <xdr:spPr>
        <a:xfrm flipV="1">
          <a:off x="9639300" y="16781171"/>
          <a:ext cx="838200" cy="2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2939</xdr:rowOff>
    </xdr:from>
    <xdr:to>
      <xdr:col>50</xdr:col>
      <xdr:colOff>114300</xdr:colOff>
      <xdr:row>98</xdr:row>
      <xdr:rowOff>50488</xdr:rowOff>
    </xdr:to>
    <xdr:cxnSp macro="">
      <xdr:nvCxnSpPr>
        <xdr:cNvPr id="457" name="直線コネクタ 456"/>
        <xdr:cNvCxnSpPr/>
      </xdr:nvCxnSpPr>
      <xdr:spPr>
        <a:xfrm flipV="1">
          <a:off x="8750300" y="16805039"/>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50488</xdr:rowOff>
    </xdr:from>
    <xdr:to>
      <xdr:col>45</xdr:col>
      <xdr:colOff>177800</xdr:colOff>
      <xdr:row>98</xdr:row>
      <xdr:rowOff>124079</xdr:rowOff>
    </xdr:to>
    <xdr:cxnSp macro="">
      <xdr:nvCxnSpPr>
        <xdr:cNvPr id="460" name="直線コネクタ 459"/>
        <xdr:cNvCxnSpPr/>
      </xdr:nvCxnSpPr>
      <xdr:spPr>
        <a:xfrm flipV="1">
          <a:off x="7861300" y="16852588"/>
          <a:ext cx="889000" cy="7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118097</xdr:rowOff>
    </xdr:from>
    <xdr:to>
      <xdr:col>41</xdr:col>
      <xdr:colOff>50800</xdr:colOff>
      <xdr:row>98</xdr:row>
      <xdr:rowOff>124079</xdr:rowOff>
    </xdr:to>
    <xdr:cxnSp macro="">
      <xdr:nvCxnSpPr>
        <xdr:cNvPr id="463" name="直線コネクタ 462"/>
        <xdr:cNvCxnSpPr/>
      </xdr:nvCxnSpPr>
      <xdr:spPr>
        <a:xfrm>
          <a:off x="6972300" y="16920197"/>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99721</xdr:rowOff>
    </xdr:from>
    <xdr:to>
      <xdr:col>55</xdr:col>
      <xdr:colOff>50800</xdr:colOff>
      <xdr:row>98</xdr:row>
      <xdr:rowOff>29871</xdr:rowOff>
    </xdr:to>
    <xdr:sp macro="" textlink="">
      <xdr:nvSpPr>
        <xdr:cNvPr id="473" name="楕円 472"/>
        <xdr:cNvSpPr/>
      </xdr:nvSpPr>
      <xdr:spPr>
        <a:xfrm>
          <a:off x="10426700" y="167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14648</xdr:rowOff>
    </xdr:from>
    <xdr:ext cx="534377" cy="259045"/>
    <xdr:sp macro="" textlink="">
      <xdr:nvSpPr>
        <xdr:cNvPr id="474" name="普通建設事業費 （ うち更新整備　）該当値テキスト"/>
        <xdr:cNvSpPr txBox="1"/>
      </xdr:nvSpPr>
      <xdr:spPr>
        <a:xfrm>
          <a:off x="10528300" y="1664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123589</xdr:rowOff>
    </xdr:from>
    <xdr:to>
      <xdr:col>50</xdr:col>
      <xdr:colOff>165100</xdr:colOff>
      <xdr:row>98</xdr:row>
      <xdr:rowOff>53739</xdr:rowOff>
    </xdr:to>
    <xdr:sp macro="" textlink="">
      <xdr:nvSpPr>
        <xdr:cNvPr id="475" name="楕円 474"/>
        <xdr:cNvSpPr/>
      </xdr:nvSpPr>
      <xdr:spPr>
        <a:xfrm>
          <a:off x="9588500" y="167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44866</xdr:rowOff>
    </xdr:from>
    <xdr:ext cx="534377" cy="259045"/>
    <xdr:sp macro="" textlink="">
      <xdr:nvSpPr>
        <xdr:cNvPr id="476" name="テキスト ボックス 475"/>
        <xdr:cNvSpPr txBox="1"/>
      </xdr:nvSpPr>
      <xdr:spPr>
        <a:xfrm>
          <a:off x="9372111" y="1684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171138</xdr:rowOff>
    </xdr:from>
    <xdr:to>
      <xdr:col>46</xdr:col>
      <xdr:colOff>38100</xdr:colOff>
      <xdr:row>98</xdr:row>
      <xdr:rowOff>101288</xdr:rowOff>
    </xdr:to>
    <xdr:sp macro="" textlink="">
      <xdr:nvSpPr>
        <xdr:cNvPr id="477" name="楕円 476"/>
        <xdr:cNvSpPr/>
      </xdr:nvSpPr>
      <xdr:spPr>
        <a:xfrm>
          <a:off x="8699500" y="168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92415</xdr:rowOff>
    </xdr:from>
    <xdr:ext cx="469744" cy="259045"/>
    <xdr:sp macro="" textlink="">
      <xdr:nvSpPr>
        <xdr:cNvPr id="478" name="テキスト ボックス 477"/>
        <xdr:cNvSpPr txBox="1"/>
      </xdr:nvSpPr>
      <xdr:spPr>
        <a:xfrm>
          <a:off x="8515428" y="1689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73279</xdr:rowOff>
    </xdr:from>
    <xdr:to>
      <xdr:col>41</xdr:col>
      <xdr:colOff>101600</xdr:colOff>
      <xdr:row>99</xdr:row>
      <xdr:rowOff>3429</xdr:rowOff>
    </xdr:to>
    <xdr:sp macro="" textlink="">
      <xdr:nvSpPr>
        <xdr:cNvPr id="479" name="楕円 478"/>
        <xdr:cNvSpPr/>
      </xdr:nvSpPr>
      <xdr:spPr>
        <a:xfrm>
          <a:off x="7810500" y="168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166006</xdr:rowOff>
    </xdr:from>
    <xdr:ext cx="469744" cy="259045"/>
    <xdr:sp macro="" textlink="">
      <xdr:nvSpPr>
        <xdr:cNvPr id="480" name="テキスト ボックス 479"/>
        <xdr:cNvSpPr txBox="1"/>
      </xdr:nvSpPr>
      <xdr:spPr>
        <a:xfrm>
          <a:off x="7626428" y="1696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67297</xdr:rowOff>
    </xdr:from>
    <xdr:to>
      <xdr:col>36</xdr:col>
      <xdr:colOff>165100</xdr:colOff>
      <xdr:row>98</xdr:row>
      <xdr:rowOff>168897</xdr:rowOff>
    </xdr:to>
    <xdr:sp macro="" textlink="">
      <xdr:nvSpPr>
        <xdr:cNvPr id="481" name="楕円 480"/>
        <xdr:cNvSpPr/>
      </xdr:nvSpPr>
      <xdr:spPr>
        <a:xfrm>
          <a:off x="6921500" y="168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160024</xdr:rowOff>
    </xdr:from>
    <xdr:ext cx="469744" cy="259045"/>
    <xdr:sp macro="" textlink="">
      <xdr:nvSpPr>
        <xdr:cNvPr id="482" name="テキスト ボックス 481"/>
        <xdr:cNvSpPr txBox="1"/>
      </xdr:nvSpPr>
      <xdr:spPr>
        <a:xfrm>
          <a:off x="6737428" y="169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142367</xdr:rowOff>
    </xdr:from>
    <xdr:to>
      <xdr:col>85</xdr:col>
      <xdr:colOff>127000</xdr:colOff>
      <xdr:row>39</xdr:row>
      <xdr:rowOff>44450</xdr:rowOff>
    </xdr:to>
    <xdr:cxnSp macro="">
      <xdr:nvCxnSpPr>
        <xdr:cNvPr id="511" name="直線コネクタ 510"/>
        <xdr:cNvCxnSpPr/>
      </xdr:nvCxnSpPr>
      <xdr:spPr>
        <a:xfrm flipV="1">
          <a:off x="15481300" y="5971667"/>
          <a:ext cx="838200" cy="75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49420</xdr:rowOff>
    </xdr:from>
    <xdr:ext cx="378565" cy="259045"/>
    <xdr:sp macro="" textlink="">
      <xdr:nvSpPr>
        <xdr:cNvPr id="512" name="災害復旧事業費平均値テキスト"/>
        <xdr:cNvSpPr txBox="1"/>
      </xdr:nvSpPr>
      <xdr:spPr>
        <a:xfrm>
          <a:off x="16370300" y="6393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146558</xdr:rowOff>
    </xdr:from>
    <xdr:to>
      <xdr:col>81</xdr:col>
      <xdr:colOff>50800</xdr:colOff>
      <xdr:row>39</xdr:row>
      <xdr:rowOff>44450</xdr:rowOff>
    </xdr:to>
    <xdr:cxnSp macro="">
      <xdr:nvCxnSpPr>
        <xdr:cNvPr id="514" name="直線コネクタ 513"/>
        <xdr:cNvCxnSpPr/>
      </xdr:nvCxnSpPr>
      <xdr:spPr>
        <a:xfrm>
          <a:off x="14592300" y="666165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35306</xdr:rowOff>
    </xdr:from>
    <xdr:to>
      <xdr:col>76</xdr:col>
      <xdr:colOff>114300</xdr:colOff>
      <xdr:row>38</xdr:row>
      <xdr:rowOff>146558</xdr:rowOff>
    </xdr:to>
    <xdr:cxnSp macro="">
      <xdr:nvCxnSpPr>
        <xdr:cNvPr id="517" name="直線コネクタ 516"/>
        <xdr:cNvCxnSpPr/>
      </xdr:nvCxnSpPr>
      <xdr:spPr>
        <a:xfrm>
          <a:off x="13703300" y="6550406"/>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46372</xdr:rowOff>
    </xdr:from>
    <xdr:ext cx="378565" cy="259045"/>
    <xdr:sp macro="" textlink="">
      <xdr:nvSpPr>
        <xdr:cNvPr id="519" name="テキスト ボックス 518"/>
        <xdr:cNvSpPr txBox="1"/>
      </xdr:nvSpPr>
      <xdr:spPr>
        <a:xfrm>
          <a:off x="14403017" y="673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35306</xdr:rowOff>
    </xdr:from>
    <xdr:to>
      <xdr:col>71</xdr:col>
      <xdr:colOff>177800</xdr:colOff>
      <xdr:row>38</xdr:row>
      <xdr:rowOff>74549</xdr:rowOff>
    </xdr:to>
    <xdr:cxnSp macro="">
      <xdr:nvCxnSpPr>
        <xdr:cNvPr id="520" name="直線コネクタ 519"/>
        <xdr:cNvCxnSpPr/>
      </xdr:nvCxnSpPr>
      <xdr:spPr>
        <a:xfrm flipV="1">
          <a:off x="12814300" y="6550406"/>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141622</xdr:rowOff>
    </xdr:from>
    <xdr:ext cx="378565" cy="259045"/>
    <xdr:sp macro="" textlink="">
      <xdr:nvSpPr>
        <xdr:cNvPr id="522" name="テキスト ボックス 521"/>
        <xdr:cNvSpPr txBox="1"/>
      </xdr:nvSpPr>
      <xdr:spPr>
        <a:xfrm>
          <a:off x="13514017" y="665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134383</xdr:rowOff>
    </xdr:from>
    <xdr:ext cx="378565" cy="259045"/>
    <xdr:sp macro="" textlink="">
      <xdr:nvSpPr>
        <xdr:cNvPr id="524" name="テキスト ボックス 523"/>
        <xdr:cNvSpPr txBox="1"/>
      </xdr:nvSpPr>
      <xdr:spPr>
        <a:xfrm>
          <a:off x="12625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91567</xdr:rowOff>
    </xdr:from>
    <xdr:to>
      <xdr:col>85</xdr:col>
      <xdr:colOff>177800</xdr:colOff>
      <xdr:row>35</xdr:row>
      <xdr:rowOff>21717</xdr:rowOff>
    </xdr:to>
    <xdr:sp macro="" textlink="">
      <xdr:nvSpPr>
        <xdr:cNvPr id="530" name="楕円 529"/>
        <xdr:cNvSpPr/>
      </xdr:nvSpPr>
      <xdr:spPr>
        <a:xfrm>
          <a:off x="16268700" y="59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114444</xdr:rowOff>
    </xdr:from>
    <xdr:ext cx="469744" cy="259045"/>
    <xdr:sp macro="" textlink="">
      <xdr:nvSpPr>
        <xdr:cNvPr id="531" name="災害復旧事業費該当値テキスト"/>
        <xdr:cNvSpPr txBox="1"/>
      </xdr:nvSpPr>
      <xdr:spPr>
        <a:xfrm>
          <a:off x="16370300" y="577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95758</xdr:rowOff>
    </xdr:from>
    <xdr:to>
      <xdr:col>76</xdr:col>
      <xdr:colOff>165100</xdr:colOff>
      <xdr:row>39</xdr:row>
      <xdr:rowOff>25908</xdr:rowOff>
    </xdr:to>
    <xdr:sp macro="" textlink="">
      <xdr:nvSpPr>
        <xdr:cNvPr id="534" name="楕円 533"/>
        <xdr:cNvSpPr/>
      </xdr:nvSpPr>
      <xdr:spPr>
        <a:xfrm>
          <a:off x="14541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42435</xdr:rowOff>
    </xdr:from>
    <xdr:ext cx="378565" cy="259045"/>
    <xdr:sp macro="" textlink="">
      <xdr:nvSpPr>
        <xdr:cNvPr id="535" name="テキスト ボックス 534"/>
        <xdr:cNvSpPr txBox="1"/>
      </xdr:nvSpPr>
      <xdr:spPr>
        <a:xfrm>
          <a:off x="14403017" y="638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155956</xdr:rowOff>
    </xdr:from>
    <xdr:to>
      <xdr:col>72</xdr:col>
      <xdr:colOff>38100</xdr:colOff>
      <xdr:row>38</xdr:row>
      <xdr:rowOff>86106</xdr:rowOff>
    </xdr:to>
    <xdr:sp macro="" textlink="">
      <xdr:nvSpPr>
        <xdr:cNvPr id="536" name="楕円 535"/>
        <xdr:cNvSpPr/>
      </xdr:nvSpPr>
      <xdr:spPr>
        <a:xfrm>
          <a:off x="136525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102633</xdr:rowOff>
    </xdr:from>
    <xdr:ext cx="378565" cy="259045"/>
    <xdr:sp macro="" textlink="">
      <xdr:nvSpPr>
        <xdr:cNvPr id="537" name="テキスト ボックス 536"/>
        <xdr:cNvSpPr txBox="1"/>
      </xdr:nvSpPr>
      <xdr:spPr>
        <a:xfrm>
          <a:off x="13514017" y="627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23749</xdr:rowOff>
    </xdr:from>
    <xdr:to>
      <xdr:col>67</xdr:col>
      <xdr:colOff>101600</xdr:colOff>
      <xdr:row>38</xdr:row>
      <xdr:rowOff>125349</xdr:rowOff>
    </xdr:to>
    <xdr:sp macro="" textlink="">
      <xdr:nvSpPr>
        <xdr:cNvPr id="538" name="楕円 537"/>
        <xdr:cNvSpPr/>
      </xdr:nvSpPr>
      <xdr:spPr>
        <a:xfrm>
          <a:off x="12763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141876</xdr:rowOff>
    </xdr:from>
    <xdr:ext cx="378565" cy="259045"/>
    <xdr:sp macro="" textlink="">
      <xdr:nvSpPr>
        <xdr:cNvPr id="539" name="テキスト ボックス 538"/>
        <xdr:cNvSpPr txBox="1"/>
      </xdr:nvSpPr>
      <xdr:spPr>
        <a:xfrm>
          <a:off x="12625017" y="6314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12305</xdr:rowOff>
    </xdr:from>
    <xdr:to>
      <xdr:col>85</xdr:col>
      <xdr:colOff>127000</xdr:colOff>
      <xdr:row>78</xdr:row>
      <xdr:rowOff>33369</xdr:rowOff>
    </xdr:to>
    <xdr:cxnSp macro="">
      <xdr:nvCxnSpPr>
        <xdr:cNvPr id="620" name="直線コネクタ 619"/>
        <xdr:cNvCxnSpPr/>
      </xdr:nvCxnSpPr>
      <xdr:spPr>
        <a:xfrm flipV="1">
          <a:off x="15481300" y="13385405"/>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33369</xdr:rowOff>
    </xdr:from>
    <xdr:to>
      <xdr:col>81</xdr:col>
      <xdr:colOff>50800</xdr:colOff>
      <xdr:row>78</xdr:row>
      <xdr:rowOff>35198</xdr:rowOff>
    </xdr:to>
    <xdr:cxnSp macro="">
      <xdr:nvCxnSpPr>
        <xdr:cNvPr id="623" name="直線コネクタ 622"/>
        <xdr:cNvCxnSpPr/>
      </xdr:nvCxnSpPr>
      <xdr:spPr>
        <a:xfrm flipV="1">
          <a:off x="14592300" y="134064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35198</xdr:rowOff>
    </xdr:from>
    <xdr:to>
      <xdr:col>76</xdr:col>
      <xdr:colOff>114300</xdr:colOff>
      <xdr:row>78</xdr:row>
      <xdr:rowOff>53550</xdr:rowOff>
    </xdr:to>
    <xdr:cxnSp macro="">
      <xdr:nvCxnSpPr>
        <xdr:cNvPr id="626" name="直線コネクタ 625"/>
        <xdr:cNvCxnSpPr/>
      </xdr:nvCxnSpPr>
      <xdr:spPr>
        <a:xfrm flipV="1">
          <a:off x="13703300" y="13408298"/>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37223</xdr:rowOff>
    </xdr:from>
    <xdr:to>
      <xdr:col>71</xdr:col>
      <xdr:colOff>177800</xdr:colOff>
      <xdr:row>78</xdr:row>
      <xdr:rowOff>53550</xdr:rowOff>
    </xdr:to>
    <xdr:cxnSp macro="">
      <xdr:nvCxnSpPr>
        <xdr:cNvPr id="629" name="直線コネクタ 628"/>
        <xdr:cNvCxnSpPr/>
      </xdr:nvCxnSpPr>
      <xdr:spPr>
        <a:xfrm>
          <a:off x="12814300" y="13410323"/>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132955</xdr:rowOff>
    </xdr:from>
    <xdr:to>
      <xdr:col>85</xdr:col>
      <xdr:colOff>177800</xdr:colOff>
      <xdr:row>78</xdr:row>
      <xdr:rowOff>63105</xdr:rowOff>
    </xdr:to>
    <xdr:sp macro="" textlink="">
      <xdr:nvSpPr>
        <xdr:cNvPr id="639" name="楕円 638"/>
        <xdr:cNvSpPr/>
      </xdr:nvSpPr>
      <xdr:spPr>
        <a:xfrm>
          <a:off x="16268700" y="1333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111382</xdr:rowOff>
    </xdr:from>
    <xdr:ext cx="534377" cy="259045"/>
    <xdr:sp macro="" textlink="">
      <xdr:nvSpPr>
        <xdr:cNvPr id="640" name="公債費該当値テキスト"/>
        <xdr:cNvSpPr txBox="1"/>
      </xdr:nvSpPr>
      <xdr:spPr>
        <a:xfrm>
          <a:off x="16370300" y="1331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154019</xdr:rowOff>
    </xdr:from>
    <xdr:to>
      <xdr:col>81</xdr:col>
      <xdr:colOff>101600</xdr:colOff>
      <xdr:row>78</xdr:row>
      <xdr:rowOff>84169</xdr:rowOff>
    </xdr:to>
    <xdr:sp macro="" textlink="">
      <xdr:nvSpPr>
        <xdr:cNvPr id="641" name="楕円 640"/>
        <xdr:cNvSpPr/>
      </xdr:nvSpPr>
      <xdr:spPr>
        <a:xfrm>
          <a:off x="15430500" y="133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75296</xdr:rowOff>
    </xdr:from>
    <xdr:ext cx="534377" cy="259045"/>
    <xdr:sp macro="" textlink="">
      <xdr:nvSpPr>
        <xdr:cNvPr id="642" name="テキスト ボックス 641"/>
        <xdr:cNvSpPr txBox="1"/>
      </xdr:nvSpPr>
      <xdr:spPr>
        <a:xfrm>
          <a:off x="15214111" y="1344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155848</xdr:rowOff>
    </xdr:from>
    <xdr:to>
      <xdr:col>76</xdr:col>
      <xdr:colOff>165100</xdr:colOff>
      <xdr:row>78</xdr:row>
      <xdr:rowOff>85998</xdr:rowOff>
    </xdr:to>
    <xdr:sp macro="" textlink="">
      <xdr:nvSpPr>
        <xdr:cNvPr id="643" name="楕円 642"/>
        <xdr:cNvSpPr/>
      </xdr:nvSpPr>
      <xdr:spPr>
        <a:xfrm>
          <a:off x="14541500" y="133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77125</xdr:rowOff>
    </xdr:from>
    <xdr:ext cx="534377" cy="259045"/>
    <xdr:sp macro="" textlink="">
      <xdr:nvSpPr>
        <xdr:cNvPr id="644" name="テキスト ボックス 643"/>
        <xdr:cNvSpPr txBox="1"/>
      </xdr:nvSpPr>
      <xdr:spPr>
        <a:xfrm>
          <a:off x="14325111" y="1345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2750</xdr:rowOff>
    </xdr:from>
    <xdr:to>
      <xdr:col>72</xdr:col>
      <xdr:colOff>38100</xdr:colOff>
      <xdr:row>78</xdr:row>
      <xdr:rowOff>104350</xdr:rowOff>
    </xdr:to>
    <xdr:sp macro="" textlink="">
      <xdr:nvSpPr>
        <xdr:cNvPr id="645" name="楕円 644"/>
        <xdr:cNvSpPr/>
      </xdr:nvSpPr>
      <xdr:spPr>
        <a:xfrm>
          <a:off x="13652500" y="133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95477</xdr:rowOff>
    </xdr:from>
    <xdr:ext cx="534377" cy="259045"/>
    <xdr:sp macro="" textlink="">
      <xdr:nvSpPr>
        <xdr:cNvPr id="646" name="テキスト ボックス 645"/>
        <xdr:cNvSpPr txBox="1"/>
      </xdr:nvSpPr>
      <xdr:spPr>
        <a:xfrm>
          <a:off x="13436111" y="134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157873</xdr:rowOff>
    </xdr:from>
    <xdr:to>
      <xdr:col>67</xdr:col>
      <xdr:colOff>101600</xdr:colOff>
      <xdr:row>78</xdr:row>
      <xdr:rowOff>88023</xdr:rowOff>
    </xdr:to>
    <xdr:sp macro="" textlink="">
      <xdr:nvSpPr>
        <xdr:cNvPr id="647" name="楕円 646"/>
        <xdr:cNvSpPr/>
      </xdr:nvSpPr>
      <xdr:spPr>
        <a:xfrm>
          <a:off x="12763500" y="133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79150</xdr:rowOff>
    </xdr:from>
    <xdr:ext cx="534377" cy="259045"/>
    <xdr:sp macro="" textlink="">
      <xdr:nvSpPr>
        <xdr:cNvPr id="648" name="テキスト ボックス 647"/>
        <xdr:cNvSpPr txBox="1"/>
      </xdr:nvSpPr>
      <xdr:spPr>
        <a:xfrm>
          <a:off x="12547111" y="1345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73788</xdr:rowOff>
    </xdr:from>
    <xdr:to>
      <xdr:col>85</xdr:col>
      <xdr:colOff>127000</xdr:colOff>
      <xdr:row>98</xdr:row>
      <xdr:rowOff>88188</xdr:rowOff>
    </xdr:to>
    <xdr:cxnSp macro="">
      <xdr:nvCxnSpPr>
        <xdr:cNvPr id="677" name="直線コネクタ 676"/>
        <xdr:cNvCxnSpPr/>
      </xdr:nvCxnSpPr>
      <xdr:spPr>
        <a:xfrm flipV="1">
          <a:off x="15481300" y="16875888"/>
          <a:ext cx="838200" cy="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24943</xdr:rowOff>
    </xdr:from>
    <xdr:to>
      <xdr:col>81</xdr:col>
      <xdr:colOff>50800</xdr:colOff>
      <xdr:row>98</xdr:row>
      <xdr:rowOff>88188</xdr:rowOff>
    </xdr:to>
    <xdr:cxnSp macro="">
      <xdr:nvCxnSpPr>
        <xdr:cNvPr id="680" name="直線コネクタ 679"/>
        <xdr:cNvCxnSpPr/>
      </xdr:nvCxnSpPr>
      <xdr:spPr>
        <a:xfrm>
          <a:off x="14592300" y="16827043"/>
          <a:ext cx="889000" cy="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24943</xdr:rowOff>
    </xdr:from>
    <xdr:to>
      <xdr:col>76</xdr:col>
      <xdr:colOff>114300</xdr:colOff>
      <xdr:row>98</xdr:row>
      <xdr:rowOff>41859</xdr:rowOff>
    </xdr:to>
    <xdr:cxnSp macro="">
      <xdr:nvCxnSpPr>
        <xdr:cNvPr id="683" name="直線コネクタ 682"/>
        <xdr:cNvCxnSpPr/>
      </xdr:nvCxnSpPr>
      <xdr:spPr>
        <a:xfrm flipV="1">
          <a:off x="13703300" y="1682704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41859</xdr:rowOff>
    </xdr:from>
    <xdr:to>
      <xdr:col>71</xdr:col>
      <xdr:colOff>177800</xdr:colOff>
      <xdr:row>98</xdr:row>
      <xdr:rowOff>105753</xdr:rowOff>
    </xdr:to>
    <xdr:cxnSp macro="">
      <xdr:nvCxnSpPr>
        <xdr:cNvPr id="686" name="直線コネクタ 685"/>
        <xdr:cNvCxnSpPr/>
      </xdr:nvCxnSpPr>
      <xdr:spPr>
        <a:xfrm flipV="1">
          <a:off x="12814300" y="16843959"/>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22988</xdr:rowOff>
    </xdr:from>
    <xdr:to>
      <xdr:col>85</xdr:col>
      <xdr:colOff>177800</xdr:colOff>
      <xdr:row>98</xdr:row>
      <xdr:rowOff>124588</xdr:rowOff>
    </xdr:to>
    <xdr:sp macro="" textlink="">
      <xdr:nvSpPr>
        <xdr:cNvPr id="696" name="楕円 695"/>
        <xdr:cNvSpPr/>
      </xdr:nvSpPr>
      <xdr:spPr>
        <a:xfrm>
          <a:off x="16268700" y="168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1415</xdr:rowOff>
    </xdr:from>
    <xdr:ext cx="469744" cy="259045"/>
    <xdr:sp macro="" textlink="">
      <xdr:nvSpPr>
        <xdr:cNvPr id="697" name="積立金該当値テキスト"/>
        <xdr:cNvSpPr txBox="1"/>
      </xdr:nvSpPr>
      <xdr:spPr>
        <a:xfrm>
          <a:off x="16370300" y="168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37388</xdr:rowOff>
    </xdr:from>
    <xdr:to>
      <xdr:col>81</xdr:col>
      <xdr:colOff>101600</xdr:colOff>
      <xdr:row>98</xdr:row>
      <xdr:rowOff>138988</xdr:rowOff>
    </xdr:to>
    <xdr:sp macro="" textlink="">
      <xdr:nvSpPr>
        <xdr:cNvPr id="698" name="楕円 697"/>
        <xdr:cNvSpPr/>
      </xdr:nvSpPr>
      <xdr:spPr>
        <a:xfrm>
          <a:off x="15430500" y="168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130115</xdr:rowOff>
    </xdr:from>
    <xdr:ext cx="469744" cy="259045"/>
    <xdr:sp macro="" textlink="">
      <xdr:nvSpPr>
        <xdr:cNvPr id="699" name="テキスト ボックス 698"/>
        <xdr:cNvSpPr txBox="1"/>
      </xdr:nvSpPr>
      <xdr:spPr>
        <a:xfrm>
          <a:off x="15246428" y="1693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145593</xdr:rowOff>
    </xdr:from>
    <xdr:to>
      <xdr:col>76</xdr:col>
      <xdr:colOff>165100</xdr:colOff>
      <xdr:row>98</xdr:row>
      <xdr:rowOff>75743</xdr:rowOff>
    </xdr:to>
    <xdr:sp macro="" textlink="">
      <xdr:nvSpPr>
        <xdr:cNvPr id="700" name="楕円 699"/>
        <xdr:cNvSpPr/>
      </xdr:nvSpPr>
      <xdr:spPr>
        <a:xfrm>
          <a:off x="14541500" y="167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66870</xdr:rowOff>
    </xdr:from>
    <xdr:ext cx="469744" cy="259045"/>
    <xdr:sp macro="" textlink="">
      <xdr:nvSpPr>
        <xdr:cNvPr id="701" name="テキスト ボックス 700"/>
        <xdr:cNvSpPr txBox="1"/>
      </xdr:nvSpPr>
      <xdr:spPr>
        <a:xfrm>
          <a:off x="14357428" y="168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162509</xdr:rowOff>
    </xdr:from>
    <xdr:to>
      <xdr:col>72</xdr:col>
      <xdr:colOff>38100</xdr:colOff>
      <xdr:row>98</xdr:row>
      <xdr:rowOff>92659</xdr:rowOff>
    </xdr:to>
    <xdr:sp macro="" textlink="">
      <xdr:nvSpPr>
        <xdr:cNvPr id="702" name="楕円 701"/>
        <xdr:cNvSpPr/>
      </xdr:nvSpPr>
      <xdr:spPr>
        <a:xfrm>
          <a:off x="13652500" y="167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83786</xdr:rowOff>
    </xdr:from>
    <xdr:ext cx="469744" cy="259045"/>
    <xdr:sp macro="" textlink="">
      <xdr:nvSpPr>
        <xdr:cNvPr id="703" name="テキスト ボックス 702"/>
        <xdr:cNvSpPr txBox="1"/>
      </xdr:nvSpPr>
      <xdr:spPr>
        <a:xfrm>
          <a:off x="13468428" y="168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54953</xdr:rowOff>
    </xdr:from>
    <xdr:to>
      <xdr:col>67</xdr:col>
      <xdr:colOff>101600</xdr:colOff>
      <xdr:row>98</xdr:row>
      <xdr:rowOff>156553</xdr:rowOff>
    </xdr:to>
    <xdr:sp macro="" textlink="">
      <xdr:nvSpPr>
        <xdr:cNvPr id="704" name="楕円 703"/>
        <xdr:cNvSpPr/>
      </xdr:nvSpPr>
      <xdr:spPr>
        <a:xfrm>
          <a:off x="12763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147680</xdr:rowOff>
    </xdr:from>
    <xdr:ext cx="469744" cy="259045"/>
    <xdr:sp macro="" textlink="">
      <xdr:nvSpPr>
        <xdr:cNvPr id="705" name="テキスト ボックス 704"/>
        <xdr:cNvSpPr txBox="1"/>
      </xdr:nvSpPr>
      <xdr:spPr>
        <a:xfrm>
          <a:off x="12579428" y="1694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93163</xdr:rowOff>
    </xdr:from>
    <xdr:to>
      <xdr:col>116</xdr:col>
      <xdr:colOff>63500</xdr:colOff>
      <xdr:row>39</xdr:row>
      <xdr:rowOff>95613</xdr:rowOff>
    </xdr:to>
    <xdr:cxnSp macro="">
      <xdr:nvCxnSpPr>
        <xdr:cNvPr id="736" name="直線コネクタ 735"/>
        <xdr:cNvCxnSpPr/>
      </xdr:nvCxnSpPr>
      <xdr:spPr>
        <a:xfrm flipV="1">
          <a:off x="21323300" y="6779713"/>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93490</xdr:rowOff>
    </xdr:from>
    <xdr:to>
      <xdr:col>111</xdr:col>
      <xdr:colOff>177800</xdr:colOff>
      <xdr:row>39</xdr:row>
      <xdr:rowOff>95613</xdr:rowOff>
    </xdr:to>
    <xdr:cxnSp macro="">
      <xdr:nvCxnSpPr>
        <xdr:cNvPr id="739" name="直線コネクタ 738"/>
        <xdr:cNvCxnSpPr/>
      </xdr:nvCxnSpPr>
      <xdr:spPr>
        <a:xfrm>
          <a:off x="20434300" y="6780040"/>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93490</xdr:rowOff>
    </xdr:from>
    <xdr:to>
      <xdr:col>107</xdr:col>
      <xdr:colOff>50800</xdr:colOff>
      <xdr:row>39</xdr:row>
      <xdr:rowOff>93653</xdr:rowOff>
    </xdr:to>
    <xdr:cxnSp macro="">
      <xdr:nvCxnSpPr>
        <xdr:cNvPr id="742" name="直線コネクタ 741"/>
        <xdr:cNvCxnSpPr/>
      </xdr:nvCxnSpPr>
      <xdr:spPr>
        <a:xfrm flipV="1">
          <a:off x="19545300" y="678004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93653</xdr:rowOff>
    </xdr:from>
    <xdr:to>
      <xdr:col>102</xdr:col>
      <xdr:colOff>114300</xdr:colOff>
      <xdr:row>39</xdr:row>
      <xdr:rowOff>93980</xdr:rowOff>
    </xdr:to>
    <xdr:cxnSp macro="">
      <xdr:nvCxnSpPr>
        <xdr:cNvPr id="745" name="直線コネクタ 744"/>
        <xdr:cNvCxnSpPr/>
      </xdr:nvCxnSpPr>
      <xdr:spPr>
        <a:xfrm flipV="1">
          <a:off x="18656300" y="678020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42363</xdr:rowOff>
    </xdr:from>
    <xdr:to>
      <xdr:col>116</xdr:col>
      <xdr:colOff>114300</xdr:colOff>
      <xdr:row>39</xdr:row>
      <xdr:rowOff>143963</xdr:rowOff>
    </xdr:to>
    <xdr:sp macro="" textlink="">
      <xdr:nvSpPr>
        <xdr:cNvPr id="755" name="楕円 754"/>
        <xdr:cNvSpPr/>
      </xdr:nvSpPr>
      <xdr:spPr>
        <a:xfrm>
          <a:off x="221107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128740</xdr:rowOff>
    </xdr:from>
    <xdr:ext cx="313932" cy="259045"/>
    <xdr:sp macro="" textlink="">
      <xdr:nvSpPr>
        <xdr:cNvPr id="756" name="投資及び出資金該当値テキスト"/>
        <xdr:cNvSpPr txBox="1"/>
      </xdr:nvSpPr>
      <xdr:spPr>
        <a:xfrm>
          <a:off x="22212300" y="6643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44813</xdr:rowOff>
    </xdr:from>
    <xdr:to>
      <xdr:col>112</xdr:col>
      <xdr:colOff>38100</xdr:colOff>
      <xdr:row>39</xdr:row>
      <xdr:rowOff>146413</xdr:rowOff>
    </xdr:to>
    <xdr:sp macro="" textlink="">
      <xdr:nvSpPr>
        <xdr:cNvPr id="757" name="楕円 756"/>
        <xdr:cNvSpPr/>
      </xdr:nvSpPr>
      <xdr:spPr>
        <a:xfrm>
          <a:off x="21272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137540</xdr:rowOff>
    </xdr:from>
    <xdr:ext cx="313932" cy="259045"/>
    <xdr:sp macro="" textlink="">
      <xdr:nvSpPr>
        <xdr:cNvPr id="758" name="テキスト ボックス 757"/>
        <xdr:cNvSpPr txBox="1"/>
      </xdr:nvSpPr>
      <xdr:spPr>
        <a:xfrm>
          <a:off x="21166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42690</xdr:rowOff>
    </xdr:from>
    <xdr:to>
      <xdr:col>107</xdr:col>
      <xdr:colOff>101600</xdr:colOff>
      <xdr:row>39</xdr:row>
      <xdr:rowOff>144290</xdr:rowOff>
    </xdr:to>
    <xdr:sp macro="" textlink="">
      <xdr:nvSpPr>
        <xdr:cNvPr id="759" name="楕円 758"/>
        <xdr:cNvSpPr/>
      </xdr:nvSpPr>
      <xdr:spPr>
        <a:xfrm>
          <a:off x="20383500" y="67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135417</xdr:rowOff>
    </xdr:from>
    <xdr:ext cx="313932" cy="259045"/>
    <xdr:sp macro="" textlink="">
      <xdr:nvSpPr>
        <xdr:cNvPr id="760" name="テキスト ボックス 759"/>
        <xdr:cNvSpPr txBox="1"/>
      </xdr:nvSpPr>
      <xdr:spPr>
        <a:xfrm>
          <a:off x="20277333" y="6821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42853</xdr:rowOff>
    </xdr:from>
    <xdr:to>
      <xdr:col>102</xdr:col>
      <xdr:colOff>165100</xdr:colOff>
      <xdr:row>39</xdr:row>
      <xdr:rowOff>144453</xdr:rowOff>
    </xdr:to>
    <xdr:sp macro="" textlink="">
      <xdr:nvSpPr>
        <xdr:cNvPr id="761" name="楕円 760"/>
        <xdr:cNvSpPr/>
      </xdr:nvSpPr>
      <xdr:spPr>
        <a:xfrm>
          <a:off x="19494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135580</xdr:rowOff>
    </xdr:from>
    <xdr:ext cx="313932" cy="259045"/>
    <xdr:sp macro="" textlink="">
      <xdr:nvSpPr>
        <xdr:cNvPr id="762" name="テキスト ボックス 761"/>
        <xdr:cNvSpPr txBox="1"/>
      </xdr:nvSpPr>
      <xdr:spPr>
        <a:xfrm>
          <a:off x="19388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43180</xdr:rowOff>
    </xdr:from>
    <xdr:to>
      <xdr:col>98</xdr:col>
      <xdr:colOff>38100</xdr:colOff>
      <xdr:row>39</xdr:row>
      <xdr:rowOff>144780</xdr:rowOff>
    </xdr:to>
    <xdr:sp macro="" textlink="">
      <xdr:nvSpPr>
        <xdr:cNvPr id="763" name="楕円 762"/>
        <xdr:cNvSpPr/>
      </xdr:nvSpPr>
      <xdr:spPr>
        <a:xfrm>
          <a:off x="18605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135907</xdr:rowOff>
    </xdr:from>
    <xdr:ext cx="313932" cy="259045"/>
    <xdr:sp macro="" textlink="">
      <xdr:nvSpPr>
        <xdr:cNvPr id="764" name="テキスト ボックス 763"/>
        <xdr:cNvSpPr txBox="1"/>
      </xdr:nvSpPr>
      <xdr:spPr>
        <a:xfrm>
          <a:off x="18499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160503</xdr:rowOff>
    </xdr:from>
    <xdr:to>
      <xdr:col>116</xdr:col>
      <xdr:colOff>63500</xdr:colOff>
      <xdr:row>58</xdr:row>
      <xdr:rowOff>160617</xdr:rowOff>
    </xdr:to>
    <xdr:cxnSp macro="">
      <xdr:nvCxnSpPr>
        <xdr:cNvPr id="793" name="直線コネクタ 792"/>
        <xdr:cNvCxnSpPr/>
      </xdr:nvCxnSpPr>
      <xdr:spPr>
        <a:xfrm>
          <a:off x="21323300" y="10104603"/>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159321</xdr:rowOff>
    </xdr:from>
    <xdr:to>
      <xdr:col>111</xdr:col>
      <xdr:colOff>177800</xdr:colOff>
      <xdr:row>58</xdr:row>
      <xdr:rowOff>160503</xdr:rowOff>
    </xdr:to>
    <xdr:cxnSp macro="">
      <xdr:nvCxnSpPr>
        <xdr:cNvPr id="796" name="直線コネクタ 795"/>
        <xdr:cNvCxnSpPr/>
      </xdr:nvCxnSpPr>
      <xdr:spPr>
        <a:xfrm>
          <a:off x="20434300" y="10103421"/>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118821</xdr:rowOff>
    </xdr:from>
    <xdr:to>
      <xdr:col>107</xdr:col>
      <xdr:colOff>50800</xdr:colOff>
      <xdr:row>58</xdr:row>
      <xdr:rowOff>159321</xdr:rowOff>
    </xdr:to>
    <xdr:cxnSp macro="">
      <xdr:nvCxnSpPr>
        <xdr:cNvPr id="799" name="直線コネクタ 798"/>
        <xdr:cNvCxnSpPr/>
      </xdr:nvCxnSpPr>
      <xdr:spPr>
        <a:xfrm>
          <a:off x="19545300" y="10062921"/>
          <a:ext cx="8890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118821</xdr:rowOff>
    </xdr:from>
    <xdr:to>
      <xdr:col>102</xdr:col>
      <xdr:colOff>114300</xdr:colOff>
      <xdr:row>58</xdr:row>
      <xdr:rowOff>158483</xdr:rowOff>
    </xdr:to>
    <xdr:cxnSp macro="">
      <xdr:nvCxnSpPr>
        <xdr:cNvPr id="802" name="直線コネクタ 801"/>
        <xdr:cNvCxnSpPr/>
      </xdr:nvCxnSpPr>
      <xdr:spPr>
        <a:xfrm flipV="1">
          <a:off x="18656300" y="10062921"/>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109817</xdr:rowOff>
    </xdr:from>
    <xdr:to>
      <xdr:col>116</xdr:col>
      <xdr:colOff>114300</xdr:colOff>
      <xdr:row>59</xdr:row>
      <xdr:rowOff>39967</xdr:rowOff>
    </xdr:to>
    <xdr:sp macro="" textlink="">
      <xdr:nvSpPr>
        <xdr:cNvPr id="812" name="楕円 811"/>
        <xdr:cNvSpPr/>
      </xdr:nvSpPr>
      <xdr:spPr>
        <a:xfrm>
          <a:off x="22110700" y="100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24744</xdr:rowOff>
    </xdr:from>
    <xdr:ext cx="469744" cy="259045"/>
    <xdr:sp macro="" textlink="">
      <xdr:nvSpPr>
        <xdr:cNvPr id="813" name="貸付金該当値テキスト"/>
        <xdr:cNvSpPr txBox="1"/>
      </xdr:nvSpPr>
      <xdr:spPr>
        <a:xfrm>
          <a:off x="22212300" y="996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109703</xdr:rowOff>
    </xdr:from>
    <xdr:to>
      <xdr:col>112</xdr:col>
      <xdr:colOff>38100</xdr:colOff>
      <xdr:row>59</xdr:row>
      <xdr:rowOff>39853</xdr:rowOff>
    </xdr:to>
    <xdr:sp macro="" textlink="">
      <xdr:nvSpPr>
        <xdr:cNvPr id="814" name="楕円 813"/>
        <xdr:cNvSpPr/>
      </xdr:nvSpPr>
      <xdr:spPr>
        <a:xfrm>
          <a:off x="21272500" y="100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30980</xdr:rowOff>
    </xdr:from>
    <xdr:ext cx="469744" cy="259045"/>
    <xdr:sp macro="" textlink="">
      <xdr:nvSpPr>
        <xdr:cNvPr id="815" name="テキスト ボックス 814"/>
        <xdr:cNvSpPr txBox="1"/>
      </xdr:nvSpPr>
      <xdr:spPr>
        <a:xfrm>
          <a:off x="21088428" y="1014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108521</xdr:rowOff>
    </xdr:from>
    <xdr:to>
      <xdr:col>107</xdr:col>
      <xdr:colOff>101600</xdr:colOff>
      <xdr:row>59</xdr:row>
      <xdr:rowOff>38671</xdr:rowOff>
    </xdr:to>
    <xdr:sp macro="" textlink="">
      <xdr:nvSpPr>
        <xdr:cNvPr id="816" name="楕円 815"/>
        <xdr:cNvSpPr/>
      </xdr:nvSpPr>
      <xdr:spPr>
        <a:xfrm>
          <a:off x="20383500" y="100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29798</xdr:rowOff>
    </xdr:from>
    <xdr:ext cx="469744" cy="259045"/>
    <xdr:sp macro="" textlink="">
      <xdr:nvSpPr>
        <xdr:cNvPr id="817" name="テキスト ボックス 816"/>
        <xdr:cNvSpPr txBox="1"/>
      </xdr:nvSpPr>
      <xdr:spPr>
        <a:xfrm>
          <a:off x="20199428" y="1014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68021</xdr:rowOff>
    </xdr:from>
    <xdr:to>
      <xdr:col>102</xdr:col>
      <xdr:colOff>165100</xdr:colOff>
      <xdr:row>58</xdr:row>
      <xdr:rowOff>169621</xdr:rowOff>
    </xdr:to>
    <xdr:sp macro="" textlink="">
      <xdr:nvSpPr>
        <xdr:cNvPr id="818" name="楕円 817"/>
        <xdr:cNvSpPr/>
      </xdr:nvSpPr>
      <xdr:spPr>
        <a:xfrm>
          <a:off x="19494500" y="100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160748</xdr:rowOff>
    </xdr:from>
    <xdr:ext cx="469744" cy="259045"/>
    <xdr:sp macro="" textlink="">
      <xdr:nvSpPr>
        <xdr:cNvPr id="819" name="テキスト ボックス 818"/>
        <xdr:cNvSpPr txBox="1"/>
      </xdr:nvSpPr>
      <xdr:spPr>
        <a:xfrm>
          <a:off x="19310428" y="1010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107683</xdr:rowOff>
    </xdr:from>
    <xdr:to>
      <xdr:col>98</xdr:col>
      <xdr:colOff>38100</xdr:colOff>
      <xdr:row>59</xdr:row>
      <xdr:rowOff>37833</xdr:rowOff>
    </xdr:to>
    <xdr:sp macro="" textlink="">
      <xdr:nvSpPr>
        <xdr:cNvPr id="820" name="楕円 819"/>
        <xdr:cNvSpPr/>
      </xdr:nvSpPr>
      <xdr:spPr>
        <a:xfrm>
          <a:off x="18605500" y="100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28960</xdr:rowOff>
    </xdr:from>
    <xdr:ext cx="469744" cy="259045"/>
    <xdr:sp macro="" textlink="">
      <xdr:nvSpPr>
        <xdr:cNvPr id="821" name="テキスト ボックス 820"/>
        <xdr:cNvSpPr txBox="1"/>
      </xdr:nvSpPr>
      <xdr:spPr>
        <a:xfrm>
          <a:off x="18421428"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89484</xdr:rowOff>
    </xdr:from>
    <xdr:to>
      <xdr:col>116</xdr:col>
      <xdr:colOff>63500</xdr:colOff>
      <xdr:row>77</xdr:row>
      <xdr:rowOff>120459</xdr:rowOff>
    </xdr:to>
    <xdr:cxnSp macro="">
      <xdr:nvCxnSpPr>
        <xdr:cNvPr id="851" name="直線コネクタ 850"/>
        <xdr:cNvCxnSpPr/>
      </xdr:nvCxnSpPr>
      <xdr:spPr>
        <a:xfrm>
          <a:off x="21323300" y="13291134"/>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89484</xdr:rowOff>
    </xdr:from>
    <xdr:to>
      <xdr:col>111</xdr:col>
      <xdr:colOff>177800</xdr:colOff>
      <xdr:row>78</xdr:row>
      <xdr:rowOff>17932</xdr:rowOff>
    </xdr:to>
    <xdr:cxnSp macro="">
      <xdr:nvCxnSpPr>
        <xdr:cNvPr id="854" name="直線コネクタ 853"/>
        <xdr:cNvCxnSpPr/>
      </xdr:nvCxnSpPr>
      <xdr:spPr>
        <a:xfrm flipV="1">
          <a:off x="20434300" y="13291134"/>
          <a:ext cx="8890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74816</xdr:rowOff>
    </xdr:from>
    <xdr:to>
      <xdr:col>107</xdr:col>
      <xdr:colOff>50800</xdr:colOff>
      <xdr:row>78</xdr:row>
      <xdr:rowOff>17932</xdr:rowOff>
    </xdr:to>
    <xdr:cxnSp macro="">
      <xdr:nvCxnSpPr>
        <xdr:cNvPr id="857" name="直線コネクタ 856"/>
        <xdr:cNvCxnSpPr/>
      </xdr:nvCxnSpPr>
      <xdr:spPr>
        <a:xfrm>
          <a:off x="19545300" y="13276466"/>
          <a:ext cx="889000" cy="1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59" name="テキスト ボックス 858"/>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29781</xdr:rowOff>
    </xdr:from>
    <xdr:to>
      <xdr:col>102</xdr:col>
      <xdr:colOff>114300</xdr:colOff>
      <xdr:row>77</xdr:row>
      <xdr:rowOff>74816</xdr:rowOff>
    </xdr:to>
    <xdr:cxnSp macro="">
      <xdr:nvCxnSpPr>
        <xdr:cNvPr id="860" name="直線コネクタ 859"/>
        <xdr:cNvCxnSpPr/>
      </xdr:nvCxnSpPr>
      <xdr:spPr>
        <a:xfrm>
          <a:off x="18656300" y="12888531"/>
          <a:ext cx="889000" cy="3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64" name="テキスト ボックス 863"/>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69659</xdr:rowOff>
    </xdr:from>
    <xdr:to>
      <xdr:col>116</xdr:col>
      <xdr:colOff>114300</xdr:colOff>
      <xdr:row>77</xdr:row>
      <xdr:rowOff>171259</xdr:rowOff>
    </xdr:to>
    <xdr:sp macro="" textlink="">
      <xdr:nvSpPr>
        <xdr:cNvPr id="870" name="楕円 869"/>
        <xdr:cNvSpPr/>
      </xdr:nvSpPr>
      <xdr:spPr>
        <a:xfrm>
          <a:off x="22110700" y="132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156036</xdr:rowOff>
    </xdr:from>
    <xdr:ext cx="534377" cy="259045"/>
    <xdr:sp macro="" textlink="">
      <xdr:nvSpPr>
        <xdr:cNvPr id="871" name="繰出金該当値テキスト"/>
        <xdr:cNvSpPr txBox="1"/>
      </xdr:nvSpPr>
      <xdr:spPr>
        <a:xfrm>
          <a:off x="22212300" y="131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38684</xdr:rowOff>
    </xdr:from>
    <xdr:to>
      <xdr:col>112</xdr:col>
      <xdr:colOff>38100</xdr:colOff>
      <xdr:row>77</xdr:row>
      <xdr:rowOff>140284</xdr:rowOff>
    </xdr:to>
    <xdr:sp macro="" textlink="">
      <xdr:nvSpPr>
        <xdr:cNvPr id="872" name="楕円 871"/>
        <xdr:cNvSpPr/>
      </xdr:nvSpPr>
      <xdr:spPr>
        <a:xfrm>
          <a:off x="21272500" y="132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131411</xdr:rowOff>
    </xdr:from>
    <xdr:ext cx="534377" cy="259045"/>
    <xdr:sp macro="" textlink="">
      <xdr:nvSpPr>
        <xdr:cNvPr id="873" name="テキスト ボックス 872"/>
        <xdr:cNvSpPr txBox="1"/>
      </xdr:nvSpPr>
      <xdr:spPr>
        <a:xfrm>
          <a:off x="21056111" y="133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138582</xdr:rowOff>
    </xdr:from>
    <xdr:to>
      <xdr:col>107</xdr:col>
      <xdr:colOff>101600</xdr:colOff>
      <xdr:row>78</xdr:row>
      <xdr:rowOff>68732</xdr:rowOff>
    </xdr:to>
    <xdr:sp macro="" textlink="">
      <xdr:nvSpPr>
        <xdr:cNvPr id="874" name="楕円 873"/>
        <xdr:cNvSpPr/>
      </xdr:nvSpPr>
      <xdr:spPr>
        <a:xfrm>
          <a:off x="20383500" y="133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59859</xdr:rowOff>
    </xdr:from>
    <xdr:ext cx="534377" cy="259045"/>
    <xdr:sp macro="" textlink="">
      <xdr:nvSpPr>
        <xdr:cNvPr id="875" name="テキスト ボックス 874"/>
        <xdr:cNvSpPr txBox="1"/>
      </xdr:nvSpPr>
      <xdr:spPr>
        <a:xfrm>
          <a:off x="20167111" y="134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24016</xdr:rowOff>
    </xdr:from>
    <xdr:to>
      <xdr:col>102</xdr:col>
      <xdr:colOff>165100</xdr:colOff>
      <xdr:row>77</xdr:row>
      <xdr:rowOff>125616</xdr:rowOff>
    </xdr:to>
    <xdr:sp macro="" textlink="">
      <xdr:nvSpPr>
        <xdr:cNvPr id="876" name="楕円 875"/>
        <xdr:cNvSpPr/>
      </xdr:nvSpPr>
      <xdr:spPr>
        <a:xfrm>
          <a:off x="19494500" y="132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116743</xdr:rowOff>
    </xdr:from>
    <xdr:ext cx="534377" cy="259045"/>
    <xdr:sp macro="" textlink="">
      <xdr:nvSpPr>
        <xdr:cNvPr id="877" name="テキスト ボックス 876"/>
        <xdr:cNvSpPr txBox="1"/>
      </xdr:nvSpPr>
      <xdr:spPr>
        <a:xfrm>
          <a:off x="19278111" y="133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150431</xdr:rowOff>
    </xdr:from>
    <xdr:to>
      <xdr:col>98</xdr:col>
      <xdr:colOff>38100</xdr:colOff>
      <xdr:row>75</xdr:row>
      <xdr:rowOff>80581</xdr:rowOff>
    </xdr:to>
    <xdr:sp macro="" textlink="">
      <xdr:nvSpPr>
        <xdr:cNvPr id="878" name="楕円 877"/>
        <xdr:cNvSpPr/>
      </xdr:nvSpPr>
      <xdr:spPr>
        <a:xfrm>
          <a:off x="18605500" y="1283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97108</xdr:rowOff>
    </xdr:from>
    <xdr:ext cx="534377" cy="259045"/>
    <xdr:sp macro="" textlink="">
      <xdr:nvSpPr>
        <xdr:cNvPr id="879" name="テキスト ボックス 878"/>
        <xdr:cNvSpPr txBox="1"/>
      </xdr:nvSpPr>
      <xdr:spPr>
        <a:xfrm>
          <a:off x="18389111" y="126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普通建設事業費は、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JR</a:t>
          </a:r>
          <a:r>
            <a:rPr kumimoji="1" lang="ja-JP" altLang="en-US" sz="1300">
              <a:solidFill>
                <a:srgbClr val="000000"/>
              </a:solidFill>
              <a:latin typeface="ＭＳ Ｐゴシック" panose="020B0600070205080204" pitchFamily="50" charset="-128"/>
              <a:ea typeface="ＭＳ Ｐゴシック" panose="020B0600070205080204" pitchFamily="50" charset="-128"/>
            </a:rPr>
            <a:t>総持寺駅関連事業の減により、前年度に比べて減額となっている。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繰出金は平成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年度から下水道事業の地方公営企業法適用（一部）に伴い、下水道事業への繰出金を補助費等に計上したことから大幅に減となった。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年度においては、下水道事業の公債費に係る繰出金が減少したことから減となっている。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との比較においては、職員数の適正化を図っていることにより、職員給与費等の人件費が低くなっているほか、後年度の公債費負担を考慮し、市債の発行抑制に努めてきたことから、公債費が低く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一方、類似団体内平均値と比較して物件費が高くなっているのは、行革の取組みとして各種業務の民間委託、指定管理者制度の活用を図ってきたことが要因となっている。平成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年度においては、元市民会館の解体を進めたため、前年度に比べ増となった。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282,018
278,634
76.49
88,164,917
86,203,562
894,083
52,234,634
50,828,681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2,815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59690</xdr:rowOff>
    </xdr:from>
    <xdr:to>
      <xdr:col>24</xdr:col>
      <xdr:colOff>63500</xdr:colOff>
      <xdr:row>37</xdr:row>
      <xdr:rowOff>118473</xdr:rowOff>
    </xdr:to>
    <xdr:cxnSp macro="">
      <xdr:nvCxnSpPr>
        <xdr:cNvPr id="63" name="直線コネクタ 62"/>
        <xdr:cNvCxnSpPr/>
      </xdr:nvCxnSpPr>
      <xdr:spPr>
        <a:xfrm>
          <a:off x="3797300" y="640334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110308</xdr:rowOff>
    </xdr:from>
    <xdr:to>
      <xdr:col>19</xdr:col>
      <xdr:colOff>177800</xdr:colOff>
      <xdr:row>37</xdr:row>
      <xdr:rowOff>59690</xdr:rowOff>
    </xdr:to>
    <xdr:cxnSp macro="">
      <xdr:nvCxnSpPr>
        <xdr:cNvPr id="66" name="直線コネクタ 65"/>
        <xdr:cNvCxnSpPr/>
      </xdr:nvCxnSpPr>
      <xdr:spPr>
        <a:xfrm>
          <a:off x="2908300" y="6282508"/>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53158</xdr:rowOff>
    </xdr:from>
    <xdr:to>
      <xdr:col>15</xdr:col>
      <xdr:colOff>50800</xdr:colOff>
      <xdr:row>36</xdr:row>
      <xdr:rowOff>110308</xdr:rowOff>
    </xdr:to>
    <xdr:cxnSp macro="">
      <xdr:nvCxnSpPr>
        <xdr:cNvPr id="69" name="直線コネクタ 68"/>
        <xdr:cNvCxnSpPr/>
      </xdr:nvCxnSpPr>
      <xdr:spPr>
        <a:xfrm>
          <a:off x="2019300" y="605390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53158</xdr:rowOff>
    </xdr:from>
    <xdr:to>
      <xdr:col>10</xdr:col>
      <xdr:colOff>114300</xdr:colOff>
      <xdr:row>35</xdr:row>
      <xdr:rowOff>157661</xdr:rowOff>
    </xdr:to>
    <xdr:cxnSp macro="">
      <xdr:nvCxnSpPr>
        <xdr:cNvPr id="72" name="直線コネクタ 71"/>
        <xdr:cNvCxnSpPr/>
      </xdr:nvCxnSpPr>
      <xdr:spPr>
        <a:xfrm flipV="1">
          <a:off x="1130300" y="605390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67673</xdr:rowOff>
    </xdr:from>
    <xdr:to>
      <xdr:col>24</xdr:col>
      <xdr:colOff>114300</xdr:colOff>
      <xdr:row>37</xdr:row>
      <xdr:rowOff>169273</xdr:rowOff>
    </xdr:to>
    <xdr:sp macro="" textlink="">
      <xdr:nvSpPr>
        <xdr:cNvPr id="82" name="楕円 81"/>
        <xdr:cNvSpPr/>
      </xdr:nvSpPr>
      <xdr:spPr>
        <a:xfrm>
          <a:off x="4584700" y="64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46100</xdr:rowOff>
    </xdr:from>
    <xdr:ext cx="469744" cy="259045"/>
    <xdr:sp macro="" textlink="">
      <xdr:nvSpPr>
        <xdr:cNvPr id="83" name="議会費該当値テキスト"/>
        <xdr:cNvSpPr txBox="1"/>
      </xdr:nvSpPr>
      <xdr:spPr>
        <a:xfrm>
          <a:off x="4686300" y="638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8890</xdr:rowOff>
    </xdr:from>
    <xdr:to>
      <xdr:col>20</xdr:col>
      <xdr:colOff>38100</xdr:colOff>
      <xdr:row>37</xdr:row>
      <xdr:rowOff>110490</xdr:rowOff>
    </xdr:to>
    <xdr:sp macro="" textlink="">
      <xdr:nvSpPr>
        <xdr:cNvPr id="84" name="楕円 83"/>
        <xdr:cNvSpPr/>
      </xdr:nvSpPr>
      <xdr:spPr>
        <a:xfrm>
          <a:off x="3746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101617</xdr:rowOff>
    </xdr:from>
    <xdr:ext cx="469744" cy="259045"/>
    <xdr:sp macro="" textlink="">
      <xdr:nvSpPr>
        <xdr:cNvPr id="85" name="テキスト ボックス 84"/>
        <xdr:cNvSpPr txBox="1"/>
      </xdr:nvSpPr>
      <xdr:spPr>
        <a:xfrm>
          <a:off x="3562428"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59508</xdr:rowOff>
    </xdr:from>
    <xdr:to>
      <xdr:col>15</xdr:col>
      <xdr:colOff>101600</xdr:colOff>
      <xdr:row>36</xdr:row>
      <xdr:rowOff>161108</xdr:rowOff>
    </xdr:to>
    <xdr:sp macro="" textlink="">
      <xdr:nvSpPr>
        <xdr:cNvPr id="86" name="楕円 85"/>
        <xdr:cNvSpPr/>
      </xdr:nvSpPr>
      <xdr:spPr>
        <a:xfrm>
          <a:off x="2857500" y="62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152235</xdr:rowOff>
    </xdr:from>
    <xdr:ext cx="469744" cy="259045"/>
    <xdr:sp macro="" textlink="">
      <xdr:nvSpPr>
        <xdr:cNvPr id="87" name="テキスト ボックス 86"/>
        <xdr:cNvSpPr txBox="1"/>
      </xdr:nvSpPr>
      <xdr:spPr>
        <a:xfrm>
          <a:off x="2673428" y="632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2358</xdr:rowOff>
    </xdr:from>
    <xdr:to>
      <xdr:col>10</xdr:col>
      <xdr:colOff>165100</xdr:colOff>
      <xdr:row>35</xdr:row>
      <xdr:rowOff>103958</xdr:rowOff>
    </xdr:to>
    <xdr:sp macro="" textlink="">
      <xdr:nvSpPr>
        <xdr:cNvPr id="88" name="楕円 87"/>
        <xdr:cNvSpPr/>
      </xdr:nvSpPr>
      <xdr:spPr>
        <a:xfrm>
          <a:off x="19685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120485</xdr:rowOff>
    </xdr:from>
    <xdr:ext cx="469744" cy="259045"/>
    <xdr:sp macro="" textlink="">
      <xdr:nvSpPr>
        <xdr:cNvPr id="89" name="テキスト ボックス 88"/>
        <xdr:cNvSpPr txBox="1"/>
      </xdr:nvSpPr>
      <xdr:spPr>
        <a:xfrm>
          <a:off x="1784428" y="577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106861</xdr:rowOff>
    </xdr:from>
    <xdr:to>
      <xdr:col>6</xdr:col>
      <xdr:colOff>38100</xdr:colOff>
      <xdr:row>36</xdr:row>
      <xdr:rowOff>37011</xdr:rowOff>
    </xdr:to>
    <xdr:sp macro="" textlink="">
      <xdr:nvSpPr>
        <xdr:cNvPr id="90" name="楕円 89"/>
        <xdr:cNvSpPr/>
      </xdr:nvSpPr>
      <xdr:spPr>
        <a:xfrm>
          <a:off x="1079500" y="61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28138</xdr:rowOff>
    </xdr:from>
    <xdr:ext cx="469744" cy="259045"/>
    <xdr:sp macro="" textlink="">
      <xdr:nvSpPr>
        <xdr:cNvPr id="91" name="テキスト ボックス 90"/>
        <xdr:cNvSpPr txBox="1"/>
      </xdr:nvSpPr>
      <xdr:spPr>
        <a:xfrm>
          <a:off x="895428" y="62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69,623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62009</xdr:rowOff>
    </xdr:from>
    <xdr:to>
      <xdr:col>24</xdr:col>
      <xdr:colOff>63500</xdr:colOff>
      <xdr:row>59</xdr:row>
      <xdr:rowOff>7438</xdr:rowOff>
    </xdr:to>
    <xdr:cxnSp macro="">
      <xdr:nvCxnSpPr>
        <xdr:cNvPr id="123" name="直線コネクタ 122"/>
        <xdr:cNvCxnSpPr/>
      </xdr:nvCxnSpPr>
      <xdr:spPr>
        <a:xfrm flipV="1">
          <a:off x="3797300" y="10006109"/>
          <a:ext cx="838200" cy="1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171279</xdr:rowOff>
    </xdr:from>
    <xdr:to>
      <xdr:col>19</xdr:col>
      <xdr:colOff>177800</xdr:colOff>
      <xdr:row>59</xdr:row>
      <xdr:rowOff>7438</xdr:rowOff>
    </xdr:to>
    <xdr:cxnSp macro="">
      <xdr:nvCxnSpPr>
        <xdr:cNvPr id="126" name="直線コネクタ 125"/>
        <xdr:cNvCxnSpPr/>
      </xdr:nvCxnSpPr>
      <xdr:spPr>
        <a:xfrm>
          <a:off x="2908300" y="10115379"/>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84444</xdr:rowOff>
    </xdr:from>
    <xdr:to>
      <xdr:col>15</xdr:col>
      <xdr:colOff>50800</xdr:colOff>
      <xdr:row>58</xdr:row>
      <xdr:rowOff>171279</xdr:rowOff>
    </xdr:to>
    <xdr:cxnSp macro="">
      <xdr:nvCxnSpPr>
        <xdr:cNvPr id="129" name="直線コネクタ 128"/>
        <xdr:cNvCxnSpPr/>
      </xdr:nvCxnSpPr>
      <xdr:spPr>
        <a:xfrm>
          <a:off x="2019300" y="10028544"/>
          <a:ext cx="8890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84444</xdr:rowOff>
    </xdr:from>
    <xdr:to>
      <xdr:col>10</xdr:col>
      <xdr:colOff>114300</xdr:colOff>
      <xdr:row>59</xdr:row>
      <xdr:rowOff>59951</xdr:rowOff>
    </xdr:to>
    <xdr:cxnSp macro="">
      <xdr:nvCxnSpPr>
        <xdr:cNvPr id="132" name="直線コネクタ 131"/>
        <xdr:cNvCxnSpPr/>
      </xdr:nvCxnSpPr>
      <xdr:spPr>
        <a:xfrm flipV="1">
          <a:off x="1130300" y="1002854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11209</xdr:rowOff>
    </xdr:from>
    <xdr:to>
      <xdr:col>24</xdr:col>
      <xdr:colOff>114300</xdr:colOff>
      <xdr:row>58</xdr:row>
      <xdr:rowOff>112809</xdr:rowOff>
    </xdr:to>
    <xdr:sp macro="" textlink="">
      <xdr:nvSpPr>
        <xdr:cNvPr id="142" name="楕円 141"/>
        <xdr:cNvSpPr/>
      </xdr:nvSpPr>
      <xdr:spPr>
        <a:xfrm>
          <a:off x="4584700" y="99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97586</xdr:rowOff>
    </xdr:from>
    <xdr:ext cx="534377" cy="259045"/>
    <xdr:sp macro="" textlink="">
      <xdr:nvSpPr>
        <xdr:cNvPr id="143" name="総務費該当値テキスト"/>
        <xdr:cNvSpPr txBox="1"/>
      </xdr:nvSpPr>
      <xdr:spPr>
        <a:xfrm>
          <a:off x="4686300" y="987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128088</xdr:rowOff>
    </xdr:from>
    <xdr:to>
      <xdr:col>20</xdr:col>
      <xdr:colOff>38100</xdr:colOff>
      <xdr:row>59</xdr:row>
      <xdr:rowOff>58238</xdr:rowOff>
    </xdr:to>
    <xdr:sp macro="" textlink="">
      <xdr:nvSpPr>
        <xdr:cNvPr id="144" name="楕円 143"/>
        <xdr:cNvSpPr/>
      </xdr:nvSpPr>
      <xdr:spPr>
        <a:xfrm>
          <a:off x="3746500" y="100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49365</xdr:rowOff>
    </xdr:from>
    <xdr:ext cx="534377" cy="259045"/>
    <xdr:sp macro="" textlink="">
      <xdr:nvSpPr>
        <xdr:cNvPr id="145" name="テキスト ボックス 144"/>
        <xdr:cNvSpPr txBox="1"/>
      </xdr:nvSpPr>
      <xdr:spPr>
        <a:xfrm>
          <a:off x="3530111" y="1016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120479</xdr:rowOff>
    </xdr:from>
    <xdr:to>
      <xdr:col>15</xdr:col>
      <xdr:colOff>101600</xdr:colOff>
      <xdr:row>59</xdr:row>
      <xdr:rowOff>50629</xdr:rowOff>
    </xdr:to>
    <xdr:sp macro="" textlink="">
      <xdr:nvSpPr>
        <xdr:cNvPr id="146" name="楕円 145"/>
        <xdr:cNvSpPr/>
      </xdr:nvSpPr>
      <xdr:spPr>
        <a:xfrm>
          <a:off x="2857500" y="10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41756</xdr:rowOff>
    </xdr:from>
    <xdr:ext cx="534377" cy="259045"/>
    <xdr:sp macro="" textlink="">
      <xdr:nvSpPr>
        <xdr:cNvPr id="147" name="テキスト ボックス 146"/>
        <xdr:cNvSpPr txBox="1"/>
      </xdr:nvSpPr>
      <xdr:spPr>
        <a:xfrm>
          <a:off x="2641111" y="1015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33644</xdr:rowOff>
    </xdr:from>
    <xdr:to>
      <xdr:col>10</xdr:col>
      <xdr:colOff>165100</xdr:colOff>
      <xdr:row>58</xdr:row>
      <xdr:rowOff>135244</xdr:rowOff>
    </xdr:to>
    <xdr:sp macro="" textlink="">
      <xdr:nvSpPr>
        <xdr:cNvPr id="148" name="楕円 147"/>
        <xdr:cNvSpPr/>
      </xdr:nvSpPr>
      <xdr:spPr>
        <a:xfrm>
          <a:off x="1968500" y="99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126371</xdr:rowOff>
    </xdr:from>
    <xdr:ext cx="534377" cy="259045"/>
    <xdr:sp macro="" textlink="">
      <xdr:nvSpPr>
        <xdr:cNvPr id="149" name="テキスト ボックス 148"/>
        <xdr:cNvSpPr txBox="1"/>
      </xdr:nvSpPr>
      <xdr:spPr>
        <a:xfrm>
          <a:off x="1752111" y="100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9151</xdr:rowOff>
    </xdr:from>
    <xdr:to>
      <xdr:col>6</xdr:col>
      <xdr:colOff>38100</xdr:colOff>
      <xdr:row>59</xdr:row>
      <xdr:rowOff>110751</xdr:rowOff>
    </xdr:to>
    <xdr:sp macro="" textlink="">
      <xdr:nvSpPr>
        <xdr:cNvPr id="150" name="楕円 149"/>
        <xdr:cNvSpPr/>
      </xdr:nvSpPr>
      <xdr:spPr>
        <a:xfrm>
          <a:off x="1079500" y="101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101878</xdr:rowOff>
    </xdr:from>
    <xdr:ext cx="534377" cy="259045"/>
    <xdr:sp macro="" textlink="">
      <xdr:nvSpPr>
        <xdr:cNvPr id="151" name="テキスト ボックス 150"/>
        <xdr:cNvSpPr txBox="1"/>
      </xdr:nvSpPr>
      <xdr:spPr>
        <a:xfrm>
          <a:off x="863111" y="102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190,692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4654</xdr:rowOff>
    </xdr:from>
    <xdr:to>
      <xdr:col>24</xdr:col>
      <xdr:colOff>63500</xdr:colOff>
      <xdr:row>76</xdr:row>
      <xdr:rowOff>52812</xdr:rowOff>
    </xdr:to>
    <xdr:cxnSp macro="">
      <xdr:nvCxnSpPr>
        <xdr:cNvPr id="181" name="直線コネクタ 180"/>
        <xdr:cNvCxnSpPr/>
      </xdr:nvCxnSpPr>
      <xdr:spPr>
        <a:xfrm>
          <a:off x="3797300" y="13034854"/>
          <a:ext cx="8382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67327</xdr:rowOff>
    </xdr:from>
    <xdr:ext cx="599010" cy="259045"/>
    <xdr:sp macro="" textlink="">
      <xdr:nvSpPr>
        <xdr:cNvPr id="182" name="民生費平均値テキスト"/>
        <xdr:cNvSpPr txBox="1"/>
      </xdr:nvSpPr>
      <xdr:spPr>
        <a:xfrm>
          <a:off x="4686300" y="13097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4654</xdr:rowOff>
    </xdr:from>
    <xdr:to>
      <xdr:col>19</xdr:col>
      <xdr:colOff>177800</xdr:colOff>
      <xdr:row>76</xdr:row>
      <xdr:rowOff>68568</xdr:rowOff>
    </xdr:to>
    <xdr:cxnSp macro="">
      <xdr:nvCxnSpPr>
        <xdr:cNvPr id="184" name="直線コネクタ 183"/>
        <xdr:cNvCxnSpPr/>
      </xdr:nvCxnSpPr>
      <xdr:spPr>
        <a:xfrm flipV="1">
          <a:off x="2908300" y="13034854"/>
          <a:ext cx="889000" cy="6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98169</xdr:rowOff>
    </xdr:from>
    <xdr:ext cx="599010" cy="259045"/>
    <xdr:sp macro="" textlink="">
      <xdr:nvSpPr>
        <xdr:cNvPr id="186" name="テキスト ボックス 185"/>
        <xdr:cNvSpPr txBox="1"/>
      </xdr:nvSpPr>
      <xdr:spPr>
        <a:xfrm>
          <a:off x="3497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68568</xdr:rowOff>
    </xdr:from>
    <xdr:to>
      <xdr:col>15</xdr:col>
      <xdr:colOff>50800</xdr:colOff>
      <xdr:row>76</xdr:row>
      <xdr:rowOff>88570</xdr:rowOff>
    </xdr:to>
    <xdr:cxnSp macro="">
      <xdr:nvCxnSpPr>
        <xdr:cNvPr id="187" name="直線コネクタ 186"/>
        <xdr:cNvCxnSpPr/>
      </xdr:nvCxnSpPr>
      <xdr:spPr>
        <a:xfrm flipV="1">
          <a:off x="2019300" y="1309876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159566</xdr:rowOff>
    </xdr:from>
    <xdr:ext cx="599010" cy="259045"/>
    <xdr:sp macro="" textlink="">
      <xdr:nvSpPr>
        <xdr:cNvPr id="189" name="テキスト ボックス 188"/>
        <xdr:cNvSpPr txBox="1"/>
      </xdr:nvSpPr>
      <xdr:spPr>
        <a:xfrm>
          <a:off x="2608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88570</xdr:rowOff>
    </xdr:from>
    <xdr:to>
      <xdr:col>10</xdr:col>
      <xdr:colOff>114300</xdr:colOff>
      <xdr:row>76</xdr:row>
      <xdr:rowOff>147205</xdr:rowOff>
    </xdr:to>
    <xdr:cxnSp macro="">
      <xdr:nvCxnSpPr>
        <xdr:cNvPr id="190" name="直線コネクタ 189"/>
        <xdr:cNvCxnSpPr/>
      </xdr:nvCxnSpPr>
      <xdr:spPr>
        <a:xfrm flipV="1">
          <a:off x="1130300" y="13118770"/>
          <a:ext cx="889000" cy="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59878</xdr:rowOff>
    </xdr:from>
    <xdr:ext cx="599010" cy="259045"/>
    <xdr:sp macro="" textlink="">
      <xdr:nvSpPr>
        <xdr:cNvPr id="192" name="テキスト ボックス 191"/>
        <xdr:cNvSpPr txBox="1"/>
      </xdr:nvSpPr>
      <xdr:spPr>
        <a:xfrm>
          <a:off x="1719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150652</xdr:rowOff>
    </xdr:from>
    <xdr:ext cx="599010" cy="259045"/>
    <xdr:sp macro="" textlink="">
      <xdr:nvSpPr>
        <xdr:cNvPr id="194" name="テキスト ボックス 193"/>
        <xdr:cNvSpPr txBox="1"/>
      </xdr:nvSpPr>
      <xdr:spPr>
        <a:xfrm>
          <a:off x="830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2012</xdr:rowOff>
    </xdr:from>
    <xdr:to>
      <xdr:col>24</xdr:col>
      <xdr:colOff>114300</xdr:colOff>
      <xdr:row>76</xdr:row>
      <xdr:rowOff>103612</xdr:rowOff>
    </xdr:to>
    <xdr:sp macro="" textlink="">
      <xdr:nvSpPr>
        <xdr:cNvPr id="200" name="楕円 199"/>
        <xdr:cNvSpPr/>
      </xdr:nvSpPr>
      <xdr:spPr>
        <a:xfrm>
          <a:off x="4584700" y="130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24890</xdr:rowOff>
    </xdr:from>
    <xdr:ext cx="599010" cy="259045"/>
    <xdr:sp macro="" textlink="">
      <xdr:nvSpPr>
        <xdr:cNvPr id="201" name="民生費該当値テキスト"/>
        <xdr:cNvSpPr txBox="1"/>
      </xdr:nvSpPr>
      <xdr:spPr>
        <a:xfrm>
          <a:off x="4686300" y="1288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125305</xdr:rowOff>
    </xdr:from>
    <xdr:to>
      <xdr:col>20</xdr:col>
      <xdr:colOff>38100</xdr:colOff>
      <xdr:row>76</xdr:row>
      <xdr:rowOff>55454</xdr:rowOff>
    </xdr:to>
    <xdr:sp macro="" textlink="">
      <xdr:nvSpPr>
        <xdr:cNvPr id="202" name="楕円 201"/>
        <xdr:cNvSpPr/>
      </xdr:nvSpPr>
      <xdr:spPr>
        <a:xfrm>
          <a:off x="3746500" y="129840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71982</xdr:rowOff>
    </xdr:from>
    <xdr:ext cx="599010" cy="259045"/>
    <xdr:sp macro="" textlink="">
      <xdr:nvSpPr>
        <xdr:cNvPr id="203" name="テキスト ボックス 202"/>
        <xdr:cNvSpPr txBox="1"/>
      </xdr:nvSpPr>
      <xdr:spPr>
        <a:xfrm>
          <a:off x="3497795" y="1275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17768</xdr:rowOff>
    </xdr:from>
    <xdr:to>
      <xdr:col>15</xdr:col>
      <xdr:colOff>101600</xdr:colOff>
      <xdr:row>76</xdr:row>
      <xdr:rowOff>119368</xdr:rowOff>
    </xdr:to>
    <xdr:sp macro="" textlink="">
      <xdr:nvSpPr>
        <xdr:cNvPr id="204" name="楕円 203"/>
        <xdr:cNvSpPr/>
      </xdr:nvSpPr>
      <xdr:spPr>
        <a:xfrm>
          <a:off x="2857500" y="130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135894</xdr:rowOff>
    </xdr:from>
    <xdr:ext cx="599010" cy="259045"/>
    <xdr:sp macro="" textlink="">
      <xdr:nvSpPr>
        <xdr:cNvPr id="205" name="テキスト ボックス 204"/>
        <xdr:cNvSpPr txBox="1"/>
      </xdr:nvSpPr>
      <xdr:spPr>
        <a:xfrm>
          <a:off x="2608795" y="1282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37770</xdr:rowOff>
    </xdr:from>
    <xdr:to>
      <xdr:col>10</xdr:col>
      <xdr:colOff>165100</xdr:colOff>
      <xdr:row>76</xdr:row>
      <xdr:rowOff>139370</xdr:rowOff>
    </xdr:to>
    <xdr:sp macro="" textlink="">
      <xdr:nvSpPr>
        <xdr:cNvPr id="206" name="楕円 205"/>
        <xdr:cNvSpPr/>
      </xdr:nvSpPr>
      <xdr:spPr>
        <a:xfrm>
          <a:off x="1968500" y="130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155897</xdr:rowOff>
    </xdr:from>
    <xdr:ext cx="599010" cy="259045"/>
    <xdr:sp macro="" textlink="">
      <xdr:nvSpPr>
        <xdr:cNvPr id="207" name="テキスト ボックス 206"/>
        <xdr:cNvSpPr txBox="1"/>
      </xdr:nvSpPr>
      <xdr:spPr>
        <a:xfrm>
          <a:off x="1719795" y="1284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96405</xdr:rowOff>
    </xdr:from>
    <xdr:to>
      <xdr:col>6</xdr:col>
      <xdr:colOff>38100</xdr:colOff>
      <xdr:row>77</xdr:row>
      <xdr:rowOff>26555</xdr:rowOff>
    </xdr:to>
    <xdr:sp macro="" textlink="">
      <xdr:nvSpPr>
        <xdr:cNvPr id="208" name="楕円 207"/>
        <xdr:cNvSpPr/>
      </xdr:nvSpPr>
      <xdr:spPr>
        <a:xfrm>
          <a:off x="1079500" y="131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43083</xdr:rowOff>
    </xdr:from>
    <xdr:ext cx="599010" cy="259045"/>
    <xdr:sp macro="" textlink="">
      <xdr:nvSpPr>
        <xdr:cNvPr id="209" name="テキスト ボックス 208"/>
        <xdr:cNvSpPr txBox="1"/>
      </xdr:nvSpPr>
      <xdr:spPr>
        <a:xfrm>
          <a:off x="830795" y="1290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64,638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40060</xdr:rowOff>
    </xdr:from>
    <xdr:to>
      <xdr:col>24</xdr:col>
      <xdr:colOff>63500</xdr:colOff>
      <xdr:row>97</xdr:row>
      <xdr:rowOff>82493</xdr:rowOff>
    </xdr:to>
    <xdr:cxnSp macro="">
      <xdr:nvCxnSpPr>
        <xdr:cNvPr id="243" name="直線コネクタ 242"/>
        <xdr:cNvCxnSpPr/>
      </xdr:nvCxnSpPr>
      <xdr:spPr>
        <a:xfrm flipV="1">
          <a:off x="3797300" y="16670710"/>
          <a:ext cx="838200" cy="4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69435</xdr:rowOff>
    </xdr:from>
    <xdr:to>
      <xdr:col>19</xdr:col>
      <xdr:colOff>177800</xdr:colOff>
      <xdr:row>97</xdr:row>
      <xdr:rowOff>82493</xdr:rowOff>
    </xdr:to>
    <xdr:cxnSp macro="">
      <xdr:nvCxnSpPr>
        <xdr:cNvPr id="246" name="直線コネクタ 245"/>
        <xdr:cNvCxnSpPr/>
      </xdr:nvCxnSpPr>
      <xdr:spPr>
        <a:xfrm>
          <a:off x="2908300" y="16700085"/>
          <a:ext cx="8890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69435</xdr:rowOff>
    </xdr:from>
    <xdr:to>
      <xdr:col>15</xdr:col>
      <xdr:colOff>50800</xdr:colOff>
      <xdr:row>97</xdr:row>
      <xdr:rowOff>83835</xdr:rowOff>
    </xdr:to>
    <xdr:cxnSp macro="">
      <xdr:nvCxnSpPr>
        <xdr:cNvPr id="249" name="直線コネクタ 248"/>
        <xdr:cNvCxnSpPr/>
      </xdr:nvCxnSpPr>
      <xdr:spPr>
        <a:xfrm flipV="1">
          <a:off x="2019300" y="16700085"/>
          <a:ext cx="889000" cy="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43802</xdr:rowOff>
    </xdr:from>
    <xdr:to>
      <xdr:col>10</xdr:col>
      <xdr:colOff>114300</xdr:colOff>
      <xdr:row>97</xdr:row>
      <xdr:rowOff>83835</xdr:rowOff>
    </xdr:to>
    <xdr:cxnSp macro="">
      <xdr:nvCxnSpPr>
        <xdr:cNvPr id="252" name="直線コネクタ 251"/>
        <xdr:cNvCxnSpPr/>
      </xdr:nvCxnSpPr>
      <xdr:spPr>
        <a:xfrm>
          <a:off x="1130300" y="16674452"/>
          <a:ext cx="889000" cy="4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160710</xdr:rowOff>
    </xdr:from>
    <xdr:to>
      <xdr:col>24</xdr:col>
      <xdr:colOff>114300</xdr:colOff>
      <xdr:row>97</xdr:row>
      <xdr:rowOff>90860</xdr:rowOff>
    </xdr:to>
    <xdr:sp macro="" textlink="">
      <xdr:nvSpPr>
        <xdr:cNvPr id="262" name="楕円 261"/>
        <xdr:cNvSpPr/>
      </xdr:nvSpPr>
      <xdr:spPr>
        <a:xfrm>
          <a:off x="4584700" y="166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139137</xdr:rowOff>
    </xdr:from>
    <xdr:ext cx="534377" cy="259045"/>
    <xdr:sp macro="" textlink="">
      <xdr:nvSpPr>
        <xdr:cNvPr id="263" name="衛生費該当値テキスト"/>
        <xdr:cNvSpPr txBox="1"/>
      </xdr:nvSpPr>
      <xdr:spPr>
        <a:xfrm>
          <a:off x="4686300" y="1659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31693</xdr:rowOff>
    </xdr:from>
    <xdr:to>
      <xdr:col>20</xdr:col>
      <xdr:colOff>38100</xdr:colOff>
      <xdr:row>97</xdr:row>
      <xdr:rowOff>133293</xdr:rowOff>
    </xdr:to>
    <xdr:sp macro="" textlink="">
      <xdr:nvSpPr>
        <xdr:cNvPr id="264" name="楕円 263"/>
        <xdr:cNvSpPr/>
      </xdr:nvSpPr>
      <xdr:spPr>
        <a:xfrm>
          <a:off x="3746500" y="166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124420</xdr:rowOff>
    </xdr:from>
    <xdr:ext cx="534377" cy="259045"/>
    <xdr:sp macro="" textlink="">
      <xdr:nvSpPr>
        <xdr:cNvPr id="265" name="テキスト ボックス 264"/>
        <xdr:cNvSpPr txBox="1"/>
      </xdr:nvSpPr>
      <xdr:spPr>
        <a:xfrm>
          <a:off x="3530111" y="1675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18635</xdr:rowOff>
    </xdr:from>
    <xdr:to>
      <xdr:col>15</xdr:col>
      <xdr:colOff>101600</xdr:colOff>
      <xdr:row>97</xdr:row>
      <xdr:rowOff>120235</xdr:rowOff>
    </xdr:to>
    <xdr:sp macro="" textlink="">
      <xdr:nvSpPr>
        <xdr:cNvPr id="266" name="楕円 265"/>
        <xdr:cNvSpPr/>
      </xdr:nvSpPr>
      <xdr:spPr>
        <a:xfrm>
          <a:off x="2857500" y="1664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111362</xdr:rowOff>
    </xdr:from>
    <xdr:ext cx="534377" cy="259045"/>
    <xdr:sp macro="" textlink="">
      <xdr:nvSpPr>
        <xdr:cNvPr id="267" name="テキスト ボックス 266"/>
        <xdr:cNvSpPr txBox="1"/>
      </xdr:nvSpPr>
      <xdr:spPr>
        <a:xfrm>
          <a:off x="2641111" y="1674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33035</xdr:rowOff>
    </xdr:from>
    <xdr:to>
      <xdr:col>10</xdr:col>
      <xdr:colOff>165100</xdr:colOff>
      <xdr:row>97</xdr:row>
      <xdr:rowOff>134635</xdr:rowOff>
    </xdr:to>
    <xdr:sp macro="" textlink="">
      <xdr:nvSpPr>
        <xdr:cNvPr id="268" name="楕円 267"/>
        <xdr:cNvSpPr/>
      </xdr:nvSpPr>
      <xdr:spPr>
        <a:xfrm>
          <a:off x="1968500" y="166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125762</xdr:rowOff>
    </xdr:from>
    <xdr:ext cx="534377" cy="259045"/>
    <xdr:sp macro="" textlink="">
      <xdr:nvSpPr>
        <xdr:cNvPr id="269" name="テキスト ボックス 268"/>
        <xdr:cNvSpPr txBox="1"/>
      </xdr:nvSpPr>
      <xdr:spPr>
        <a:xfrm>
          <a:off x="1752111" y="1675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164452</xdr:rowOff>
    </xdr:from>
    <xdr:to>
      <xdr:col>6</xdr:col>
      <xdr:colOff>38100</xdr:colOff>
      <xdr:row>97</xdr:row>
      <xdr:rowOff>94602</xdr:rowOff>
    </xdr:to>
    <xdr:sp macro="" textlink="">
      <xdr:nvSpPr>
        <xdr:cNvPr id="270" name="楕円 269"/>
        <xdr:cNvSpPr/>
      </xdr:nvSpPr>
      <xdr:spPr>
        <a:xfrm>
          <a:off x="1079500" y="166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85729</xdr:rowOff>
    </xdr:from>
    <xdr:ext cx="534377" cy="259045"/>
    <xdr:sp macro="" textlink="">
      <xdr:nvSpPr>
        <xdr:cNvPr id="271" name="テキスト ボックス 270"/>
        <xdr:cNvSpPr txBox="1"/>
      </xdr:nvSpPr>
      <xdr:spPr>
        <a:xfrm>
          <a:off x="863111" y="1671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159294</xdr:rowOff>
    </xdr:from>
    <xdr:to>
      <xdr:col>55</xdr:col>
      <xdr:colOff>0</xdr:colOff>
      <xdr:row>38</xdr:row>
      <xdr:rowOff>165499</xdr:rowOff>
    </xdr:to>
    <xdr:cxnSp macro="">
      <xdr:nvCxnSpPr>
        <xdr:cNvPr id="302" name="直線コネクタ 301"/>
        <xdr:cNvCxnSpPr/>
      </xdr:nvCxnSpPr>
      <xdr:spPr>
        <a:xfrm flipV="1">
          <a:off x="9639300" y="6674394"/>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152763</xdr:rowOff>
    </xdr:from>
    <xdr:to>
      <xdr:col>50</xdr:col>
      <xdr:colOff>114300</xdr:colOff>
      <xdr:row>38</xdr:row>
      <xdr:rowOff>165499</xdr:rowOff>
    </xdr:to>
    <xdr:cxnSp macro="">
      <xdr:nvCxnSpPr>
        <xdr:cNvPr id="305" name="直線コネクタ 304"/>
        <xdr:cNvCxnSpPr/>
      </xdr:nvCxnSpPr>
      <xdr:spPr>
        <a:xfrm>
          <a:off x="8750300" y="6667863"/>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152763</xdr:rowOff>
    </xdr:from>
    <xdr:to>
      <xdr:col>45</xdr:col>
      <xdr:colOff>177800</xdr:colOff>
      <xdr:row>38</xdr:row>
      <xdr:rowOff>163866</xdr:rowOff>
    </xdr:to>
    <xdr:cxnSp macro="">
      <xdr:nvCxnSpPr>
        <xdr:cNvPr id="308" name="直線コネクタ 307"/>
        <xdr:cNvCxnSpPr/>
      </xdr:nvCxnSpPr>
      <xdr:spPr>
        <a:xfrm flipV="1">
          <a:off x="7861300" y="6667863"/>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98878</xdr:rowOff>
    </xdr:from>
    <xdr:to>
      <xdr:col>41</xdr:col>
      <xdr:colOff>50800</xdr:colOff>
      <xdr:row>38</xdr:row>
      <xdr:rowOff>163866</xdr:rowOff>
    </xdr:to>
    <xdr:cxnSp macro="">
      <xdr:nvCxnSpPr>
        <xdr:cNvPr id="311" name="直線コネクタ 310"/>
        <xdr:cNvCxnSpPr/>
      </xdr:nvCxnSpPr>
      <xdr:spPr>
        <a:xfrm>
          <a:off x="6972300" y="6613978"/>
          <a:ext cx="889000" cy="6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108494</xdr:rowOff>
    </xdr:from>
    <xdr:to>
      <xdr:col>55</xdr:col>
      <xdr:colOff>50800</xdr:colOff>
      <xdr:row>39</xdr:row>
      <xdr:rowOff>38644</xdr:rowOff>
    </xdr:to>
    <xdr:sp macro="" textlink="">
      <xdr:nvSpPr>
        <xdr:cNvPr id="321" name="楕円 320"/>
        <xdr:cNvSpPr/>
      </xdr:nvSpPr>
      <xdr:spPr>
        <a:xfrm>
          <a:off x="10426700" y="66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23421</xdr:rowOff>
    </xdr:from>
    <xdr:ext cx="378565" cy="259045"/>
    <xdr:sp macro="" textlink="">
      <xdr:nvSpPr>
        <xdr:cNvPr id="322" name="労働費該当値テキスト"/>
        <xdr:cNvSpPr txBox="1"/>
      </xdr:nvSpPr>
      <xdr:spPr>
        <a:xfrm>
          <a:off x="10528300" y="6538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114699</xdr:rowOff>
    </xdr:from>
    <xdr:to>
      <xdr:col>50</xdr:col>
      <xdr:colOff>165100</xdr:colOff>
      <xdr:row>39</xdr:row>
      <xdr:rowOff>44849</xdr:rowOff>
    </xdr:to>
    <xdr:sp macro="" textlink="">
      <xdr:nvSpPr>
        <xdr:cNvPr id="323" name="楕円 322"/>
        <xdr:cNvSpPr/>
      </xdr:nvSpPr>
      <xdr:spPr>
        <a:xfrm>
          <a:off x="9588500" y="66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35976</xdr:rowOff>
    </xdr:from>
    <xdr:ext cx="378565" cy="259045"/>
    <xdr:sp macro="" textlink="">
      <xdr:nvSpPr>
        <xdr:cNvPr id="324" name="テキスト ボックス 323"/>
        <xdr:cNvSpPr txBox="1"/>
      </xdr:nvSpPr>
      <xdr:spPr>
        <a:xfrm>
          <a:off x="9450017" y="672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101963</xdr:rowOff>
    </xdr:from>
    <xdr:to>
      <xdr:col>46</xdr:col>
      <xdr:colOff>38100</xdr:colOff>
      <xdr:row>39</xdr:row>
      <xdr:rowOff>32113</xdr:rowOff>
    </xdr:to>
    <xdr:sp macro="" textlink="">
      <xdr:nvSpPr>
        <xdr:cNvPr id="325" name="楕円 324"/>
        <xdr:cNvSpPr/>
      </xdr:nvSpPr>
      <xdr:spPr>
        <a:xfrm>
          <a:off x="86995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23240</xdr:rowOff>
    </xdr:from>
    <xdr:ext cx="378565" cy="259045"/>
    <xdr:sp macro="" textlink="">
      <xdr:nvSpPr>
        <xdr:cNvPr id="326" name="テキスト ボックス 325"/>
        <xdr:cNvSpPr txBox="1"/>
      </xdr:nvSpPr>
      <xdr:spPr>
        <a:xfrm>
          <a:off x="8561017" y="6709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113066</xdr:rowOff>
    </xdr:from>
    <xdr:to>
      <xdr:col>41</xdr:col>
      <xdr:colOff>101600</xdr:colOff>
      <xdr:row>39</xdr:row>
      <xdr:rowOff>43216</xdr:rowOff>
    </xdr:to>
    <xdr:sp macro="" textlink="">
      <xdr:nvSpPr>
        <xdr:cNvPr id="327" name="楕円 326"/>
        <xdr:cNvSpPr/>
      </xdr:nvSpPr>
      <xdr:spPr>
        <a:xfrm>
          <a:off x="7810500" y="66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34343</xdr:rowOff>
    </xdr:from>
    <xdr:ext cx="378565" cy="259045"/>
    <xdr:sp macro="" textlink="">
      <xdr:nvSpPr>
        <xdr:cNvPr id="328" name="テキスト ボックス 327"/>
        <xdr:cNvSpPr txBox="1"/>
      </xdr:nvSpPr>
      <xdr:spPr>
        <a:xfrm>
          <a:off x="7672017" y="672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48078</xdr:rowOff>
    </xdr:from>
    <xdr:to>
      <xdr:col>36</xdr:col>
      <xdr:colOff>165100</xdr:colOff>
      <xdr:row>38</xdr:row>
      <xdr:rowOff>149678</xdr:rowOff>
    </xdr:to>
    <xdr:sp macro="" textlink="">
      <xdr:nvSpPr>
        <xdr:cNvPr id="329" name="楕円 328"/>
        <xdr:cNvSpPr/>
      </xdr:nvSpPr>
      <xdr:spPr>
        <a:xfrm>
          <a:off x="6921500" y="65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140805</xdr:rowOff>
    </xdr:from>
    <xdr:ext cx="378565" cy="259045"/>
    <xdr:sp macro="" textlink="">
      <xdr:nvSpPr>
        <xdr:cNvPr id="330" name="テキスト ボックス 329"/>
        <xdr:cNvSpPr txBox="1"/>
      </xdr:nvSpPr>
      <xdr:spPr>
        <a:xfrm>
          <a:off x="6783017" y="6655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27,241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77064</xdr:rowOff>
    </xdr:from>
    <xdr:to>
      <xdr:col>55</xdr:col>
      <xdr:colOff>0</xdr:colOff>
      <xdr:row>58</xdr:row>
      <xdr:rowOff>79121</xdr:rowOff>
    </xdr:to>
    <xdr:cxnSp macro="">
      <xdr:nvCxnSpPr>
        <xdr:cNvPr id="357" name="直線コネクタ 356"/>
        <xdr:cNvCxnSpPr/>
      </xdr:nvCxnSpPr>
      <xdr:spPr>
        <a:xfrm flipV="1">
          <a:off x="9639300" y="10021164"/>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79121</xdr:rowOff>
    </xdr:from>
    <xdr:to>
      <xdr:col>50</xdr:col>
      <xdr:colOff>114300</xdr:colOff>
      <xdr:row>58</xdr:row>
      <xdr:rowOff>88814</xdr:rowOff>
    </xdr:to>
    <xdr:cxnSp macro="">
      <xdr:nvCxnSpPr>
        <xdr:cNvPr id="360" name="直線コネクタ 359"/>
        <xdr:cNvCxnSpPr/>
      </xdr:nvCxnSpPr>
      <xdr:spPr>
        <a:xfrm flipV="1">
          <a:off x="8750300" y="10023221"/>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87396</xdr:rowOff>
    </xdr:from>
    <xdr:to>
      <xdr:col>45</xdr:col>
      <xdr:colOff>177800</xdr:colOff>
      <xdr:row>58</xdr:row>
      <xdr:rowOff>88814</xdr:rowOff>
    </xdr:to>
    <xdr:cxnSp macro="">
      <xdr:nvCxnSpPr>
        <xdr:cNvPr id="363" name="直線コネクタ 362"/>
        <xdr:cNvCxnSpPr/>
      </xdr:nvCxnSpPr>
      <xdr:spPr>
        <a:xfrm>
          <a:off x="7861300" y="10031496"/>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87396</xdr:rowOff>
    </xdr:from>
    <xdr:to>
      <xdr:col>41</xdr:col>
      <xdr:colOff>50800</xdr:colOff>
      <xdr:row>58</xdr:row>
      <xdr:rowOff>94574</xdr:rowOff>
    </xdr:to>
    <xdr:cxnSp macro="">
      <xdr:nvCxnSpPr>
        <xdr:cNvPr id="366" name="直線コネクタ 365"/>
        <xdr:cNvCxnSpPr/>
      </xdr:nvCxnSpPr>
      <xdr:spPr>
        <a:xfrm flipV="1">
          <a:off x="6972300" y="10031496"/>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0" name="テキスト ボックス 369"/>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26264</xdr:rowOff>
    </xdr:from>
    <xdr:to>
      <xdr:col>55</xdr:col>
      <xdr:colOff>50800</xdr:colOff>
      <xdr:row>58</xdr:row>
      <xdr:rowOff>127864</xdr:rowOff>
    </xdr:to>
    <xdr:sp macro="" textlink="">
      <xdr:nvSpPr>
        <xdr:cNvPr id="376" name="楕円 375"/>
        <xdr:cNvSpPr/>
      </xdr:nvSpPr>
      <xdr:spPr>
        <a:xfrm>
          <a:off x="104267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112641</xdr:rowOff>
    </xdr:from>
    <xdr:ext cx="469744" cy="259045"/>
    <xdr:sp macro="" textlink="">
      <xdr:nvSpPr>
        <xdr:cNvPr id="377" name="農林水産業費該当値テキスト"/>
        <xdr:cNvSpPr txBox="1"/>
      </xdr:nvSpPr>
      <xdr:spPr>
        <a:xfrm>
          <a:off x="10528300" y="988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28321</xdr:rowOff>
    </xdr:from>
    <xdr:to>
      <xdr:col>50</xdr:col>
      <xdr:colOff>165100</xdr:colOff>
      <xdr:row>58</xdr:row>
      <xdr:rowOff>129921</xdr:rowOff>
    </xdr:to>
    <xdr:sp macro="" textlink="">
      <xdr:nvSpPr>
        <xdr:cNvPr id="378" name="楕円 377"/>
        <xdr:cNvSpPr/>
      </xdr:nvSpPr>
      <xdr:spPr>
        <a:xfrm>
          <a:off x="9588500" y="99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121048</xdr:rowOff>
    </xdr:from>
    <xdr:ext cx="469744" cy="259045"/>
    <xdr:sp macro="" textlink="">
      <xdr:nvSpPr>
        <xdr:cNvPr id="379" name="テキスト ボックス 378"/>
        <xdr:cNvSpPr txBox="1"/>
      </xdr:nvSpPr>
      <xdr:spPr>
        <a:xfrm>
          <a:off x="9404428" y="1006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38014</xdr:rowOff>
    </xdr:from>
    <xdr:to>
      <xdr:col>46</xdr:col>
      <xdr:colOff>38100</xdr:colOff>
      <xdr:row>58</xdr:row>
      <xdr:rowOff>139614</xdr:rowOff>
    </xdr:to>
    <xdr:sp macro="" textlink="">
      <xdr:nvSpPr>
        <xdr:cNvPr id="380" name="楕円 379"/>
        <xdr:cNvSpPr/>
      </xdr:nvSpPr>
      <xdr:spPr>
        <a:xfrm>
          <a:off x="8699500" y="99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130741</xdr:rowOff>
    </xdr:from>
    <xdr:ext cx="469744" cy="259045"/>
    <xdr:sp macro="" textlink="">
      <xdr:nvSpPr>
        <xdr:cNvPr id="381" name="テキスト ボックス 380"/>
        <xdr:cNvSpPr txBox="1"/>
      </xdr:nvSpPr>
      <xdr:spPr>
        <a:xfrm>
          <a:off x="8515428" y="1007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36596</xdr:rowOff>
    </xdr:from>
    <xdr:to>
      <xdr:col>41</xdr:col>
      <xdr:colOff>101600</xdr:colOff>
      <xdr:row>58</xdr:row>
      <xdr:rowOff>138196</xdr:rowOff>
    </xdr:to>
    <xdr:sp macro="" textlink="">
      <xdr:nvSpPr>
        <xdr:cNvPr id="382" name="楕円 381"/>
        <xdr:cNvSpPr/>
      </xdr:nvSpPr>
      <xdr:spPr>
        <a:xfrm>
          <a:off x="78105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129323</xdr:rowOff>
    </xdr:from>
    <xdr:ext cx="469744" cy="259045"/>
    <xdr:sp macro="" textlink="">
      <xdr:nvSpPr>
        <xdr:cNvPr id="383" name="テキスト ボックス 382"/>
        <xdr:cNvSpPr txBox="1"/>
      </xdr:nvSpPr>
      <xdr:spPr>
        <a:xfrm>
          <a:off x="7626428" y="100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43774</xdr:rowOff>
    </xdr:from>
    <xdr:to>
      <xdr:col>36</xdr:col>
      <xdr:colOff>165100</xdr:colOff>
      <xdr:row>58</xdr:row>
      <xdr:rowOff>145374</xdr:rowOff>
    </xdr:to>
    <xdr:sp macro="" textlink="">
      <xdr:nvSpPr>
        <xdr:cNvPr id="384" name="楕円 383"/>
        <xdr:cNvSpPr/>
      </xdr:nvSpPr>
      <xdr:spPr>
        <a:xfrm>
          <a:off x="6921500" y="99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136501</xdr:rowOff>
    </xdr:from>
    <xdr:ext cx="378565" cy="259045"/>
    <xdr:sp macro="" textlink="">
      <xdr:nvSpPr>
        <xdr:cNvPr id="385" name="テキスト ボックス 384"/>
        <xdr:cNvSpPr txBox="1"/>
      </xdr:nvSpPr>
      <xdr:spPr>
        <a:xfrm>
          <a:off x="6783017" y="1008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27,092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141072</xdr:rowOff>
    </xdr:from>
    <xdr:to>
      <xdr:col>55</xdr:col>
      <xdr:colOff>0</xdr:colOff>
      <xdr:row>77</xdr:row>
      <xdr:rowOff>149439</xdr:rowOff>
    </xdr:to>
    <xdr:cxnSp macro="">
      <xdr:nvCxnSpPr>
        <xdr:cNvPr id="412" name="直線コネクタ 411"/>
        <xdr:cNvCxnSpPr/>
      </xdr:nvCxnSpPr>
      <xdr:spPr>
        <a:xfrm>
          <a:off x="9639300" y="13342722"/>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141072</xdr:rowOff>
    </xdr:from>
    <xdr:to>
      <xdr:col>50</xdr:col>
      <xdr:colOff>114300</xdr:colOff>
      <xdr:row>77</xdr:row>
      <xdr:rowOff>158766</xdr:rowOff>
    </xdr:to>
    <xdr:cxnSp macro="">
      <xdr:nvCxnSpPr>
        <xdr:cNvPr id="415" name="直線コネクタ 414"/>
        <xdr:cNvCxnSpPr/>
      </xdr:nvCxnSpPr>
      <xdr:spPr>
        <a:xfrm flipV="1">
          <a:off x="8750300" y="13342722"/>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133390</xdr:rowOff>
    </xdr:from>
    <xdr:to>
      <xdr:col>45</xdr:col>
      <xdr:colOff>177800</xdr:colOff>
      <xdr:row>77</xdr:row>
      <xdr:rowOff>158766</xdr:rowOff>
    </xdr:to>
    <xdr:cxnSp macro="">
      <xdr:nvCxnSpPr>
        <xdr:cNvPr id="418" name="直線コネクタ 417"/>
        <xdr:cNvCxnSpPr/>
      </xdr:nvCxnSpPr>
      <xdr:spPr>
        <a:xfrm>
          <a:off x="7861300" y="13335040"/>
          <a:ext cx="889000" cy="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133390</xdr:rowOff>
    </xdr:from>
    <xdr:to>
      <xdr:col>41</xdr:col>
      <xdr:colOff>50800</xdr:colOff>
      <xdr:row>77</xdr:row>
      <xdr:rowOff>159359</xdr:rowOff>
    </xdr:to>
    <xdr:cxnSp macro="">
      <xdr:nvCxnSpPr>
        <xdr:cNvPr id="421" name="直線コネクタ 420"/>
        <xdr:cNvCxnSpPr/>
      </xdr:nvCxnSpPr>
      <xdr:spPr>
        <a:xfrm flipV="1">
          <a:off x="6972300" y="13335040"/>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98639</xdr:rowOff>
    </xdr:from>
    <xdr:to>
      <xdr:col>55</xdr:col>
      <xdr:colOff>50800</xdr:colOff>
      <xdr:row>78</xdr:row>
      <xdr:rowOff>28789</xdr:rowOff>
    </xdr:to>
    <xdr:sp macro="" textlink="">
      <xdr:nvSpPr>
        <xdr:cNvPr id="431" name="楕円 430"/>
        <xdr:cNvSpPr/>
      </xdr:nvSpPr>
      <xdr:spPr>
        <a:xfrm>
          <a:off x="10426700" y="13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13566</xdr:rowOff>
    </xdr:from>
    <xdr:ext cx="469744" cy="259045"/>
    <xdr:sp macro="" textlink="">
      <xdr:nvSpPr>
        <xdr:cNvPr id="432" name="商工費該当値テキスト"/>
        <xdr:cNvSpPr txBox="1"/>
      </xdr:nvSpPr>
      <xdr:spPr>
        <a:xfrm>
          <a:off x="10528300" y="1321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90272</xdr:rowOff>
    </xdr:from>
    <xdr:to>
      <xdr:col>50</xdr:col>
      <xdr:colOff>165100</xdr:colOff>
      <xdr:row>78</xdr:row>
      <xdr:rowOff>20422</xdr:rowOff>
    </xdr:to>
    <xdr:sp macro="" textlink="">
      <xdr:nvSpPr>
        <xdr:cNvPr id="433" name="楕円 432"/>
        <xdr:cNvSpPr/>
      </xdr:nvSpPr>
      <xdr:spPr>
        <a:xfrm>
          <a:off x="95885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11549</xdr:rowOff>
    </xdr:from>
    <xdr:ext cx="469744" cy="259045"/>
    <xdr:sp macro="" textlink="">
      <xdr:nvSpPr>
        <xdr:cNvPr id="434" name="テキスト ボックス 433"/>
        <xdr:cNvSpPr txBox="1"/>
      </xdr:nvSpPr>
      <xdr:spPr>
        <a:xfrm>
          <a:off x="9404428" y="133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107966</xdr:rowOff>
    </xdr:from>
    <xdr:to>
      <xdr:col>46</xdr:col>
      <xdr:colOff>38100</xdr:colOff>
      <xdr:row>78</xdr:row>
      <xdr:rowOff>38116</xdr:rowOff>
    </xdr:to>
    <xdr:sp macro="" textlink="">
      <xdr:nvSpPr>
        <xdr:cNvPr id="435" name="楕円 434"/>
        <xdr:cNvSpPr/>
      </xdr:nvSpPr>
      <xdr:spPr>
        <a:xfrm>
          <a:off x="8699500" y="1330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29243</xdr:rowOff>
    </xdr:from>
    <xdr:ext cx="469744" cy="259045"/>
    <xdr:sp macro="" textlink="">
      <xdr:nvSpPr>
        <xdr:cNvPr id="436" name="テキスト ボックス 435"/>
        <xdr:cNvSpPr txBox="1"/>
      </xdr:nvSpPr>
      <xdr:spPr>
        <a:xfrm>
          <a:off x="8515428" y="1340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82590</xdr:rowOff>
    </xdr:from>
    <xdr:to>
      <xdr:col>41</xdr:col>
      <xdr:colOff>101600</xdr:colOff>
      <xdr:row>78</xdr:row>
      <xdr:rowOff>12740</xdr:rowOff>
    </xdr:to>
    <xdr:sp macro="" textlink="">
      <xdr:nvSpPr>
        <xdr:cNvPr id="437" name="楕円 436"/>
        <xdr:cNvSpPr/>
      </xdr:nvSpPr>
      <xdr:spPr>
        <a:xfrm>
          <a:off x="7810500" y="132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3867</xdr:rowOff>
    </xdr:from>
    <xdr:ext cx="469744" cy="259045"/>
    <xdr:sp macro="" textlink="">
      <xdr:nvSpPr>
        <xdr:cNvPr id="438" name="テキスト ボックス 437"/>
        <xdr:cNvSpPr txBox="1"/>
      </xdr:nvSpPr>
      <xdr:spPr>
        <a:xfrm>
          <a:off x="7626428" y="133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108559</xdr:rowOff>
    </xdr:from>
    <xdr:to>
      <xdr:col>36</xdr:col>
      <xdr:colOff>165100</xdr:colOff>
      <xdr:row>78</xdr:row>
      <xdr:rowOff>38709</xdr:rowOff>
    </xdr:to>
    <xdr:sp macro="" textlink="">
      <xdr:nvSpPr>
        <xdr:cNvPr id="439" name="楕円 438"/>
        <xdr:cNvSpPr/>
      </xdr:nvSpPr>
      <xdr:spPr>
        <a:xfrm>
          <a:off x="6921500" y="133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29836</xdr:rowOff>
    </xdr:from>
    <xdr:ext cx="469744" cy="259045"/>
    <xdr:sp macro="" textlink="">
      <xdr:nvSpPr>
        <xdr:cNvPr id="440" name="テキスト ボックス 439"/>
        <xdr:cNvSpPr txBox="1"/>
      </xdr:nvSpPr>
      <xdr:spPr>
        <a:xfrm>
          <a:off x="6737428" y="1340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88,487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152730</xdr:rowOff>
    </xdr:from>
    <xdr:to>
      <xdr:col>55</xdr:col>
      <xdr:colOff>0</xdr:colOff>
      <xdr:row>97</xdr:row>
      <xdr:rowOff>170162</xdr:rowOff>
    </xdr:to>
    <xdr:cxnSp macro="">
      <xdr:nvCxnSpPr>
        <xdr:cNvPr id="470" name="直線コネクタ 469"/>
        <xdr:cNvCxnSpPr/>
      </xdr:nvCxnSpPr>
      <xdr:spPr>
        <a:xfrm>
          <a:off x="9639300" y="16611930"/>
          <a:ext cx="838200" cy="18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152730</xdr:rowOff>
    </xdr:from>
    <xdr:to>
      <xdr:col>50</xdr:col>
      <xdr:colOff>114300</xdr:colOff>
      <xdr:row>97</xdr:row>
      <xdr:rowOff>92380</xdr:rowOff>
    </xdr:to>
    <xdr:cxnSp macro="">
      <xdr:nvCxnSpPr>
        <xdr:cNvPr id="473" name="直線コネクタ 472"/>
        <xdr:cNvCxnSpPr/>
      </xdr:nvCxnSpPr>
      <xdr:spPr>
        <a:xfrm flipV="1">
          <a:off x="8750300" y="16611930"/>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164275</xdr:rowOff>
    </xdr:from>
    <xdr:to>
      <xdr:col>45</xdr:col>
      <xdr:colOff>177800</xdr:colOff>
      <xdr:row>97</xdr:row>
      <xdr:rowOff>92380</xdr:rowOff>
    </xdr:to>
    <xdr:cxnSp macro="">
      <xdr:nvCxnSpPr>
        <xdr:cNvPr id="476" name="直線コネクタ 475"/>
        <xdr:cNvCxnSpPr/>
      </xdr:nvCxnSpPr>
      <xdr:spPr>
        <a:xfrm>
          <a:off x="7861300" y="16623475"/>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98628</xdr:rowOff>
    </xdr:from>
    <xdr:to>
      <xdr:col>41</xdr:col>
      <xdr:colOff>50800</xdr:colOff>
      <xdr:row>96</xdr:row>
      <xdr:rowOff>164275</xdr:rowOff>
    </xdr:to>
    <xdr:cxnSp macro="">
      <xdr:nvCxnSpPr>
        <xdr:cNvPr id="479" name="直線コネクタ 478"/>
        <xdr:cNvCxnSpPr/>
      </xdr:nvCxnSpPr>
      <xdr:spPr>
        <a:xfrm>
          <a:off x="6972300" y="16386378"/>
          <a:ext cx="889000" cy="2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38143</xdr:rowOff>
    </xdr:from>
    <xdr:ext cx="534377" cy="259045"/>
    <xdr:sp macro="" textlink="">
      <xdr:nvSpPr>
        <xdr:cNvPr id="481" name="テキスト ボックス 480"/>
        <xdr:cNvSpPr txBox="1"/>
      </xdr:nvSpPr>
      <xdr:spPr>
        <a:xfrm>
          <a:off x="7594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19359</xdr:rowOff>
    </xdr:from>
    <xdr:ext cx="534377" cy="259045"/>
    <xdr:sp macro="" textlink="">
      <xdr:nvSpPr>
        <xdr:cNvPr id="483" name="テキスト ボックス 482"/>
        <xdr:cNvSpPr txBox="1"/>
      </xdr:nvSpPr>
      <xdr:spPr>
        <a:xfrm>
          <a:off x="6705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119362</xdr:rowOff>
    </xdr:from>
    <xdr:to>
      <xdr:col>55</xdr:col>
      <xdr:colOff>50800</xdr:colOff>
      <xdr:row>98</xdr:row>
      <xdr:rowOff>49512</xdr:rowOff>
    </xdr:to>
    <xdr:sp macro="" textlink="">
      <xdr:nvSpPr>
        <xdr:cNvPr id="489" name="楕円 488"/>
        <xdr:cNvSpPr/>
      </xdr:nvSpPr>
      <xdr:spPr>
        <a:xfrm>
          <a:off x="10426700" y="167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34289</xdr:rowOff>
    </xdr:from>
    <xdr:ext cx="534377" cy="259045"/>
    <xdr:sp macro="" textlink="">
      <xdr:nvSpPr>
        <xdr:cNvPr id="490" name="土木費該当値テキスト"/>
        <xdr:cNvSpPr txBox="1"/>
      </xdr:nvSpPr>
      <xdr:spPr>
        <a:xfrm>
          <a:off x="10528300" y="166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101930</xdr:rowOff>
    </xdr:from>
    <xdr:to>
      <xdr:col>50</xdr:col>
      <xdr:colOff>165100</xdr:colOff>
      <xdr:row>97</xdr:row>
      <xdr:rowOff>32080</xdr:rowOff>
    </xdr:to>
    <xdr:sp macro="" textlink="">
      <xdr:nvSpPr>
        <xdr:cNvPr id="491" name="楕円 490"/>
        <xdr:cNvSpPr/>
      </xdr:nvSpPr>
      <xdr:spPr>
        <a:xfrm>
          <a:off x="9588500" y="165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23207</xdr:rowOff>
    </xdr:from>
    <xdr:ext cx="534377" cy="259045"/>
    <xdr:sp macro="" textlink="">
      <xdr:nvSpPr>
        <xdr:cNvPr id="492" name="テキスト ボックス 491"/>
        <xdr:cNvSpPr txBox="1"/>
      </xdr:nvSpPr>
      <xdr:spPr>
        <a:xfrm>
          <a:off x="9372111" y="166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41580</xdr:rowOff>
    </xdr:from>
    <xdr:to>
      <xdr:col>46</xdr:col>
      <xdr:colOff>38100</xdr:colOff>
      <xdr:row>97</xdr:row>
      <xdr:rowOff>143180</xdr:rowOff>
    </xdr:to>
    <xdr:sp macro="" textlink="">
      <xdr:nvSpPr>
        <xdr:cNvPr id="493" name="楕円 492"/>
        <xdr:cNvSpPr/>
      </xdr:nvSpPr>
      <xdr:spPr>
        <a:xfrm>
          <a:off x="8699500" y="166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134307</xdr:rowOff>
    </xdr:from>
    <xdr:ext cx="534377" cy="259045"/>
    <xdr:sp macro="" textlink="">
      <xdr:nvSpPr>
        <xdr:cNvPr id="494" name="テキスト ボックス 493"/>
        <xdr:cNvSpPr txBox="1"/>
      </xdr:nvSpPr>
      <xdr:spPr>
        <a:xfrm>
          <a:off x="8483111" y="167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113475</xdr:rowOff>
    </xdr:from>
    <xdr:to>
      <xdr:col>41</xdr:col>
      <xdr:colOff>101600</xdr:colOff>
      <xdr:row>97</xdr:row>
      <xdr:rowOff>43625</xdr:rowOff>
    </xdr:to>
    <xdr:sp macro="" textlink="">
      <xdr:nvSpPr>
        <xdr:cNvPr id="495" name="楕円 494"/>
        <xdr:cNvSpPr/>
      </xdr:nvSpPr>
      <xdr:spPr>
        <a:xfrm>
          <a:off x="78105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60152</xdr:rowOff>
    </xdr:from>
    <xdr:ext cx="534377" cy="259045"/>
    <xdr:sp macro="" textlink="">
      <xdr:nvSpPr>
        <xdr:cNvPr id="496" name="テキスト ボックス 495"/>
        <xdr:cNvSpPr txBox="1"/>
      </xdr:nvSpPr>
      <xdr:spPr>
        <a:xfrm>
          <a:off x="7594111" y="163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47828</xdr:rowOff>
    </xdr:from>
    <xdr:to>
      <xdr:col>36</xdr:col>
      <xdr:colOff>165100</xdr:colOff>
      <xdr:row>95</xdr:row>
      <xdr:rowOff>149428</xdr:rowOff>
    </xdr:to>
    <xdr:sp macro="" textlink="">
      <xdr:nvSpPr>
        <xdr:cNvPr id="497" name="楕円 496"/>
        <xdr:cNvSpPr/>
      </xdr:nvSpPr>
      <xdr:spPr>
        <a:xfrm>
          <a:off x="6921500" y="163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165955</xdr:rowOff>
    </xdr:from>
    <xdr:ext cx="534377" cy="259045"/>
    <xdr:sp macro="" textlink="">
      <xdr:nvSpPr>
        <xdr:cNvPr id="498" name="テキスト ボックス 497"/>
        <xdr:cNvSpPr txBox="1"/>
      </xdr:nvSpPr>
      <xdr:spPr>
        <a:xfrm>
          <a:off x="6705111" y="161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20,471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157734</xdr:rowOff>
    </xdr:from>
    <xdr:to>
      <xdr:col>85</xdr:col>
      <xdr:colOff>127000</xdr:colOff>
      <xdr:row>39</xdr:row>
      <xdr:rowOff>75184</xdr:rowOff>
    </xdr:to>
    <xdr:cxnSp macro="">
      <xdr:nvCxnSpPr>
        <xdr:cNvPr id="528" name="直線コネクタ 527"/>
        <xdr:cNvCxnSpPr/>
      </xdr:nvCxnSpPr>
      <xdr:spPr>
        <a:xfrm flipV="1">
          <a:off x="15481300" y="6501384"/>
          <a:ext cx="838200" cy="2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156464</xdr:rowOff>
    </xdr:from>
    <xdr:to>
      <xdr:col>81</xdr:col>
      <xdr:colOff>50800</xdr:colOff>
      <xdr:row>39</xdr:row>
      <xdr:rowOff>75184</xdr:rowOff>
    </xdr:to>
    <xdr:cxnSp macro="">
      <xdr:nvCxnSpPr>
        <xdr:cNvPr id="531" name="直線コネクタ 530"/>
        <xdr:cNvCxnSpPr/>
      </xdr:nvCxnSpPr>
      <xdr:spPr>
        <a:xfrm>
          <a:off x="14592300" y="6671564"/>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156464</xdr:rowOff>
    </xdr:from>
    <xdr:to>
      <xdr:col>76</xdr:col>
      <xdr:colOff>114300</xdr:colOff>
      <xdr:row>39</xdr:row>
      <xdr:rowOff>92964</xdr:rowOff>
    </xdr:to>
    <xdr:cxnSp macro="">
      <xdr:nvCxnSpPr>
        <xdr:cNvPr id="534" name="直線コネクタ 533"/>
        <xdr:cNvCxnSpPr/>
      </xdr:nvCxnSpPr>
      <xdr:spPr>
        <a:xfrm flipV="1">
          <a:off x="13703300" y="6671564"/>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48277</xdr:rowOff>
    </xdr:from>
    <xdr:ext cx="534377" cy="259045"/>
    <xdr:sp macro="" textlink="">
      <xdr:nvSpPr>
        <xdr:cNvPr id="536" name="テキスト ボックス 535"/>
        <xdr:cNvSpPr txBox="1"/>
      </xdr:nvSpPr>
      <xdr:spPr>
        <a:xfrm>
          <a:off x="14325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60579</xdr:rowOff>
    </xdr:from>
    <xdr:to>
      <xdr:col>71</xdr:col>
      <xdr:colOff>177800</xdr:colOff>
      <xdr:row>39</xdr:row>
      <xdr:rowOff>92964</xdr:rowOff>
    </xdr:to>
    <xdr:cxnSp macro="">
      <xdr:nvCxnSpPr>
        <xdr:cNvPr id="537" name="直線コネクタ 536"/>
        <xdr:cNvCxnSpPr/>
      </xdr:nvCxnSpPr>
      <xdr:spPr>
        <a:xfrm>
          <a:off x="12814300" y="674712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1" name="テキスト ボックス 540"/>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106934</xdr:rowOff>
    </xdr:from>
    <xdr:to>
      <xdr:col>85</xdr:col>
      <xdr:colOff>177800</xdr:colOff>
      <xdr:row>38</xdr:row>
      <xdr:rowOff>37085</xdr:rowOff>
    </xdr:to>
    <xdr:sp macro="" textlink="">
      <xdr:nvSpPr>
        <xdr:cNvPr id="547" name="楕円 546"/>
        <xdr:cNvSpPr/>
      </xdr:nvSpPr>
      <xdr:spPr>
        <a:xfrm>
          <a:off x="16268700" y="64505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85361</xdr:rowOff>
    </xdr:from>
    <xdr:ext cx="534377" cy="259045"/>
    <xdr:sp macro="" textlink="">
      <xdr:nvSpPr>
        <xdr:cNvPr id="548" name="消防費該当値テキスト"/>
        <xdr:cNvSpPr txBox="1"/>
      </xdr:nvSpPr>
      <xdr:spPr>
        <a:xfrm>
          <a:off x="16370300" y="64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24384</xdr:rowOff>
    </xdr:from>
    <xdr:to>
      <xdr:col>81</xdr:col>
      <xdr:colOff>101600</xdr:colOff>
      <xdr:row>39</xdr:row>
      <xdr:rowOff>125984</xdr:rowOff>
    </xdr:to>
    <xdr:sp macro="" textlink="">
      <xdr:nvSpPr>
        <xdr:cNvPr id="549" name="楕円 548"/>
        <xdr:cNvSpPr/>
      </xdr:nvSpPr>
      <xdr:spPr>
        <a:xfrm>
          <a:off x="15430500" y="67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117111</xdr:rowOff>
    </xdr:from>
    <xdr:ext cx="469744" cy="259045"/>
    <xdr:sp macro="" textlink="">
      <xdr:nvSpPr>
        <xdr:cNvPr id="550" name="テキスト ボックス 549"/>
        <xdr:cNvSpPr txBox="1"/>
      </xdr:nvSpPr>
      <xdr:spPr>
        <a:xfrm>
          <a:off x="15246428" y="680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105664</xdr:rowOff>
    </xdr:from>
    <xdr:to>
      <xdr:col>76</xdr:col>
      <xdr:colOff>165100</xdr:colOff>
      <xdr:row>39</xdr:row>
      <xdr:rowOff>35814</xdr:rowOff>
    </xdr:to>
    <xdr:sp macro="" textlink="">
      <xdr:nvSpPr>
        <xdr:cNvPr id="551" name="楕円 550"/>
        <xdr:cNvSpPr/>
      </xdr:nvSpPr>
      <xdr:spPr>
        <a:xfrm>
          <a:off x="14541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26941</xdr:rowOff>
    </xdr:from>
    <xdr:ext cx="469744" cy="259045"/>
    <xdr:sp macro="" textlink="">
      <xdr:nvSpPr>
        <xdr:cNvPr id="552" name="テキスト ボックス 551"/>
        <xdr:cNvSpPr txBox="1"/>
      </xdr:nvSpPr>
      <xdr:spPr>
        <a:xfrm>
          <a:off x="14357428"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42164</xdr:rowOff>
    </xdr:from>
    <xdr:to>
      <xdr:col>72</xdr:col>
      <xdr:colOff>38100</xdr:colOff>
      <xdr:row>39</xdr:row>
      <xdr:rowOff>143764</xdr:rowOff>
    </xdr:to>
    <xdr:sp macro="" textlink="">
      <xdr:nvSpPr>
        <xdr:cNvPr id="553" name="楕円 552"/>
        <xdr:cNvSpPr/>
      </xdr:nvSpPr>
      <xdr:spPr>
        <a:xfrm>
          <a:off x="13652500" y="67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134891</xdr:rowOff>
    </xdr:from>
    <xdr:ext cx="469744" cy="259045"/>
    <xdr:sp macro="" textlink="">
      <xdr:nvSpPr>
        <xdr:cNvPr id="554" name="テキスト ボックス 553"/>
        <xdr:cNvSpPr txBox="1"/>
      </xdr:nvSpPr>
      <xdr:spPr>
        <a:xfrm>
          <a:off x="13468428" y="682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9779</xdr:rowOff>
    </xdr:from>
    <xdr:to>
      <xdr:col>67</xdr:col>
      <xdr:colOff>101600</xdr:colOff>
      <xdr:row>39</xdr:row>
      <xdr:rowOff>111379</xdr:rowOff>
    </xdr:to>
    <xdr:sp macro="" textlink="">
      <xdr:nvSpPr>
        <xdr:cNvPr id="555" name="楕円 554"/>
        <xdr:cNvSpPr/>
      </xdr:nvSpPr>
      <xdr:spPr>
        <a:xfrm>
          <a:off x="12763500" y="66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102506</xdr:rowOff>
    </xdr:from>
    <xdr:ext cx="469744" cy="259045"/>
    <xdr:sp macro="" textlink="">
      <xdr:nvSpPr>
        <xdr:cNvPr id="556" name="テキスト ボックス 555"/>
        <xdr:cNvSpPr txBox="1"/>
      </xdr:nvSpPr>
      <xdr:spPr>
        <a:xfrm>
          <a:off x="12579428" y="678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22396</xdr:rowOff>
    </xdr:from>
    <xdr:to>
      <xdr:col>85</xdr:col>
      <xdr:colOff>127000</xdr:colOff>
      <xdr:row>56</xdr:row>
      <xdr:rowOff>78991</xdr:rowOff>
    </xdr:to>
    <xdr:cxnSp macro="">
      <xdr:nvCxnSpPr>
        <xdr:cNvPr id="588" name="直線コネクタ 587"/>
        <xdr:cNvCxnSpPr/>
      </xdr:nvCxnSpPr>
      <xdr:spPr>
        <a:xfrm flipV="1">
          <a:off x="15481300" y="9623596"/>
          <a:ext cx="8382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78991</xdr:rowOff>
    </xdr:from>
    <xdr:to>
      <xdr:col>81</xdr:col>
      <xdr:colOff>50800</xdr:colOff>
      <xdr:row>56</xdr:row>
      <xdr:rowOff>100936</xdr:rowOff>
    </xdr:to>
    <xdr:cxnSp macro="">
      <xdr:nvCxnSpPr>
        <xdr:cNvPr id="591" name="直線コネクタ 590"/>
        <xdr:cNvCxnSpPr/>
      </xdr:nvCxnSpPr>
      <xdr:spPr>
        <a:xfrm flipV="1">
          <a:off x="14592300" y="9680191"/>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100936</xdr:rowOff>
    </xdr:from>
    <xdr:to>
      <xdr:col>76</xdr:col>
      <xdr:colOff>114300</xdr:colOff>
      <xdr:row>56</xdr:row>
      <xdr:rowOff>146199</xdr:rowOff>
    </xdr:to>
    <xdr:cxnSp macro="">
      <xdr:nvCxnSpPr>
        <xdr:cNvPr id="594" name="直線コネクタ 593"/>
        <xdr:cNvCxnSpPr/>
      </xdr:nvCxnSpPr>
      <xdr:spPr>
        <a:xfrm flipV="1">
          <a:off x="13703300" y="9702136"/>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146199</xdr:rowOff>
    </xdr:from>
    <xdr:to>
      <xdr:col>71</xdr:col>
      <xdr:colOff>177800</xdr:colOff>
      <xdr:row>57</xdr:row>
      <xdr:rowOff>7471</xdr:rowOff>
    </xdr:to>
    <xdr:cxnSp macro="">
      <xdr:nvCxnSpPr>
        <xdr:cNvPr id="597" name="直線コネクタ 596"/>
        <xdr:cNvCxnSpPr/>
      </xdr:nvCxnSpPr>
      <xdr:spPr>
        <a:xfrm flipV="1">
          <a:off x="12814300" y="9747399"/>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9" name="テキスト ボックス 598"/>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1" name="テキスト ボックス 600"/>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143046</xdr:rowOff>
    </xdr:from>
    <xdr:to>
      <xdr:col>85</xdr:col>
      <xdr:colOff>177800</xdr:colOff>
      <xdr:row>56</xdr:row>
      <xdr:rowOff>73196</xdr:rowOff>
    </xdr:to>
    <xdr:sp macro="" textlink="">
      <xdr:nvSpPr>
        <xdr:cNvPr id="607" name="楕円 606"/>
        <xdr:cNvSpPr/>
      </xdr:nvSpPr>
      <xdr:spPr>
        <a:xfrm>
          <a:off x="16268700" y="95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121473</xdr:rowOff>
    </xdr:from>
    <xdr:ext cx="534377" cy="259045"/>
    <xdr:sp macro="" textlink="">
      <xdr:nvSpPr>
        <xdr:cNvPr id="608" name="教育費該当値テキスト"/>
        <xdr:cNvSpPr txBox="1"/>
      </xdr:nvSpPr>
      <xdr:spPr>
        <a:xfrm>
          <a:off x="16370300" y="95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28191</xdr:rowOff>
    </xdr:from>
    <xdr:to>
      <xdr:col>81</xdr:col>
      <xdr:colOff>101600</xdr:colOff>
      <xdr:row>56</xdr:row>
      <xdr:rowOff>129791</xdr:rowOff>
    </xdr:to>
    <xdr:sp macro="" textlink="">
      <xdr:nvSpPr>
        <xdr:cNvPr id="609" name="楕円 608"/>
        <xdr:cNvSpPr/>
      </xdr:nvSpPr>
      <xdr:spPr>
        <a:xfrm>
          <a:off x="15430500" y="962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120918</xdr:rowOff>
    </xdr:from>
    <xdr:ext cx="534377" cy="259045"/>
    <xdr:sp macro="" textlink="">
      <xdr:nvSpPr>
        <xdr:cNvPr id="610" name="テキスト ボックス 609"/>
        <xdr:cNvSpPr txBox="1"/>
      </xdr:nvSpPr>
      <xdr:spPr>
        <a:xfrm>
          <a:off x="15214111" y="972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50136</xdr:rowOff>
    </xdr:from>
    <xdr:to>
      <xdr:col>76</xdr:col>
      <xdr:colOff>165100</xdr:colOff>
      <xdr:row>56</xdr:row>
      <xdr:rowOff>151736</xdr:rowOff>
    </xdr:to>
    <xdr:sp macro="" textlink="">
      <xdr:nvSpPr>
        <xdr:cNvPr id="611" name="楕円 610"/>
        <xdr:cNvSpPr/>
      </xdr:nvSpPr>
      <xdr:spPr>
        <a:xfrm>
          <a:off x="14541500" y="96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142863</xdr:rowOff>
    </xdr:from>
    <xdr:ext cx="534377" cy="259045"/>
    <xdr:sp macro="" textlink="">
      <xdr:nvSpPr>
        <xdr:cNvPr id="612" name="テキスト ボックス 611"/>
        <xdr:cNvSpPr txBox="1"/>
      </xdr:nvSpPr>
      <xdr:spPr>
        <a:xfrm>
          <a:off x="14325111" y="974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95399</xdr:rowOff>
    </xdr:from>
    <xdr:to>
      <xdr:col>72</xdr:col>
      <xdr:colOff>38100</xdr:colOff>
      <xdr:row>57</xdr:row>
      <xdr:rowOff>25549</xdr:rowOff>
    </xdr:to>
    <xdr:sp macro="" textlink="">
      <xdr:nvSpPr>
        <xdr:cNvPr id="613" name="楕円 612"/>
        <xdr:cNvSpPr/>
      </xdr:nvSpPr>
      <xdr:spPr>
        <a:xfrm>
          <a:off x="13652500" y="96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16676</xdr:rowOff>
    </xdr:from>
    <xdr:ext cx="534377" cy="259045"/>
    <xdr:sp macro="" textlink="">
      <xdr:nvSpPr>
        <xdr:cNvPr id="614" name="テキスト ボックス 613"/>
        <xdr:cNvSpPr txBox="1"/>
      </xdr:nvSpPr>
      <xdr:spPr>
        <a:xfrm>
          <a:off x="13436111" y="978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128121</xdr:rowOff>
    </xdr:from>
    <xdr:to>
      <xdr:col>67</xdr:col>
      <xdr:colOff>101600</xdr:colOff>
      <xdr:row>57</xdr:row>
      <xdr:rowOff>58271</xdr:rowOff>
    </xdr:to>
    <xdr:sp macro="" textlink="">
      <xdr:nvSpPr>
        <xdr:cNvPr id="615" name="楕円 614"/>
        <xdr:cNvSpPr/>
      </xdr:nvSpPr>
      <xdr:spPr>
        <a:xfrm>
          <a:off x="12763500" y="97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49398</xdr:rowOff>
    </xdr:from>
    <xdr:ext cx="534377" cy="259045"/>
    <xdr:sp macro="" textlink="">
      <xdr:nvSpPr>
        <xdr:cNvPr id="616" name="テキスト ボックス 615"/>
        <xdr:cNvSpPr txBox="1"/>
      </xdr:nvSpPr>
      <xdr:spPr>
        <a:xfrm>
          <a:off x="12547111" y="98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4,179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142367</xdr:rowOff>
    </xdr:from>
    <xdr:to>
      <xdr:col>85</xdr:col>
      <xdr:colOff>127000</xdr:colOff>
      <xdr:row>79</xdr:row>
      <xdr:rowOff>44450</xdr:rowOff>
    </xdr:to>
    <xdr:cxnSp macro="">
      <xdr:nvCxnSpPr>
        <xdr:cNvPr id="645" name="直線コネクタ 644"/>
        <xdr:cNvCxnSpPr/>
      </xdr:nvCxnSpPr>
      <xdr:spPr>
        <a:xfrm flipV="1">
          <a:off x="15481300" y="12829667"/>
          <a:ext cx="838200" cy="75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49420</xdr:rowOff>
    </xdr:from>
    <xdr:ext cx="378565" cy="259045"/>
    <xdr:sp macro="" textlink="">
      <xdr:nvSpPr>
        <xdr:cNvPr id="646" name="災害復旧費平均値テキスト"/>
        <xdr:cNvSpPr txBox="1"/>
      </xdr:nvSpPr>
      <xdr:spPr>
        <a:xfrm>
          <a:off x="16370300" y="1325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146558</xdr:rowOff>
    </xdr:from>
    <xdr:to>
      <xdr:col>81</xdr:col>
      <xdr:colOff>50800</xdr:colOff>
      <xdr:row>79</xdr:row>
      <xdr:rowOff>44450</xdr:rowOff>
    </xdr:to>
    <xdr:cxnSp macro="">
      <xdr:nvCxnSpPr>
        <xdr:cNvPr id="648" name="直線コネクタ 647"/>
        <xdr:cNvCxnSpPr/>
      </xdr:nvCxnSpPr>
      <xdr:spPr>
        <a:xfrm>
          <a:off x="14592300" y="1351965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35306</xdr:rowOff>
    </xdr:from>
    <xdr:to>
      <xdr:col>76</xdr:col>
      <xdr:colOff>114300</xdr:colOff>
      <xdr:row>78</xdr:row>
      <xdr:rowOff>146558</xdr:rowOff>
    </xdr:to>
    <xdr:cxnSp macro="">
      <xdr:nvCxnSpPr>
        <xdr:cNvPr id="651" name="直線コネクタ 650"/>
        <xdr:cNvCxnSpPr/>
      </xdr:nvCxnSpPr>
      <xdr:spPr>
        <a:xfrm>
          <a:off x="13703300" y="13408406"/>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46372</xdr:rowOff>
    </xdr:from>
    <xdr:ext cx="378565" cy="259045"/>
    <xdr:sp macro="" textlink="">
      <xdr:nvSpPr>
        <xdr:cNvPr id="653" name="テキスト ボックス 652"/>
        <xdr:cNvSpPr txBox="1"/>
      </xdr:nvSpPr>
      <xdr:spPr>
        <a:xfrm>
          <a:off x="14403017" y="13590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35306</xdr:rowOff>
    </xdr:from>
    <xdr:to>
      <xdr:col>71</xdr:col>
      <xdr:colOff>177800</xdr:colOff>
      <xdr:row>78</xdr:row>
      <xdr:rowOff>74549</xdr:rowOff>
    </xdr:to>
    <xdr:cxnSp macro="">
      <xdr:nvCxnSpPr>
        <xdr:cNvPr id="654" name="直線コネクタ 653"/>
        <xdr:cNvCxnSpPr/>
      </xdr:nvCxnSpPr>
      <xdr:spPr>
        <a:xfrm flipV="1">
          <a:off x="12814300" y="13408406"/>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141622</xdr:rowOff>
    </xdr:from>
    <xdr:ext cx="378565" cy="259045"/>
    <xdr:sp macro="" textlink="">
      <xdr:nvSpPr>
        <xdr:cNvPr id="656" name="テキスト ボックス 655"/>
        <xdr:cNvSpPr txBox="1"/>
      </xdr:nvSpPr>
      <xdr:spPr>
        <a:xfrm>
          <a:off x="13514017" y="13514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134383</xdr:rowOff>
    </xdr:from>
    <xdr:ext cx="378565" cy="259045"/>
    <xdr:sp macro="" textlink="">
      <xdr:nvSpPr>
        <xdr:cNvPr id="658" name="テキスト ボックス 657"/>
        <xdr:cNvSpPr txBox="1"/>
      </xdr:nvSpPr>
      <xdr:spPr>
        <a:xfrm>
          <a:off x="12625017" y="13507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91567</xdr:rowOff>
    </xdr:from>
    <xdr:to>
      <xdr:col>85</xdr:col>
      <xdr:colOff>177800</xdr:colOff>
      <xdr:row>75</xdr:row>
      <xdr:rowOff>21717</xdr:rowOff>
    </xdr:to>
    <xdr:sp macro="" textlink="">
      <xdr:nvSpPr>
        <xdr:cNvPr id="664" name="楕円 663"/>
        <xdr:cNvSpPr/>
      </xdr:nvSpPr>
      <xdr:spPr>
        <a:xfrm>
          <a:off x="16268700" y="127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114444</xdr:rowOff>
    </xdr:from>
    <xdr:ext cx="469744" cy="259045"/>
    <xdr:sp macro="" textlink="">
      <xdr:nvSpPr>
        <xdr:cNvPr id="665" name="災害復旧費該当値テキスト"/>
        <xdr:cNvSpPr txBox="1"/>
      </xdr:nvSpPr>
      <xdr:spPr>
        <a:xfrm>
          <a:off x="16370300" y="1263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95758</xdr:rowOff>
    </xdr:from>
    <xdr:to>
      <xdr:col>76</xdr:col>
      <xdr:colOff>165100</xdr:colOff>
      <xdr:row>79</xdr:row>
      <xdr:rowOff>25908</xdr:rowOff>
    </xdr:to>
    <xdr:sp macro="" textlink="">
      <xdr:nvSpPr>
        <xdr:cNvPr id="668" name="楕円 667"/>
        <xdr:cNvSpPr/>
      </xdr:nvSpPr>
      <xdr:spPr>
        <a:xfrm>
          <a:off x="14541500" y="134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42435</xdr:rowOff>
    </xdr:from>
    <xdr:ext cx="378565" cy="259045"/>
    <xdr:sp macro="" textlink="">
      <xdr:nvSpPr>
        <xdr:cNvPr id="669" name="テキスト ボックス 668"/>
        <xdr:cNvSpPr txBox="1"/>
      </xdr:nvSpPr>
      <xdr:spPr>
        <a:xfrm>
          <a:off x="14403017" y="1324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155956</xdr:rowOff>
    </xdr:from>
    <xdr:to>
      <xdr:col>72</xdr:col>
      <xdr:colOff>38100</xdr:colOff>
      <xdr:row>78</xdr:row>
      <xdr:rowOff>86106</xdr:rowOff>
    </xdr:to>
    <xdr:sp macro="" textlink="">
      <xdr:nvSpPr>
        <xdr:cNvPr id="670" name="楕円 669"/>
        <xdr:cNvSpPr/>
      </xdr:nvSpPr>
      <xdr:spPr>
        <a:xfrm>
          <a:off x="13652500" y="133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102633</xdr:rowOff>
    </xdr:from>
    <xdr:ext cx="378565" cy="259045"/>
    <xdr:sp macro="" textlink="">
      <xdr:nvSpPr>
        <xdr:cNvPr id="671" name="テキスト ボックス 670"/>
        <xdr:cNvSpPr txBox="1"/>
      </xdr:nvSpPr>
      <xdr:spPr>
        <a:xfrm>
          <a:off x="13514017" y="13132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23749</xdr:rowOff>
    </xdr:from>
    <xdr:to>
      <xdr:col>67</xdr:col>
      <xdr:colOff>101600</xdr:colOff>
      <xdr:row>78</xdr:row>
      <xdr:rowOff>125349</xdr:rowOff>
    </xdr:to>
    <xdr:sp macro="" textlink="">
      <xdr:nvSpPr>
        <xdr:cNvPr id="672" name="楕円 671"/>
        <xdr:cNvSpPr/>
      </xdr:nvSpPr>
      <xdr:spPr>
        <a:xfrm>
          <a:off x="12763500" y="133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141876</xdr:rowOff>
    </xdr:from>
    <xdr:ext cx="378565" cy="259045"/>
    <xdr:sp macro="" textlink="">
      <xdr:nvSpPr>
        <xdr:cNvPr id="673" name="テキスト ボックス 672"/>
        <xdr:cNvSpPr txBox="1"/>
      </xdr:nvSpPr>
      <xdr:spPr>
        <a:xfrm>
          <a:off x="12625017" y="1317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61,662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12305</xdr:rowOff>
    </xdr:from>
    <xdr:to>
      <xdr:col>85</xdr:col>
      <xdr:colOff>127000</xdr:colOff>
      <xdr:row>98</xdr:row>
      <xdr:rowOff>33369</xdr:rowOff>
    </xdr:to>
    <xdr:cxnSp macro="">
      <xdr:nvCxnSpPr>
        <xdr:cNvPr id="705" name="直線コネクタ 704"/>
        <xdr:cNvCxnSpPr/>
      </xdr:nvCxnSpPr>
      <xdr:spPr>
        <a:xfrm flipV="1">
          <a:off x="15481300" y="16814405"/>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6" name="公債費平均値テキスト"/>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33369</xdr:rowOff>
    </xdr:from>
    <xdr:to>
      <xdr:col>81</xdr:col>
      <xdr:colOff>50800</xdr:colOff>
      <xdr:row>98</xdr:row>
      <xdr:rowOff>35198</xdr:rowOff>
    </xdr:to>
    <xdr:cxnSp macro="">
      <xdr:nvCxnSpPr>
        <xdr:cNvPr id="708" name="直線コネクタ 707"/>
        <xdr:cNvCxnSpPr/>
      </xdr:nvCxnSpPr>
      <xdr:spPr>
        <a:xfrm flipV="1">
          <a:off x="14592300" y="168354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35198</xdr:rowOff>
    </xdr:from>
    <xdr:to>
      <xdr:col>76</xdr:col>
      <xdr:colOff>114300</xdr:colOff>
      <xdr:row>98</xdr:row>
      <xdr:rowOff>53550</xdr:rowOff>
    </xdr:to>
    <xdr:cxnSp macro="">
      <xdr:nvCxnSpPr>
        <xdr:cNvPr id="711" name="直線コネクタ 710"/>
        <xdr:cNvCxnSpPr/>
      </xdr:nvCxnSpPr>
      <xdr:spPr>
        <a:xfrm flipV="1">
          <a:off x="13703300" y="16837298"/>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3" name="テキスト ボックス 712"/>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37223</xdr:rowOff>
    </xdr:from>
    <xdr:to>
      <xdr:col>71</xdr:col>
      <xdr:colOff>177800</xdr:colOff>
      <xdr:row>98</xdr:row>
      <xdr:rowOff>53550</xdr:rowOff>
    </xdr:to>
    <xdr:cxnSp macro="">
      <xdr:nvCxnSpPr>
        <xdr:cNvPr id="714" name="直線コネクタ 713"/>
        <xdr:cNvCxnSpPr/>
      </xdr:nvCxnSpPr>
      <xdr:spPr>
        <a:xfrm>
          <a:off x="12814300" y="16839323"/>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132955</xdr:rowOff>
    </xdr:from>
    <xdr:to>
      <xdr:col>85</xdr:col>
      <xdr:colOff>177800</xdr:colOff>
      <xdr:row>98</xdr:row>
      <xdr:rowOff>63105</xdr:rowOff>
    </xdr:to>
    <xdr:sp macro="" textlink="">
      <xdr:nvSpPr>
        <xdr:cNvPr id="724" name="楕円 723"/>
        <xdr:cNvSpPr/>
      </xdr:nvSpPr>
      <xdr:spPr>
        <a:xfrm>
          <a:off x="16268700" y="1676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111382</xdr:rowOff>
    </xdr:from>
    <xdr:ext cx="534377" cy="259045"/>
    <xdr:sp macro="" textlink="">
      <xdr:nvSpPr>
        <xdr:cNvPr id="725" name="公債費該当値テキスト"/>
        <xdr:cNvSpPr txBox="1"/>
      </xdr:nvSpPr>
      <xdr:spPr>
        <a:xfrm>
          <a:off x="16370300" y="1674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154019</xdr:rowOff>
    </xdr:from>
    <xdr:to>
      <xdr:col>81</xdr:col>
      <xdr:colOff>101600</xdr:colOff>
      <xdr:row>98</xdr:row>
      <xdr:rowOff>84169</xdr:rowOff>
    </xdr:to>
    <xdr:sp macro="" textlink="">
      <xdr:nvSpPr>
        <xdr:cNvPr id="726" name="楕円 725"/>
        <xdr:cNvSpPr/>
      </xdr:nvSpPr>
      <xdr:spPr>
        <a:xfrm>
          <a:off x="15430500" y="1678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75296</xdr:rowOff>
    </xdr:from>
    <xdr:ext cx="534377" cy="259045"/>
    <xdr:sp macro="" textlink="">
      <xdr:nvSpPr>
        <xdr:cNvPr id="727" name="テキスト ボックス 726"/>
        <xdr:cNvSpPr txBox="1"/>
      </xdr:nvSpPr>
      <xdr:spPr>
        <a:xfrm>
          <a:off x="15214111" y="1687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155848</xdr:rowOff>
    </xdr:from>
    <xdr:to>
      <xdr:col>76</xdr:col>
      <xdr:colOff>165100</xdr:colOff>
      <xdr:row>98</xdr:row>
      <xdr:rowOff>85998</xdr:rowOff>
    </xdr:to>
    <xdr:sp macro="" textlink="">
      <xdr:nvSpPr>
        <xdr:cNvPr id="728" name="楕円 727"/>
        <xdr:cNvSpPr/>
      </xdr:nvSpPr>
      <xdr:spPr>
        <a:xfrm>
          <a:off x="14541500" y="167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77125</xdr:rowOff>
    </xdr:from>
    <xdr:ext cx="534377" cy="259045"/>
    <xdr:sp macro="" textlink="">
      <xdr:nvSpPr>
        <xdr:cNvPr id="729" name="テキスト ボックス 728"/>
        <xdr:cNvSpPr txBox="1"/>
      </xdr:nvSpPr>
      <xdr:spPr>
        <a:xfrm>
          <a:off x="14325111" y="1687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2750</xdr:rowOff>
    </xdr:from>
    <xdr:to>
      <xdr:col>72</xdr:col>
      <xdr:colOff>38100</xdr:colOff>
      <xdr:row>98</xdr:row>
      <xdr:rowOff>104350</xdr:rowOff>
    </xdr:to>
    <xdr:sp macro="" textlink="">
      <xdr:nvSpPr>
        <xdr:cNvPr id="730" name="楕円 729"/>
        <xdr:cNvSpPr/>
      </xdr:nvSpPr>
      <xdr:spPr>
        <a:xfrm>
          <a:off x="13652500" y="168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95477</xdr:rowOff>
    </xdr:from>
    <xdr:ext cx="534377" cy="259045"/>
    <xdr:sp macro="" textlink="">
      <xdr:nvSpPr>
        <xdr:cNvPr id="731" name="テキスト ボックス 730"/>
        <xdr:cNvSpPr txBox="1"/>
      </xdr:nvSpPr>
      <xdr:spPr>
        <a:xfrm>
          <a:off x="13436111" y="1689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157873</xdr:rowOff>
    </xdr:from>
    <xdr:to>
      <xdr:col>67</xdr:col>
      <xdr:colOff>101600</xdr:colOff>
      <xdr:row>98</xdr:row>
      <xdr:rowOff>88023</xdr:rowOff>
    </xdr:to>
    <xdr:sp macro="" textlink="">
      <xdr:nvSpPr>
        <xdr:cNvPr id="732" name="楕円 731"/>
        <xdr:cNvSpPr/>
      </xdr:nvSpPr>
      <xdr:spPr>
        <a:xfrm>
          <a:off x="12763500" y="167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79150</xdr:rowOff>
    </xdr:from>
    <xdr:ext cx="534377" cy="259045"/>
    <xdr:sp macro="" textlink="">
      <xdr:nvSpPr>
        <xdr:cNvPr id="733" name="テキスト ボックス 732"/>
        <xdr:cNvSpPr txBox="1"/>
      </xdr:nvSpPr>
      <xdr:spPr>
        <a:xfrm>
          <a:off x="12547111" y="1688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土木費は、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JR</a:t>
          </a:r>
          <a:r>
            <a:rPr kumimoji="1" lang="ja-JP" altLang="en-US" sz="1300">
              <a:solidFill>
                <a:srgbClr val="000000"/>
              </a:solidFill>
              <a:latin typeface="ＭＳ Ｐゴシック" panose="020B0600070205080204" pitchFamily="50" charset="-128"/>
              <a:ea typeface="ＭＳ Ｐゴシック" panose="020B0600070205080204" pitchFamily="50" charset="-128"/>
            </a:rPr>
            <a:t>総持寺駅関連事業の減により、前年度に比べて減額となっている。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総務費は、元市民会館の解体事業を進めていることから、前年度に比べ増額となった。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公債費については、後年度への財政負担を考慮し、市債発行に抑制に努めてきたことが類似団体内平均値よりも低くなっている要因である。平成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JR</a:t>
          </a:r>
          <a:r>
            <a:rPr kumimoji="1" lang="ja-JP" altLang="en-US" sz="1300">
              <a:solidFill>
                <a:srgbClr val="000000"/>
              </a:solidFill>
              <a:latin typeface="ＭＳ Ｐゴシック" panose="020B0600070205080204" pitchFamily="50" charset="-128"/>
              <a:ea typeface="ＭＳ Ｐゴシック" panose="020B0600070205080204" pitchFamily="50" charset="-128"/>
            </a:rPr>
            <a:t>総持寺駅関連事業に係る地方債の償還により前年度から増となった。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民生費については類似団体内平均値より高くなっているが、私立保育所の建設補助等や障害者（児）福祉施策を積極的に取り組んでいることなどが要因である。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その他の費目が全般的に類似団体内平均値よりも低くなっている</a:t>
          </a:r>
          <a:r>
            <a:rPr kumimoji="1" lang="ja-JP" altLang="en-US" sz="1300" u="none">
              <a:solidFill>
                <a:srgbClr val="000000"/>
              </a:solidFill>
              <a:latin typeface="ＭＳ Ｐゴシック" panose="020B0600070205080204" pitchFamily="50" charset="-128"/>
              <a:ea typeface="ＭＳ Ｐゴシック" panose="020B0600070205080204" pitchFamily="50" charset="-128"/>
            </a:rPr>
            <a:t>議会費・総務費・衛生費・労働費・農林水産業費・商工費・消防費</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については、予算編成においてメリハリある「ビルド＆スクラップ」に取り組んでおり、経費の効率化が図られていることなどが要因である。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実質収支については、毎年</a:t>
          </a:r>
          <a:r>
            <a:rPr kumimoji="1" lang="en-US" altLang="ja-JP" sz="1400">
              <a:solidFill>
                <a:srgbClr val="000000"/>
              </a:solidFill>
              <a:latin typeface="ＭＳ ゴシック" pitchFamily="49" charset="-128"/>
              <a:ea typeface="ＭＳ ゴシック" pitchFamily="49" charset="-128"/>
            </a:rPr>
            <a:t>8</a:t>
          </a:r>
          <a:r>
            <a:rPr kumimoji="1" lang="ja-JP" altLang="en-US" sz="1400">
              <a:solidFill>
                <a:srgbClr val="000000"/>
              </a:solidFill>
              <a:latin typeface="ＭＳ ゴシック" pitchFamily="49" charset="-128"/>
              <a:ea typeface="ＭＳ ゴシック" pitchFamily="49" charset="-128"/>
            </a:rPr>
            <a:t>～</a:t>
          </a:r>
          <a:r>
            <a:rPr kumimoji="1" lang="en-US" altLang="ja-JP" sz="1400">
              <a:solidFill>
                <a:srgbClr val="000000"/>
              </a:solidFill>
              <a:latin typeface="ＭＳ ゴシック" pitchFamily="49" charset="-128"/>
              <a:ea typeface="ＭＳ ゴシック" pitchFamily="49" charset="-128"/>
            </a:rPr>
            <a:t>9</a:t>
          </a:r>
          <a:r>
            <a:rPr kumimoji="1" lang="ja-JP" altLang="en-US" sz="1400">
              <a:solidFill>
                <a:srgbClr val="000000"/>
              </a:solidFill>
              <a:latin typeface="ＭＳ ゴシック" pitchFamily="49" charset="-128"/>
              <a:ea typeface="ＭＳ ゴシック" pitchFamily="49" charset="-128"/>
            </a:rPr>
            <a:t>億円程度の黒字を維持している。また、平成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については、大阪北部地震への対応に伴い財政調整基金を取り崩したことから、実質単年度収支がマイナスになっている。なお、決算剰余金の半分を着実に財政調整基金に積み立て、不測の事態に備え基金残高の充実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昨年度に引き続き、全会計において黒字となったため、連結実質赤字は生じていない。今後も全ての会計において健全性を保てるよう努めていく。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1" customWidth="1"/>
    <col min="12" max="12" width="2.25" style="181" customWidth="1"/>
    <col min="13" max="17" width="2.375" style="181" customWidth="1"/>
    <col min="18" max="119" width="2.125" style="181" customWidth="1"/>
    <col min="120" max="16384" width="0" style="181" hidden="1"/>
  </cols>
  <sheetData>
    <row r="1" spans="1:119" ht="33" customHeight="1" x14ac:dyDescent="0.15">
      <c r="A1" s="179"/>
      <c r="B1" s="435" t="s">
        <v>79</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5"/>
      <c r="CC1" s="435"/>
      <c r="CD1" s="435"/>
      <c r="CE1" s="435"/>
      <c r="CF1" s="435"/>
      <c r="CG1" s="435"/>
      <c r="CH1" s="435"/>
      <c r="CI1" s="435"/>
      <c r="CJ1" s="435"/>
      <c r="CK1" s="435"/>
      <c r="CL1" s="435"/>
      <c r="CM1" s="435"/>
      <c r="CN1" s="435"/>
      <c r="CO1" s="435"/>
      <c r="CP1" s="435"/>
      <c r="CQ1" s="435"/>
      <c r="CR1" s="435"/>
      <c r="CS1" s="435"/>
      <c r="CT1" s="435"/>
      <c r="CU1" s="435"/>
      <c r="CV1" s="435"/>
      <c r="CW1" s="435"/>
      <c r="CX1" s="435"/>
      <c r="CY1" s="435"/>
      <c r="CZ1" s="435"/>
      <c r="DA1" s="435"/>
      <c r="DB1" s="435"/>
      <c r="DC1" s="435"/>
      <c r="DD1" s="435"/>
      <c r="DE1" s="435"/>
      <c r="DF1" s="435"/>
      <c r="DG1" s="435"/>
      <c r="DH1" s="435"/>
      <c r="DI1" s="435"/>
      <c r="DJ1" s="180"/>
      <c r="DK1" s="180"/>
      <c r="DL1" s="180"/>
      <c r="DM1" s="180"/>
      <c r="DN1" s="180"/>
      <c r="DO1" s="180"/>
    </row>
    <row r="2" spans="1:119" ht="24.75" thickBot="1" x14ac:dyDescent="0.2">
      <c r="A2" s="179"/>
      <c r="B2" s="182" t="s">
        <v>80</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x14ac:dyDescent="0.2">
      <c r="A3" s="180"/>
      <c r="B3" s="436" t="s">
        <v>81</v>
      </c>
      <c r="C3" s="437"/>
      <c r="D3" s="437"/>
      <c r="E3" s="438"/>
      <c r="F3" s="438"/>
      <c r="G3" s="438"/>
      <c r="H3" s="438"/>
      <c r="I3" s="438"/>
      <c r="J3" s="438"/>
      <c r="K3" s="438"/>
      <c r="L3" s="438" t="s">
        <v>82</v>
      </c>
      <c r="M3" s="438"/>
      <c r="N3" s="438"/>
      <c r="O3" s="438"/>
      <c r="P3" s="438"/>
      <c r="Q3" s="438"/>
      <c r="R3" s="445"/>
      <c r="S3" s="445"/>
      <c r="T3" s="445"/>
      <c r="U3" s="445"/>
      <c r="V3" s="446"/>
      <c r="W3" s="420" t="s">
        <v>83</v>
      </c>
      <c r="X3" s="421"/>
      <c r="Y3" s="421"/>
      <c r="Z3" s="421"/>
      <c r="AA3" s="421"/>
      <c r="AB3" s="437"/>
      <c r="AC3" s="445" t="s">
        <v>84</v>
      </c>
      <c r="AD3" s="421"/>
      <c r="AE3" s="421"/>
      <c r="AF3" s="421"/>
      <c r="AG3" s="421"/>
      <c r="AH3" s="421"/>
      <c r="AI3" s="421"/>
      <c r="AJ3" s="421"/>
      <c r="AK3" s="421"/>
      <c r="AL3" s="422"/>
      <c r="AM3" s="420" t="s">
        <v>85</v>
      </c>
      <c r="AN3" s="421"/>
      <c r="AO3" s="421"/>
      <c r="AP3" s="421"/>
      <c r="AQ3" s="421"/>
      <c r="AR3" s="421"/>
      <c r="AS3" s="421"/>
      <c r="AT3" s="421"/>
      <c r="AU3" s="421"/>
      <c r="AV3" s="421"/>
      <c r="AW3" s="421"/>
      <c r="AX3" s="422"/>
      <c r="AY3" s="457" t="s">
        <v>1</v>
      </c>
      <c r="AZ3" s="458"/>
      <c r="BA3" s="458"/>
      <c r="BB3" s="458"/>
      <c r="BC3" s="458"/>
      <c r="BD3" s="458"/>
      <c r="BE3" s="458"/>
      <c r="BF3" s="458"/>
      <c r="BG3" s="458"/>
      <c r="BH3" s="458"/>
      <c r="BI3" s="458"/>
      <c r="BJ3" s="458"/>
      <c r="BK3" s="458"/>
      <c r="BL3" s="458"/>
      <c r="BM3" s="459"/>
      <c r="BN3" s="420" t="s">
        <v>86</v>
      </c>
      <c r="BO3" s="421"/>
      <c r="BP3" s="421"/>
      <c r="BQ3" s="421"/>
      <c r="BR3" s="421"/>
      <c r="BS3" s="421"/>
      <c r="BT3" s="421"/>
      <c r="BU3" s="422"/>
      <c r="BV3" s="420" t="s">
        <v>87</v>
      </c>
      <c r="BW3" s="421"/>
      <c r="BX3" s="421"/>
      <c r="BY3" s="421"/>
      <c r="BZ3" s="421"/>
      <c r="CA3" s="421"/>
      <c r="CB3" s="421"/>
      <c r="CC3" s="422"/>
      <c r="CD3" s="457" t="s">
        <v>1</v>
      </c>
      <c r="CE3" s="458"/>
      <c r="CF3" s="458"/>
      <c r="CG3" s="458"/>
      <c r="CH3" s="458"/>
      <c r="CI3" s="458"/>
      <c r="CJ3" s="458"/>
      <c r="CK3" s="458"/>
      <c r="CL3" s="458"/>
      <c r="CM3" s="458"/>
      <c r="CN3" s="458"/>
      <c r="CO3" s="458"/>
      <c r="CP3" s="458"/>
      <c r="CQ3" s="458"/>
      <c r="CR3" s="458"/>
      <c r="CS3" s="459"/>
      <c r="CT3" s="420" t="s">
        <v>88</v>
      </c>
      <c r="CU3" s="421"/>
      <c r="CV3" s="421"/>
      <c r="CW3" s="421"/>
      <c r="CX3" s="421"/>
      <c r="CY3" s="421"/>
      <c r="CZ3" s="421"/>
      <c r="DA3" s="422"/>
      <c r="DB3" s="420" t="s">
        <v>89</v>
      </c>
      <c r="DC3" s="421"/>
      <c r="DD3" s="421"/>
      <c r="DE3" s="421"/>
      <c r="DF3" s="421"/>
      <c r="DG3" s="421"/>
      <c r="DH3" s="421"/>
      <c r="DI3" s="422"/>
      <c r="DJ3" s="179"/>
      <c r="DK3" s="179"/>
      <c r="DL3" s="179"/>
      <c r="DM3" s="179"/>
      <c r="DN3" s="179"/>
      <c r="DO3" s="179"/>
    </row>
    <row r="4" spans="1:119" ht="18.75" customHeight="1" x14ac:dyDescent="0.15">
      <c r="A4" s="180"/>
      <c r="B4" s="439"/>
      <c r="C4" s="440"/>
      <c r="D4" s="440"/>
      <c r="E4" s="441"/>
      <c r="F4" s="441"/>
      <c r="G4" s="441"/>
      <c r="H4" s="441"/>
      <c r="I4" s="441"/>
      <c r="J4" s="441"/>
      <c r="K4" s="441"/>
      <c r="L4" s="441"/>
      <c r="M4" s="441"/>
      <c r="N4" s="441"/>
      <c r="O4" s="441"/>
      <c r="P4" s="441"/>
      <c r="Q4" s="441"/>
      <c r="R4" s="447"/>
      <c r="S4" s="447"/>
      <c r="T4" s="447"/>
      <c r="U4" s="447"/>
      <c r="V4" s="448"/>
      <c r="W4" s="451"/>
      <c r="X4" s="452"/>
      <c r="Y4" s="452"/>
      <c r="Z4" s="452"/>
      <c r="AA4" s="452"/>
      <c r="AB4" s="440"/>
      <c r="AC4" s="447"/>
      <c r="AD4" s="452"/>
      <c r="AE4" s="452"/>
      <c r="AF4" s="452"/>
      <c r="AG4" s="452"/>
      <c r="AH4" s="452"/>
      <c r="AI4" s="452"/>
      <c r="AJ4" s="452"/>
      <c r="AK4" s="452"/>
      <c r="AL4" s="455"/>
      <c r="AM4" s="453"/>
      <c r="AN4" s="454"/>
      <c r="AO4" s="454"/>
      <c r="AP4" s="454"/>
      <c r="AQ4" s="454"/>
      <c r="AR4" s="454"/>
      <c r="AS4" s="454"/>
      <c r="AT4" s="454"/>
      <c r="AU4" s="454"/>
      <c r="AV4" s="454"/>
      <c r="AW4" s="454"/>
      <c r="AX4" s="456"/>
      <c r="AY4" s="423" t="s">
        <v>90</v>
      </c>
      <c r="AZ4" s="424"/>
      <c r="BA4" s="424"/>
      <c r="BB4" s="424"/>
      <c r="BC4" s="424"/>
      <c r="BD4" s="424"/>
      <c r="BE4" s="424"/>
      <c r="BF4" s="424"/>
      <c r="BG4" s="424"/>
      <c r="BH4" s="424"/>
      <c r="BI4" s="424"/>
      <c r="BJ4" s="424"/>
      <c r="BK4" s="424"/>
      <c r="BL4" s="424"/>
      <c r="BM4" s="425"/>
      <c r="BN4" s="426">
        <v>88164917</v>
      </c>
      <c r="BO4" s="427"/>
      <c r="BP4" s="427"/>
      <c r="BQ4" s="427"/>
      <c r="BR4" s="427"/>
      <c r="BS4" s="427"/>
      <c r="BT4" s="427"/>
      <c r="BU4" s="428"/>
      <c r="BV4" s="426">
        <v>88073697</v>
      </c>
      <c r="BW4" s="427"/>
      <c r="BX4" s="427"/>
      <c r="BY4" s="427"/>
      <c r="BZ4" s="427"/>
      <c r="CA4" s="427"/>
      <c r="CB4" s="427"/>
      <c r="CC4" s="428"/>
      <c r="CD4" s="429" t="s">
        <v>91</v>
      </c>
      <c r="CE4" s="430"/>
      <c r="CF4" s="430"/>
      <c r="CG4" s="430"/>
      <c r="CH4" s="430"/>
      <c r="CI4" s="430"/>
      <c r="CJ4" s="430"/>
      <c r="CK4" s="430"/>
      <c r="CL4" s="430"/>
      <c r="CM4" s="430"/>
      <c r="CN4" s="430"/>
      <c r="CO4" s="430"/>
      <c r="CP4" s="430"/>
      <c r="CQ4" s="430"/>
      <c r="CR4" s="430"/>
      <c r="CS4" s="431"/>
      <c r="CT4" s="432">
        <v>1.7</v>
      </c>
      <c r="CU4" s="433"/>
      <c r="CV4" s="433"/>
      <c r="CW4" s="433"/>
      <c r="CX4" s="433"/>
      <c r="CY4" s="433"/>
      <c r="CZ4" s="433"/>
      <c r="DA4" s="434"/>
      <c r="DB4" s="432">
        <v>1.8</v>
      </c>
      <c r="DC4" s="433"/>
      <c r="DD4" s="433"/>
      <c r="DE4" s="433"/>
      <c r="DF4" s="433"/>
      <c r="DG4" s="433"/>
      <c r="DH4" s="433"/>
      <c r="DI4" s="434"/>
      <c r="DJ4" s="179"/>
      <c r="DK4" s="179"/>
      <c r="DL4" s="179"/>
      <c r="DM4" s="179"/>
      <c r="DN4" s="179"/>
      <c r="DO4" s="179"/>
    </row>
    <row r="5" spans="1:119" ht="18.75" customHeight="1" x14ac:dyDescent="0.15">
      <c r="A5" s="180"/>
      <c r="B5" s="442"/>
      <c r="C5" s="443"/>
      <c r="D5" s="443"/>
      <c r="E5" s="444"/>
      <c r="F5" s="444"/>
      <c r="G5" s="444"/>
      <c r="H5" s="444"/>
      <c r="I5" s="444"/>
      <c r="J5" s="444"/>
      <c r="K5" s="444"/>
      <c r="L5" s="444"/>
      <c r="M5" s="444"/>
      <c r="N5" s="444"/>
      <c r="O5" s="444"/>
      <c r="P5" s="444"/>
      <c r="Q5" s="444"/>
      <c r="R5" s="449"/>
      <c r="S5" s="449"/>
      <c r="T5" s="449"/>
      <c r="U5" s="449"/>
      <c r="V5" s="450"/>
      <c r="W5" s="453"/>
      <c r="X5" s="454"/>
      <c r="Y5" s="454"/>
      <c r="Z5" s="454"/>
      <c r="AA5" s="454"/>
      <c r="AB5" s="443"/>
      <c r="AC5" s="449"/>
      <c r="AD5" s="454"/>
      <c r="AE5" s="454"/>
      <c r="AF5" s="454"/>
      <c r="AG5" s="454"/>
      <c r="AH5" s="454"/>
      <c r="AI5" s="454"/>
      <c r="AJ5" s="454"/>
      <c r="AK5" s="454"/>
      <c r="AL5" s="456"/>
      <c r="AM5" s="492" t="s">
        <v>92</v>
      </c>
      <c r="AN5" s="493"/>
      <c r="AO5" s="493"/>
      <c r="AP5" s="493"/>
      <c r="AQ5" s="493"/>
      <c r="AR5" s="493"/>
      <c r="AS5" s="493"/>
      <c r="AT5" s="494"/>
      <c r="AU5" s="495" t="s">
        <v>93</v>
      </c>
      <c r="AV5" s="496"/>
      <c r="AW5" s="496"/>
      <c r="AX5" s="496"/>
      <c r="AY5" s="497" t="s">
        <v>94</v>
      </c>
      <c r="AZ5" s="498"/>
      <c r="BA5" s="498"/>
      <c r="BB5" s="498"/>
      <c r="BC5" s="498"/>
      <c r="BD5" s="498"/>
      <c r="BE5" s="498"/>
      <c r="BF5" s="498"/>
      <c r="BG5" s="498"/>
      <c r="BH5" s="498"/>
      <c r="BI5" s="498"/>
      <c r="BJ5" s="498"/>
      <c r="BK5" s="498"/>
      <c r="BL5" s="498"/>
      <c r="BM5" s="499"/>
      <c r="BN5" s="463">
        <v>86203562</v>
      </c>
      <c r="BO5" s="464"/>
      <c r="BP5" s="464"/>
      <c r="BQ5" s="464"/>
      <c r="BR5" s="464"/>
      <c r="BS5" s="464"/>
      <c r="BT5" s="464"/>
      <c r="BU5" s="465"/>
      <c r="BV5" s="463">
        <v>86417051</v>
      </c>
      <c r="BW5" s="464"/>
      <c r="BX5" s="464"/>
      <c r="BY5" s="464"/>
      <c r="BZ5" s="464"/>
      <c r="CA5" s="464"/>
      <c r="CB5" s="464"/>
      <c r="CC5" s="465"/>
      <c r="CD5" s="466" t="s">
        <v>95</v>
      </c>
      <c r="CE5" s="467"/>
      <c r="CF5" s="467"/>
      <c r="CG5" s="467"/>
      <c r="CH5" s="467"/>
      <c r="CI5" s="467"/>
      <c r="CJ5" s="467"/>
      <c r="CK5" s="467"/>
      <c r="CL5" s="467"/>
      <c r="CM5" s="467"/>
      <c r="CN5" s="467"/>
      <c r="CO5" s="467"/>
      <c r="CP5" s="467"/>
      <c r="CQ5" s="467"/>
      <c r="CR5" s="467"/>
      <c r="CS5" s="468"/>
      <c r="CT5" s="460">
        <v>94.4</v>
      </c>
      <c r="CU5" s="461"/>
      <c r="CV5" s="461"/>
      <c r="CW5" s="461"/>
      <c r="CX5" s="461"/>
      <c r="CY5" s="461"/>
      <c r="CZ5" s="461"/>
      <c r="DA5" s="462"/>
      <c r="DB5" s="460">
        <v>93.8</v>
      </c>
      <c r="DC5" s="461"/>
      <c r="DD5" s="461"/>
      <c r="DE5" s="461"/>
      <c r="DF5" s="461"/>
      <c r="DG5" s="461"/>
      <c r="DH5" s="461"/>
      <c r="DI5" s="462"/>
      <c r="DJ5" s="179"/>
      <c r="DK5" s="179"/>
      <c r="DL5" s="179"/>
      <c r="DM5" s="179"/>
      <c r="DN5" s="179"/>
      <c r="DO5" s="179"/>
    </row>
    <row r="6" spans="1:119" ht="18.75" customHeight="1" x14ac:dyDescent="0.15">
      <c r="A6" s="180"/>
      <c r="B6" s="469" t="s">
        <v>96</v>
      </c>
      <c r="C6" s="470"/>
      <c r="D6" s="470"/>
      <c r="E6" s="471"/>
      <c r="F6" s="471"/>
      <c r="G6" s="471"/>
      <c r="H6" s="471"/>
      <c r="I6" s="471"/>
      <c r="J6" s="471"/>
      <c r="K6" s="471"/>
      <c r="L6" s="471" t="s">
        <v>97</v>
      </c>
      <c r="M6" s="471"/>
      <c r="N6" s="471"/>
      <c r="O6" s="471"/>
      <c r="P6" s="471"/>
      <c r="Q6" s="471"/>
      <c r="R6" s="475"/>
      <c r="S6" s="475"/>
      <c r="T6" s="475"/>
      <c r="U6" s="475"/>
      <c r="V6" s="476"/>
      <c r="W6" s="479" t="s">
        <v>98</v>
      </c>
      <c r="X6" s="480"/>
      <c r="Y6" s="480"/>
      <c r="Z6" s="480"/>
      <c r="AA6" s="480"/>
      <c r="AB6" s="470"/>
      <c r="AC6" s="483" t="s">
        <v>99</v>
      </c>
      <c r="AD6" s="484"/>
      <c r="AE6" s="484"/>
      <c r="AF6" s="484"/>
      <c r="AG6" s="484"/>
      <c r="AH6" s="484"/>
      <c r="AI6" s="484"/>
      <c r="AJ6" s="484"/>
      <c r="AK6" s="484"/>
      <c r="AL6" s="485"/>
      <c r="AM6" s="492" t="s">
        <v>100</v>
      </c>
      <c r="AN6" s="493"/>
      <c r="AO6" s="493"/>
      <c r="AP6" s="493"/>
      <c r="AQ6" s="493"/>
      <c r="AR6" s="493"/>
      <c r="AS6" s="493"/>
      <c r="AT6" s="494"/>
      <c r="AU6" s="495" t="s">
        <v>93</v>
      </c>
      <c r="AV6" s="496"/>
      <c r="AW6" s="496"/>
      <c r="AX6" s="496"/>
      <c r="AY6" s="497" t="s">
        <v>101</v>
      </c>
      <c r="AZ6" s="498"/>
      <c r="BA6" s="498"/>
      <c r="BB6" s="498"/>
      <c r="BC6" s="498"/>
      <c r="BD6" s="498"/>
      <c r="BE6" s="498"/>
      <c r="BF6" s="498"/>
      <c r="BG6" s="498"/>
      <c r="BH6" s="498"/>
      <c r="BI6" s="498"/>
      <c r="BJ6" s="498"/>
      <c r="BK6" s="498"/>
      <c r="BL6" s="498"/>
      <c r="BM6" s="499"/>
      <c r="BN6" s="463">
        <v>1961355</v>
      </c>
      <c r="BO6" s="464"/>
      <c r="BP6" s="464"/>
      <c r="BQ6" s="464"/>
      <c r="BR6" s="464"/>
      <c r="BS6" s="464"/>
      <c r="BT6" s="464"/>
      <c r="BU6" s="465"/>
      <c r="BV6" s="463">
        <v>1656646</v>
      </c>
      <c r="BW6" s="464"/>
      <c r="BX6" s="464"/>
      <c r="BY6" s="464"/>
      <c r="BZ6" s="464"/>
      <c r="CA6" s="464"/>
      <c r="CB6" s="464"/>
      <c r="CC6" s="465"/>
      <c r="CD6" s="466" t="s">
        <v>102</v>
      </c>
      <c r="CE6" s="467"/>
      <c r="CF6" s="467"/>
      <c r="CG6" s="467"/>
      <c r="CH6" s="467"/>
      <c r="CI6" s="467"/>
      <c r="CJ6" s="467"/>
      <c r="CK6" s="467"/>
      <c r="CL6" s="467"/>
      <c r="CM6" s="467"/>
      <c r="CN6" s="467"/>
      <c r="CO6" s="467"/>
      <c r="CP6" s="467"/>
      <c r="CQ6" s="467"/>
      <c r="CR6" s="467"/>
      <c r="CS6" s="468"/>
      <c r="CT6" s="500">
        <v>94.8</v>
      </c>
      <c r="CU6" s="501"/>
      <c r="CV6" s="501"/>
      <c r="CW6" s="501"/>
      <c r="CX6" s="501"/>
      <c r="CY6" s="501"/>
      <c r="CZ6" s="501"/>
      <c r="DA6" s="502"/>
      <c r="DB6" s="500">
        <v>94.7</v>
      </c>
      <c r="DC6" s="501"/>
      <c r="DD6" s="501"/>
      <c r="DE6" s="501"/>
      <c r="DF6" s="501"/>
      <c r="DG6" s="501"/>
      <c r="DH6" s="501"/>
      <c r="DI6" s="502"/>
      <c r="DJ6" s="179"/>
      <c r="DK6" s="179"/>
      <c r="DL6" s="179"/>
      <c r="DM6" s="179"/>
      <c r="DN6" s="179"/>
      <c r="DO6" s="179"/>
    </row>
    <row r="7" spans="1:119" ht="18.75" customHeight="1" x14ac:dyDescent="0.15">
      <c r="A7" s="180"/>
      <c r="B7" s="439"/>
      <c r="C7" s="440"/>
      <c r="D7" s="440"/>
      <c r="E7" s="441"/>
      <c r="F7" s="441"/>
      <c r="G7" s="441"/>
      <c r="H7" s="441"/>
      <c r="I7" s="441"/>
      <c r="J7" s="441"/>
      <c r="K7" s="441"/>
      <c r="L7" s="441"/>
      <c r="M7" s="441"/>
      <c r="N7" s="441"/>
      <c r="O7" s="441"/>
      <c r="P7" s="441"/>
      <c r="Q7" s="441"/>
      <c r="R7" s="447"/>
      <c r="S7" s="447"/>
      <c r="T7" s="447"/>
      <c r="U7" s="447"/>
      <c r="V7" s="448"/>
      <c r="W7" s="451"/>
      <c r="X7" s="452"/>
      <c r="Y7" s="452"/>
      <c r="Z7" s="452"/>
      <c r="AA7" s="452"/>
      <c r="AB7" s="440"/>
      <c r="AC7" s="486"/>
      <c r="AD7" s="487"/>
      <c r="AE7" s="487"/>
      <c r="AF7" s="487"/>
      <c r="AG7" s="487"/>
      <c r="AH7" s="487"/>
      <c r="AI7" s="487"/>
      <c r="AJ7" s="487"/>
      <c r="AK7" s="487"/>
      <c r="AL7" s="488"/>
      <c r="AM7" s="492" t="s">
        <v>103</v>
      </c>
      <c r="AN7" s="493"/>
      <c r="AO7" s="493"/>
      <c r="AP7" s="493"/>
      <c r="AQ7" s="493"/>
      <c r="AR7" s="493"/>
      <c r="AS7" s="493"/>
      <c r="AT7" s="494"/>
      <c r="AU7" s="495" t="s">
        <v>93</v>
      </c>
      <c r="AV7" s="496"/>
      <c r="AW7" s="496"/>
      <c r="AX7" s="496"/>
      <c r="AY7" s="497" t="s">
        <v>104</v>
      </c>
      <c r="AZ7" s="498"/>
      <c r="BA7" s="498"/>
      <c r="BB7" s="498"/>
      <c r="BC7" s="498"/>
      <c r="BD7" s="498"/>
      <c r="BE7" s="498"/>
      <c r="BF7" s="498"/>
      <c r="BG7" s="498"/>
      <c r="BH7" s="498"/>
      <c r="BI7" s="498"/>
      <c r="BJ7" s="498"/>
      <c r="BK7" s="498"/>
      <c r="BL7" s="498"/>
      <c r="BM7" s="499"/>
      <c r="BN7" s="463">
        <v>1067272</v>
      </c>
      <c r="BO7" s="464"/>
      <c r="BP7" s="464"/>
      <c r="BQ7" s="464"/>
      <c r="BR7" s="464"/>
      <c r="BS7" s="464"/>
      <c r="BT7" s="464"/>
      <c r="BU7" s="465"/>
      <c r="BV7" s="463">
        <v>718063</v>
      </c>
      <c r="BW7" s="464"/>
      <c r="BX7" s="464"/>
      <c r="BY7" s="464"/>
      <c r="BZ7" s="464"/>
      <c r="CA7" s="464"/>
      <c r="CB7" s="464"/>
      <c r="CC7" s="465"/>
      <c r="CD7" s="466" t="s">
        <v>105</v>
      </c>
      <c r="CE7" s="467"/>
      <c r="CF7" s="467"/>
      <c r="CG7" s="467"/>
      <c r="CH7" s="467"/>
      <c r="CI7" s="467"/>
      <c r="CJ7" s="467"/>
      <c r="CK7" s="467"/>
      <c r="CL7" s="467"/>
      <c r="CM7" s="467"/>
      <c r="CN7" s="467"/>
      <c r="CO7" s="467"/>
      <c r="CP7" s="467"/>
      <c r="CQ7" s="467"/>
      <c r="CR7" s="467"/>
      <c r="CS7" s="468"/>
      <c r="CT7" s="463">
        <v>52234634</v>
      </c>
      <c r="CU7" s="464"/>
      <c r="CV7" s="464"/>
      <c r="CW7" s="464"/>
      <c r="CX7" s="464"/>
      <c r="CY7" s="464"/>
      <c r="CZ7" s="464"/>
      <c r="DA7" s="465"/>
      <c r="DB7" s="463">
        <v>51116279</v>
      </c>
      <c r="DC7" s="464"/>
      <c r="DD7" s="464"/>
      <c r="DE7" s="464"/>
      <c r="DF7" s="464"/>
      <c r="DG7" s="464"/>
      <c r="DH7" s="464"/>
      <c r="DI7" s="465"/>
      <c r="DJ7" s="179"/>
      <c r="DK7" s="179"/>
      <c r="DL7" s="179"/>
      <c r="DM7" s="179"/>
      <c r="DN7" s="179"/>
      <c r="DO7" s="179"/>
    </row>
    <row r="8" spans="1:119" ht="18.75" customHeight="1" thickBot="1" x14ac:dyDescent="0.2">
      <c r="A8" s="180"/>
      <c r="B8" s="472"/>
      <c r="C8" s="473"/>
      <c r="D8" s="473"/>
      <c r="E8" s="474"/>
      <c r="F8" s="474"/>
      <c r="G8" s="474"/>
      <c r="H8" s="474"/>
      <c r="I8" s="474"/>
      <c r="J8" s="474"/>
      <c r="K8" s="474"/>
      <c r="L8" s="474"/>
      <c r="M8" s="474"/>
      <c r="N8" s="474"/>
      <c r="O8" s="474"/>
      <c r="P8" s="474"/>
      <c r="Q8" s="474"/>
      <c r="R8" s="477"/>
      <c r="S8" s="477"/>
      <c r="T8" s="477"/>
      <c r="U8" s="477"/>
      <c r="V8" s="478"/>
      <c r="W8" s="481"/>
      <c r="X8" s="482"/>
      <c r="Y8" s="482"/>
      <c r="Z8" s="482"/>
      <c r="AA8" s="482"/>
      <c r="AB8" s="473"/>
      <c r="AC8" s="489"/>
      <c r="AD8" s="490"/>
      <c r="AE8" s="490"/>
      <c r="AF8" s="490"/>
      <c r="AG8" s="490"/>
      <c r="AH8" s="490"/>
      <c r="AI8" s="490"/>
      <c r="AJ8" s="490"/>
      <c r="AK8" s="490"/>
      <c r="AL8" s="491"/>
      <c r="AM8" s="492" t="s">
        <v>106</v>
      </c>
      <c r="AN8" s="493"/>
      <c r="AO8" s="493"/>
      <c r="AP8" s="493"/>
      <c r="AQ8" s="493"/>
      <c r="AR8" s="493"/>
      <c r="AS8" s="493"/>
      <c r="AT8" s="494"/>
      <c r="AU8" s="495" t="s">
        <v>107</v>
      </c>
      <c r="AV8" s="496"/>
      <c r="AW8" s="496"/>
      <c r="AX8" s="496"/>
      <c r="AY8" s="497" t="s">
        <v>108</v>
      </c>
      <c r="AZ8" s="498"/>
      <c r="BA8" s="498"/>
      <c r="BB8" s="498"/>
      <c r="BC8" s="498"/>
      <c r="BD8" s="498"/>
      <c r="BE8" s="498"/>
      <c r="BF8" s="498"/>
      <c r="BG8" s="498"/>
      <c r="BH8" s="498"/>
      <c r="BI8" s="498"/>
      <c r="BJ8" s="498"/>
      <c r="BK8" s="498"/>
      <c r="BL8" s="498"/>
      <c r="BM8" s="499"/>
      <c r="BN8" s="463">
        <v>894083</v>
      </c>
      <c r="BO8" s="464"/>
      <c r="BP8" s="464"/>
      <c r="BQ8" s="464"/>
      <c r="BR8" s="464"/>
      <c r="BS8" s="464"/>
      <c r="BT8" s="464"/>
      <c r="BU8" s="465"/>
      <c r="BV8" s="463">
        <v>938583</v>
      </c>
      <c r="BW8" s="464"/>
      <c r="BX8" s="464"/>
      <c r="BY8" s="464"/>
      <c r="BZ8" s="464"/>
      <c r="CA8" s="464"/>
      <c r="CB8" s="464"/>
      <c r="CC8" s="465"/>
      <c r="CD8" s="466" t="s">
        <v>109</v>
      </c>
      <c r="CE8" s="467"/>
      <c r="CF8" s="467"/>
      <c r="CG8" s="467"/>
      <c r="CH8" s="467"/>
      <c r="CI8" s="467"/>
      <c r="CJ8" s="467"/>
      <c r="CK8" s="467"/>
      <c r="CL8" s="467"/>
      <c r="CM8" s="467"/>
      <c r="CN8" s="467"/>
      <c r="CO8" s="467"/>
      <c r="CP8" s="467"/>
      <c r="CQ8" s="467"/>
      <c r="CR8" s="467"/>
      <c r="CS8" s="468"/>
      <c r="CT8" s="503">
        <v>0.97</v>
      </c>
      <c r="CU8" s="504"/>
      <c r="CV8" s="504"/>
      <c r="CW8" s="504"/>
      <c r="CX8" s="504"/>
      <c r="CY8" s="504"/>
      <c r="CZ8" s="504"/>
      <c r="DA8" s="505"/>
      <c r="DB8" s="503">
        <v>0.97</v>
      </c>
      <c r="DC8" s="504"/>
      <c r="DD8" s="504"/>
      <c r="DE8" s="504"/>
      <c r="DF8" s="504"/>
      <c r="DG8" s="504"/>
      <c r="DH8" s="504"/>
      <c r="DI8" s="505"/>
      <c r="DJ8" s="179"/>
      <c r="DK8" s="179"/>
      <c r="DL8" s="179"/>
      <c r="DM8" s="179"/>
      <c r="DN8" s="179"/>
      <c r="DO8" s="179"/>
    </row>
    <row r="9" spans="1:119" ht="18.75" customHeight="1" thickBot="1" x14ac:dyDescent="0.2">
      <c r="A9" s="180"/>
      <c r="B9" s="457" t="s">
        <v>110</v>
      </c>
      <c r="C9" s="458"/>
      <c r="D9" s="458"/>
      <c r="E9" s="458"/>
      <c r="F9" s="458"/>
      <c r="G9" s="458"/>
      <c r="H9" s="458"/>
      <c r="I9" s="458"/>
      <c r="J9" s="458"/>
      <c r="K9" s="506"/>
      <c r="L9" s="507" t="s">
        <v>111</v>
      </c>
      <c r="M9" s="508"/>
      <c r="N9" s="508"/>
      <c r="O9" s="508"/>
      <c r="P9" s="508"/>
      <c r="Q9" s="509"/>
      <c r="R9" s="510">
        <v>280033</v>
      </c>
      <c r="S9" s="511"/>
      <c r="T9" s="511"/>
      <c r="U9" s="511"/>
      <c r="V9" s="512"/>
      <c r="W9" s="420" t="s">
        <v>112</v>
      </c>
      <c r="X9" s="421"/>
      <c r="Y9" s="421"/>
      <c r="Z9" s="421"/>
      <c r="AA9" s="421"/>
      <c r="AB9" s="421"/>
      <c r="AC9" s="421"/>
      <c r="AD9" s="421"/>
      <c r="AE9" s="421"/>
      <c r="AF9" s="421"/>
      <c r="AG9" s="421"/>
      <c r="AH9" s="421"/>
      <c r="AI9" s="421"/>
      <c r="AJ9" s="421"/>
      <c r="AK9" s="421"/>
      <c r="AL9" s="422"/>
      <c r="AM9" s="492" t="s">
        <v>113</v>
      </c>
      <c r="AN9" s="493"/>
      <c r="AO9" s="493"/>
      <c r="AP9" s="493"/>
      <c r="AQ9" s="493"/>
      <c r="AR9" s="493"/>
      <c r="AS9" s="493"/>
      <c r="AT9" s="494"/>
      <c r="AU9" s="495" t="s">
        <v>93</v>
      </c>
      <c r="AV9" s="496"/>
      <c r="AW9" s="496"/>
      <c r="AX9" s="496"/>
      <c r="AY9" s="497" t="s">
        <v>114</v>
      </c>
      <c r="AZ9" s="498"/>
      <c r="BA9" s="498"/>
      <c r="BB9" s="498"/>
      <c r="BC9" s="498"/>
      <c r="BD9" s="498"/>
      <c r="BE9" s="498"/>
      <c r="BF9" s="498"/>
      <c r="BG9" s="498"/>
      <c r="BH9" s="498"/>
      <c r="BI9" s="498"/>
      <c r="BJ9" s="498"/>
      <c r="BK9" s="498"/>
      <c r="BL9" s="498"/>
      <c r="BM9" s="499"/>
      <c r="BN9" s="463">
        <v>-44500</v>
      </c>
      <c r="BO9" s="464"/>
      <c r="BP9" s="464"/>
      <c r="BQ9" s="464"/>
      <c r="BR9" s="464"/>
      <c r="BS9" s="464"/>
      <c r="BT9" s="464"/>
      <c r="BU9" s="465"/>
      <c r="BV9" s="463">
        <v>29949</v>
      </c>
      <c r="BW9" s="464"/>
      <c r="BX9" s="464"/>
      <c r="BY9" s="464"/>
      <c r="BZ9" s="464"/>
      <c r="CA9" s="464"/>
      <c r="CB9" s="464"/>
      <c r="CC9" s="465"/>
      <c r="CD9" s="466" t="s">
        <v>115</v>
      </c>
      <c r="CE9" s="467"/>
      <c r="CF9" s="467"/>
      <c r="CG9" s="467"/>
      <c r="CH9" s="467"/>
      <c r="CI9" s="467"/>
      <c r="CJ9" s="467"/>
      <c r="CK9" s="467"/>
      <c r="CL9" s="467"/>
      <c r="CM9" s="467"/>
      <c r="CN9" s="467"/>
      <c r="CO9" s="467"/>
      <c r="CP9" s="467"/>
      <c r="CQ9" s="467"/>
      <c r="CR9" s="467"/>
      <c r="CS9" s="468"/>
      <c r="CT9" s="460">
        <v>8.6</v>
      </c>
      <c r="CU9" s="461"/>
      <c r="CV9" s="461"/>
      <c r="CW9" s="461"/>
      <c r="CX9" s="461"/>
      <c r="CY9" s="461"/>
      <c r="CZ9" s="461"/>
      <c r="DA9" s="462"/>
      <c r="DB9" s="460">
        <v>8.5</v>
      </c>
      <c r="DC9" s="461"/>
      <c r="DD9" s="461"/>
      <c r="DE9" s="461"/>
      <c r="DF9" s="461"/>
      <c r="DG9" s="461"/>
      <c r="DH9" s="461"/>
      <c r="DI9" s="462"/>
      <c r="DJ9" s="179"/>
      <c r="DK9" s="179"/>
      <c r="DL9" s="179"/>
      <c r="DM9" s="179"/>
      <c r="DN9" s="179"/>
      <c r="DO9" s="179"/>
    </row>
    <row r="10" spans="1:119" ht="18.75" customHeight="1" thickBot="1" x14ac:dyDescent="0.2">
      <c r="A10" s="180"/>
      <c r="B10" s="457"/>
      <c r="C10" s="458"/>
      <c r="D10" s="458"/>
      <c r="E10" s="458"/>
      <c r="F10" s="458"/>
      <c r="G10" s="458"/>
      <c r="H10" s="458"/>
      <c r="I10" s="458"/>
      <c r="J10" s="458"/>
      <c r="K10" s="506"/>
      <c r="L10" s="513" t="s">
        <v>116</v>
      </c>
      <c r="M10" s="493"/>
      <c r="N10" s="493"/>
      <c r="O10" s="493"/>
      <c r="P10" s="493"/>
      <c r="Q10" s="494"/>
      <c r="R10" s="514">
        <v>274822</v>
      </c>
      <c r="S10" s="515"/>
      <c r="T10" s="515"/>
      <c r="U10" s="515"/>
      <c r="V10" s="516"/>
      <c r="W10" s="451"/>
      <c r="X10" s="452"/>
      <c r="Y10" s="452"/>
      <c r="Z10" s="452"/>
      <c r="AA10" s="452"/>
      <c r="AB10" s="452"/>
      <c r="AC10" s="452"/>
      <c r="AD10" s="452"/>
      <c r="AE10" s="452"/>
      <c r="AF10" s="452"/>
      <c r="AG10" s="452"/>
      <c r="AH10" s="452"/>
      <c r="AI10" s="452"/>
      <c r="AJ10" s="452"/>
      <c r="AK10" s="452"/>
      <c r="AL10" s="455"/>
      <c r="AM10" s="492" t="s">
        <v>117</v>
      </c>
      <c r="AN10" s="493"/>
      <c r="AO10" s="493"/>
      <c r="AP10" s="493"/>
      <c r="AQ10" s="493"/>
      <c r="AR10" s="493"/>
      <c r="AS10" s="493"/>
      <c r="AT10" s="494"/>
      <c r="AU10" s="495" t="s">
        <v>118</v>
      </c>
      <c r="AV10" s="496"/>
      <c r="AW10" s="496"/>
      <c r="AX10" s="496"/>
      <c r="AY10" s="497" t="s">
        <v>119</v>
      </c>
      <c r="AZ10" s="498"/>
      <c r="BA10" s="498"/>
      <c r="BB10" s="498"/>
      <c r="BC10" s="498"/>
      <c r="BD10" s="498"/>
      <c r="BE10" s="498"/>
      <c r="BF10" s="498"/>
      <c r="BG10" s="498"/>
      <c r="BH10" s="498"/>
      <c r="BI10" s="498"/>
      <c r="BJ10" s="498"/>
      <c r="BK10" s="498"/>
      <c r="BL10" s="498"/>
      <c r="BM10" s="499"/>
      <c r="BN10" s="463">
        <v>510</v>
      </c>
      <c r="BO10" s="464"/>
      <c r="BP10" s="464"/>
      <c r="BQ10" s="464"/>
      <c r="BR10" s="464"/>
      <c r="BS10" s="464"/>
      <c r="BT10" s="464"/>
      <c r="BU10" s="465"/>
      <c r="BV10" s="463">
        <v>460</v>
      </c>
      <c r="BW10" s="464"/>
      <c r="BX10" s="464"/>
      <c r="BY10" s="464"/>
      <c r="BZ10" s="464"/>
      <c r="CA10" s="464"/>
      <c r="CB10" s="464"/>
      <c r="CC10" s="465"/>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x14ac:dyDescent="0.2">
      <c r="A11" s="180"/>
      <c r="B11" s="457"/>
      <c r="C11" s="458"/>
      <c r="D11" s="458"/>
      <c r="E11" s="458"/>
      <c r="F11" s="458"/>
      <c r="G11" s="458"/>
      <c r="H11" s="458"/>
      <c r="I11" s="458"/>
      <c r="J11" s="458"/>
      <c r="K11" s="506"/>
      <c r="L11" s="517" t="s">
        <v>121</v>
      </c>
      <c r="M11" s="518"/>
      <c r="N11" s="518"/>
      <c r="O11" s="518"/>
      <c r="P11" s="518"/>
      <c r="Q11" s="519"/>
      <c r="R11" s="520" t="s">
        <v>122</v>
      </c>
      <c r="S11" s="521"/>
      <c r="T11" s="521"/>
      <c r="U11" s="521"/>
      <c r="V11" s="522"/>
      <c r="W11" s="451"/>
      <c r="X11" s="452"/>
      <c r="Y11" s="452"/>
      <c r="Z11" s="452"/>
      <c r="AA11" s="452"/>
      <c r="AB11" s="452"/>
      <c r="AC11" s="452"/>
      <c r="AD11" s="452"/>
      <c r="AE11" s="452"/>
      <c r="AF11" s="452"/>
      <c r="AG11" s="452"/>
      <c r="AH11" s="452"/>
      <c r="AI11" s="452"/>
      <c r="AJ11" s="452"/>
      <c r="AK11" s="452"/>
      <c r="AL11" s="455"/>
      <c r="AM11" s="492" t="s">
        <v>123</v>
      </c>
      <c r="AN11" s="493"/>
      <c r="AO11" s="493"/>
      <c r="AP11" s="493"/>
      <c r="AQ11" s="493"/>
      <c r="AR11" s="493"/>
      <c r="AS11" s="493"/>
      <c r="AT11" s="494"/>
      <c r="AU11" s="495" t="s">
        <v>118</v>
      </c>
      <c r="AV11" s="496"/>
      <c r="AW11" s="496"/>
      <c r="AX11" s="496"/>
      <c r="AY11" s="497" t="s">
        <v>124</v>
      </c>
      <c r="AZ11" s="498"/>
      <c r="BA11" s="498"/>
      <c r="BB11" s="498"/>
      <c r="BC11" s="498"/>
      <c r="BD11" s="498"/>
      <c r="BE11" s="498"/>
      <c r="BF11" s="498"/>
      <c r="BG11" s="498"/>
      <c r="BH11" s="498"/>
      <c r="BI11" s="498"/>
      <c r="BJ11" s="498"/>
      <c r="BK11" s="498"/>
      <c r="BL11" s="498"/>
      <c r="BM11" s="499"/>
      <c r="BN11" s="463">
        <v>0</v>
      </c>
      <c r="BO11" s="464"/>
      <c r="BP11" s="464"/>
      <c r="BQ11" s="464"/>
      <c r="BR11" s="464"/>
      <c r="BS11" s="464"/>
      <c r="BT11" s="464"/>
      <c r="BU11" s="465"/>
      <c r="BV11" s="463">
        <v>0</v>
      </c>
      <c r="BW11" s="464"/>
      <c r="BX11" s="464"/>
      <c r="BY11" s="464"/>
      <c r="BZ11" s="464"/>
      <c r="CA11" s="464"/>
      <c r="CB11" s="464"/>
      <c r="CC11" s="465"/>
      <c r="CD11" s="466" t="s">
        <v>125</v>
      </c>
      <c r="CE11" s="467"/>
      <c r="CF11" s="467"/>
      <c r="CG11" s="467"/>
      <c r="CH11" s="467"/>
      <c r="CI11" s="467"/>
      <c r="CJ11" s="467"/>
      <c r="CK11" s="467"/>
      <c r="CL11" s="467"/>
      <c r="CM11" s="467"/>
      <c r="CN11" s="467"/>
      <c r="CO11" s="467"/>
      <c r="CP11" s="467"/>
      <c r="CQ11" s="467"/>
      <c r="CR11" s="467"/>
      <c r="CS11" s="468"/>
      <c r="CT11" s="503" t="s">
        <v>126</v>
      </c>
      <c r="CU11" s="504"/>
      <c r="CV11" s="504"/>
      <c r="CW11" s="504"/>
      <c r="CX11" s="504"/>
      <c r="CY11" s="504"/>
      <c r="CZ11" s="504"/>
      <c r="DA11" s="505"/>
      <c r="DB11" s="503" t="s">
        <v>127</v>
      </c>
      <c r="DC11" s="504"/>
      <c r="DD11" s="504"/>
      <c r="DE11" s="504"/>
      <c r="DF11" s="504"/>
      <c r="DG11" s="504"/>
      <c r="DH11" s="504"/>
      <c r="DI11" s="505"/>
      <c r="DJ11" s="179"/>
      <c r="DK11" s="179"/>
      <c r="DL11" s="179"/>
      <c r="DM11" s="179"/>
      <c r="DN11" s="179"/>
      <c r="DO11" s="179"/>
    </row>
    <row r="12" spans="1:119" ht="18.75" customHeight="1" x14ac:dyDescent="0.15">
      <c r="A12" s="180"/>
      <c r="B12" s="523" t="s">
        <v>128</v>
      </c>
      <c r="C12" s="524"/>
      <c r="D12" s="524"/>
      <c r="E12" s="524"/>
      <c r="F12" s="524"/>
      <c r="G12" s="524"/>
      <c r="H12" s="524"/>
      <c r="I12" s="524"/>
      <c r="J12" s="524"/>
      <c r="K12" s="525"/>
      <c r="L12" s="532" t="s">
        <v>129</v>
      </c>
      <c r="M12" s="533"/>
      <c r="N12" s="533"/>
      <c r="O12" s="533"/>
      <c r="P12" s="533"/>
      <c r="Q12" s="534"/>
      <c r="R12" s="535">
        <v>282018</v>
      </c>
      <c r="S12" s="536"/>
      <c r="T12" s="536"/>
      <c r="U12" s="536"/>
      <c r="V12" s="537"/>
      <c r="W12" s="538" t="s">
        <v>1</v>
      </c>
      <c r="X12" s="496"/>
      <c r="Y12" s="496"/>
      <c r="Z12" s="496"/>
      <c r="AA12" s="496"/>
      <c r="AB12" s="539"/>
      <c r="AC12" s="495" t="s">
        <v>130</v>
      </c>
      <c r="AD12" s="496"/>
      <c r="AE12" s="496"/>
      <c r="AF12" s="496"/>
      <c r="AG12" s="539"/>
      <c r="AH12" s="495" t="s">
        <v>131</v>
      </c>
      <c r="AI12" s="496"/>
      <c r="AJ12" s="496"/>
      <c r="AK12" s="496"/>
      <c r="AL12" s="540"/>
      <c r="AM12" s="492" t="s">
        <v>132</v>
      </c>
      <c r="AN12" s="493"/>
      <c r="AO12" s="493"/>
      <c r="AP12" s="493"/>
      <c r="AQ12" s="493"/>
      <c r="AR12" s="493"/>
      <c r="AS12" s="493"/>
      <c r="AT12" s="494"/>
      <c r="AU12" s="495" t="s">
        <v>118</v>
      </c>
      <c r="AV12" s="496"/>
      <c r="AW12" s="496"/>
      <c r="AX12" s="496"/>
      <c r="AY12" s="497" t="s">
        <v>133</v>
      </c>
      <c r="AZ12" s="498"/>
      <c r="BA12" s="498"/>
      <c r="BB12" s="498"/>
      <c r="BC12" s="498"/>
      <c r="BD12" s="498"/>
      <c r="BE12" s="498"/>
      <c r="BF12" s="498"/>
      <c r="BG12" s="498"/>
      <c r="BH12" s="498"/>
      <c r="BI12" s="498"/>
      <c r="BJ12" s="498"/>
      <c r="BK12" s="498"/>
      <c r="BL12" s="498"/>
      <c r="BM12" s="499"/>
      <c r="BN12" s="463">
        <v>1200000</v>
      </c>
      <c r="BO12" s="464"/>
      <c r="BP12" s="464"/>
      <c r="BQ12" s="464"/>
      <c r="BR12" s="464"/>
      <c r="BS12" s="464"/>
      <c r="BT12" s="464"/>
      <c r="BU12" s="465"/>
      <c r="BV12" s="463">
        <v>0</v>
      </c>
      <c r="BW12" s="464"/>
      <c r="BX12" s="464"/>
      <c r="BY12" s="464"/>
      <c r="BZ12" s="464"/>
      <c r="CA12" s="464"/>
      <c r="CB12" s="464"/>
      <c r="CC12" s="465"/>
      <c r="CD12" s="466" t="s">
        <v>134</v>
      </c>
      <c r="CE12" s="467"/>
      <c r="CF12" s="467"/>
      <c r="CG12" s="467"/>
      <c r="CH12" s="467"/>
      <c r="CI12" s="467"/>
      <c r="CJ12" s="467"/>
      <c r="CK12" s="467"/>
      <c r="CL12" s="467"/>
      <c r="CM12" s="467"/>
      <c r="CN12" s="467"/>
      <c r="CO12" s="467"/>
      <c r="CP12" s="467"/>
      <c r="CQ12" s="467"/>
      <c r="CR12" s="467"/>
      <c r="CS12" s="468"/>
      <c r="CT12" s="503" t="s">
        <v>135</v>
      </c>
      <c r="CU12" s="504"/>
      <c r="CV12" s="504"/>
      <c r="CW12" s="504"/>
      <c r="CX12" s="504"/>
      <c r="CY12" s="504"/>
      <c r="CZ12" s="504"/>
      <c r="DA12" s="505"/>
      <c r="DB12" s="503" t="s">
        <v>127</v>
      </c>
      <c r="DC12" s="504"/>
      <c r="DD12" s="504"/>
      <c r="DE12" s="504"/>
      <c r="DF12" s="504"/>
      <c r="DG12" s="504"/>
      <c r="DH12" s="504"/>
      <c r="DI12" s="505"/>
      <c r="DJ12" s="179"/>
      <c r="DK12" s="179"/>
      <c r="DL12" s="179"/>
      <c r="DM12" s="179"/>
      <c r="DN12" s="179"/>
      <c r="DO12" s="179"/>
    </row>
    <row r="13" spans="1:119" ht="18.75" customHeight="1" x14ac:dyDescent="0.15">
      <c r="A13" s="180"/>
      <c r="B13" s="526"/>
      <c r="C13" s="527"/>
      <c r="D13" s="527"/>
      <c r="E13" s="527"/>
      <c r="F13" s="527"/>
      <c r="G13" s="527"/>
      <c r="H13" s="527"/>
      <c r="I13" s="527"/>
      <c r="J13" s="527"/>
      <c r="K13" s="528"/>
      <c r="L13" s="190"/>
      <c r="M13" s="551" t="s">
        <v>136</v>
      </c>
      <c r="N13" s="552"/>
      <c r="O13" s="552"/>
      <c r="P13" s="552"/>
      <c r="Q13" s="553"/>
      <c r="R13" s="544">
        <v>278634</v>
      </c>
      <c r="S13" s="545"/>
      <c r="T13" s="545"/>
      <c r="U13" s="545"/>
      <c r="V13" s="546"/>
      <c r="W13" s="479" t="s">
        <v>137</v>
      </c>
      <c r="X13" s="480"/>
      <c r="Y13" s="480"/>
      <c r="Z13" s="480"/>
      <c r="AA13" s="480"/>
      <c r="AB13" s="470"/>
      <c r="AC13" s="514">
        <v>736</v>
      </c>
      <c r="AD13" s="515"/>
      <c r="AE13" s="515"/>
      <c r="AF13" s="515"/>
      <c r="AG13" s="554"/>
      <c r="AH13" s="514">
        <v>808</v>
      </c>
      <c r="AI13" s="515"/>
      <c r="AJ13" s="515"/>
      <c r="AK13" s="515"/>
      <c r="AL13" s="516"/>
      <c r="AM13" s="492" t="s">
        <v>138</v>
      </c>
      <c r="AN13" s="493"/>
      <c r="AO13" s="493"/>
      <c r="AP13" s="493"/>
      <c r="AQ13" s="493"/>
      <c r="AR13" s="493"/>
      <c r="AS13" s="493"/>
      <c r="AT13" s="494"/>
      <c r="AU13" s="495" t="s">
        <v>139</v>
      </c>
      <c r="AV13" s="496"/>
      <c r="AW13" s="496"/>
      <c r="AX13" s="496"/>
      <c r="AY13" s="497" t="s">
        <v>140</v>
      </c>
      <c r="AZ13" s="498"/>
      <c r="BA13" s="498"/>
      <c r="BB13" s="498"/>
      <c r="BC13" s="498"/>
      <c r="BD13" s="498"/>
      <c r="BE13" s="498"/>
      <c r="BF13" s="498"/>
      <c r="BG13" s="498"/>
      <c r="BH13" s="498"/>
      <c r="BI13" s="498"/>
      <c r="BJ13" s="498"/>
      <c r="BK13" s="498"/>
      <c r="BL13" s="498"/>
      <c r="BM13" s="499"/>
      <c r="BN13" s="463">
        <v>-1243990</v>
      </c>
      <c r="BO13" s="464"/>
      <c r="BP13" s="464"/>
      <c r="BQ13" s="464"/>
      <c r="BR13" s="464"/>
      <c r="BS13" s="464"/>
      <c r="BT13" s="464"/>
      <c r="BU13" s="465"/>
      <c r="BV13" s="463">
        <v>30409</v>
      </c>
      <c r="BW13" s="464"/>
      <c r="BX13" s="464"/>
      <c r="BY13" s="464"/>
      <c r="BZ13" s="464"/>
      <c r="CA13" s="464"/>
      <c r="CB13" s="464"/>
      <c r="CC13" s="465"/>
      <c r="CD13" s="466" t="s">
        <v>141</v>
      </c>
      <c r="CE13" s="467"/>
      <c r="CF13" s="467"/>
      <c r="CG13" s="467"/>
      <c r="CH13" s="467"/>
      <c r="CI13" s="467"/>
      <c r="CJ13" s="467"/>
      <c r="CK13" s="467"/>
      <c r="CL13" s="467"/>
      <c r="CM13" s="467"/>
      <c r="CN13" s="467"/>
      <c r="CO13" s="467"/>
      <c r="CP13" s="467"/>
      <c r="CQ13" s="467"/>
      <c r="CR13" s="467"/>
      <c r="CS13" s="468"/>
      <c r="CT13" s="460">
        <v>-3.5</v>
      </c>
      <c r="CU13" s="461"/>
      <c r="CV13" s="461"/>
      <c r="CW13" s="461"/>
      <c r="CX13" s="461"/>
      <c r="CY13" s="461"/>
      <c r="CZ13" s="461"/>
      <c r="DA13" s="462"/>
      <c r="DB13" s="460">
        <v>-3.5</v>
      </c>
      <c r="DC13" s="461"/>
      <c r="DD13" s="461"/>
      <c r="DE13" s="461"/>
      <c r="DF13" s="461"/>
      <c r="DG13" s="461"/>
      <c r="DH13" s="461"/>
      <c r="DI13" s="462"/>
      <c r="DJ13" s="179"/>
      <c r="DK13" s="179"/>
      <c r="DL13" s="179"/>
      <c r="DM13" s="179"/>
      <c r="DN13" s="179"/>
      <c r="DO13" s="179"/>
    </row>
    <row r="14" spans="1:119" ht="18.75" customHeight="1" thickBot="1" x14ac:dyDescent="0.2">
      <c r="A14" s="180"/>
      <c r="B14" s="526"/>
      <c r="C14" s="527"/>
      <c r="D14" s="527"/>
      <c r="E14" s="527"/>
      <c r="F14" s="527"/>
      <c r="G14" s="527"/>
      <c r="H14" s="527"/>
      <c r="I14" s="527"/>
      <c r="J14" s="527"/>
      <c r="K14" s="528"/>
      <c r="L14" s="541" t="s">
        <v>142</v>
      </c>
      <c r="M14" s="542"/>
      <c r="N14" s="542"/>
      <c r="O14" s="542"/>
      <c r="P14" s="542"/>
      <c r="Q14" s="543"/>
      <c r="R14" s="544">
        <v>281675</v>
      </c>
      <c r="S14" s="545"/>
      <c r="T14" s="545"/>
      <c r="U14" s="545"/>
      <c r="V14" s="546"/>
      <c r="W14" s="453"/>
      <c r="X14" s="454"/>
      <c r="Y14" s="454"/>
      <c r="Z14" s="454"/>
      <c r="AA14" s="454"/>
      <c r="AB14" s="443"/>
      <c r="AC14" s="547">
        <v>0.6</v>
      </c>
      <c r="AD14" s="548"/>
      <c r="AE14" s="548"/>
      <c r="AF14" s="548"/>
      <c r="AG14" s="549"/>
      <c r="AH14" s="547">
        <v>0.7</v>
      </c>
      <c r="AI14" s="548"/>
      <c r="AJ14" s="548"/>
      <c r="AK14" s="548"/>
      <c r="AL14" s="550"/>
      <c r="AM14" s="492"/>
      <c r="AN14" s="493"/>
      <c r="AO14" s="493"/>
      <c r="AP14" s="493"/>
      <c r="AQ14" s="493"/>
      <c r="AR14" s="493"/>
      <c r="AS14" s="493"/>
      <c r="AT14" s="494"/>
      <c r="AU14" s="495"/>
      <c r="AV14" s="496"/>
      <c r="AW14" s="496"/>
      <c r="AX14" s="496"/>
      <c r="AY14" s="497"/>
      <c r="AZ14" s="498"/>
      <c r="BA14" s="498"/>
      <c r="BB14" s="498"/>
      <c r="BC14" s="498"/>
      <c r="BD14" s="498"/>
      <c r="BE14" s="498"/>
      <c r="BF14" s="498"/>
      <c r="BG14" s="498"/>
      <c r="BH14" s="498"/>
      <c r="BI14" s="498"/>
      <c r="BJ14" s="498"/>
      <c r="BK14" s="498"/>
      <c r="BL14" s="498"/>
      <c r="BM14" s="499"/>
      <c r="BN14" s="463"/>
      <c r="BO14" s="464"/>
      <c r="BP14" s="464"/>
      <c r="BQ14" s="464"/>
      <c r="BR14" s="464"/>
      <c r="BS14" s="464"/>
      <c r="BT14" s="464"/>
      <c r="BU14" s="465"/>
      <c r="BV14" s="463"/>
      <c r="BW14" s="464"/>
      <c r="BX14" s="464"/>
      <c r="BY14" s="464"/>
      <c r="BZ14" s="464"/>
      <c r="CA14" s="464"/>
      <c r="CB14" s="464"/>
      <c r="CC14" s="465"/>
      <c r="CD14" s="555" t="s">
        <v>143</v>
      </c>
      <c r="CE14" s="556"/>
      <c r="CF14" s="556"/>
      <c r="CG14" s="556"/>
      <c r="CH14" s="556"/>
      <c r="CI14" s="556"/>
      <c r="CJ14" s="556"/>
      <c r="CK14" s="556"/>
      <c r="CL14" s="556"/>
      <c r="CM14" s="556"/>
      <c r="CN14" s="556"/>
      <c r="CO14" s="556"/>
      <c r="CP14" s="556"/>
      <c r="CQ14" s="556"/>
      <c r="CR14" s="556"/>
      <c r="CS14" s="557"/>
      <c r="CT14" s="558" t="s">
        <v>127</v>
      </c>
      <c r="CU14" s="559"/>
      <c r="CV14" s="559"/>
      <c r="CW14" s="559"/>
      <c r="CX14" s="559"/>
      <c r="CY14" s="559"/>
      <c r="CZ14" s="559"/>
      <c r="DA14" s="560"/>
      <c r="DB14" s="558" t="s">
        <v>135</v>
      </c>
      <c r="DC14" s="559"/>
      <c r="DD14" s="559"/>
      <c r="DE14" s="559"/>
      <c r="DF14" s="559"/>
      <c r="DG14" s="559"/>
      <c r="DH14" s="559"/>
      <c r="DI14" s="560"/>
      <c r="DJ14" s="179"/>
      <c r="DK14" s="179"/>
      <c r="DL14" s="179"/>
      <c r="DM14" s="179"/>
      <c r="DN14" s="179"/>
      <c r="DO14" s="179"/>
    </row>
    <row r="15" spans="1:119" ht="18.75" customHeight="1" x14ac:dyDescent="0.15">
      <c r="A15" s="180"/>
      <c r="B15" s="526"/>
      <c r="C15" s="527"/>
      <c r="D15" s="527"/>
      <c r="E15" s="527"/>
      <c r="F15" s="527"/>
      <c r="G15" s="527"/>
      <c r="H15" s="527"/>
      <c r="I15" s="527"/>
      <c r="J15" s="527"/>
      <c r="K15" s="528"/>
      <c r="L15" s="190"/>
      <c r="M15" s="551" t="s">
        <v>144</v>
      </c>
      <c r="N15" s="552"/>
      <c r="O15" s="552"/>
      <c r="P15" s="552"/>
      <c r="Q15" s="553"/>
      <c r="R15" s="544">
        <v>278534</v>
      </c>
      <c r="S15" s="545"/>
      <c r="T15" s="545"/>
      <c r="U15" s="545"/>
      <c r="V15" s="546"/>
      <c r="W15" s="479" t="s">
        <v>145</v>
      </c>
      <c r="X15" s="480"/>
      <c r="Y15" s="480"/>
      <c r="Z15" s="480"/>
      <c r="AA15" s="480"/>
      <c r="AB15" s="470"/>
      <c r="AC15" s="514">
        <v>27454</v>
      </c>
      <c r="AD15" s="515"/>
      <c r="AE15" s="515"/>
      <c r="AF15" s="515"/>
      <c r="AG15" s="554"/>
      <c r="AH15" s="514">
        <v>26418</v>
      </c>
      <c r="AI15" s="515"/>
      <c r="AJ15" s="515"/>
      <c r="AK15" s="515"/>
      <c r="AL15" s="516"/>
      <c r="AM15" s="492"/>
      <c r="AN15" s="493"/>
      <c r="AO15" s="493"/>
      <c r="AP15" s="493"/>
      <c r="AQ15" s="493"/>
      <c r="AR15" s="493"/>
      <c r="AS15" s="493"/>
      <c r="AT15" s="494"/>
      <c r="AU15" s="495"/>
      <c r="AV15" s="496"/>
      <c r="AW15" s="496"/>
      <c r="AX15" s="496"/>
      <c r="AY15" s="423" t="s">
        <v>146</v>
      </c>
      <c r="AZ15" s="424"/>
      <c r="BA15" s="424"/>
      <c r="BB15" s="424"/>
      <c r="BC15" s="424"/>
      <c r="BD15" s="424"/>
      <c r="BE15" s="424"/>
      <c r="BF15" s="424"/>
      <c r="BG15" s="424"/>
      <c r="BH15" s="424"/>
      <c r="BI15" s="424"/>
      <c r="BJ15" s="424"/>
      <c r="BK15" s="424"/>
      <c r="BL15" s="424"/>
      <c r="BM15" s="425"/>
      <c r="BN15" s="426">
        <v>37664630</v>
      </c>
      <c r="BO15" s="427"/>
      <c r="BP15" s="427"/>
      <c r="BQ15" s="427"/>
      <c r="BR15" s="427"/>
      <c r="BS15" s="427"/>
      <c r="BT15" s="427"/>
      <c r="BU15" s="428"/>
      <c r="BV15" s="426">
        <v>36949457</v>
      </c>
      <c r="BW15" s="427"/>
      <c r="BX15" s="427"/>
      <c r="BY15" s="427"/>
      <c r="BZ15" s="427"/>
      <c r="CA15" s="427"/>
      <c r="CB15" s="427"/>
      <c r="CC15" s="428"/>
      <c r="CD15" s="561" t="s">
        <v>147</v>
      </c>
      <c r="CE15" s="562"/>
      <c r="CF15" s="562"/>
      <c r="CG15" s="562"/>
      <c r="CH15" s="562"/>
      <c r="CI15" s="562"/>
      <c r="CJ15" s="562"/>
      <c r="CK15" s="562"/>
      <c r="CL15" s="562"/>
      <c r="CM15" s="562"/>
      <c r="CN15" s="562"/>
      <c r="CO15" s="562"/>
      <c r="CP15" s="562"/>
      <c r="CQ15" s="562"/>
      <c r="CR15" s="562"/>
      <c r="CS15" s="563"/>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x14ac:dyDescent="0.15">
      <c r="A16" s="180"/>
      <c r="B16" s="526"/>
      <c r="C16" s="527"/>
      <c r="D16" s="527"/>
      <c r="E16" s="527"/>
      <c r="F16" s="527"/>
      <c r="G16" s="527"/>
      <c r="H16" s="527"/>
      <c r="I16" s="527"/>
      <c r="J16" s="527"/>
      <c r="K16" s="528"/>
      <c r="L16" s="541" t="s">
        <v>148</v>
      </c>
      <c r="M16" s="572"/>
      <c r="N16" s="572"/>
      <c r="O16" s="572"/>
      <c r="P16" s="572"/>
      <c r="Q16" s="573"/>
      <c r="R16" s="564" t="s">
        <v>149</v>
      </c>
      <c r="S16" s="565"/>
      <c r="T16" s="565"/>
      <c r="U16" s="565"/>
      <c r="V16" s="566"/>
      <c r="W16" s="453"/>
      <c r="X16" s="454"/>
      <c r="Y16" s="454"/>
      <c r="Z16" s="454"/>
      <c r="AA16" s="454"/>
      <c r="AB16" s="443"/>
      <c r="AC16" s="547">
        <v>22.8</v>
      </c>
      <c r="AD16" s="548"/>
      <c r="AE16" s="548"/>
      <c r="AF16" s="548"/>
      <c r="AG16" s="549"/>
      <c r="AH16" s="547">
        <v>22.7</v>
      </c>
      <c r="AI16" s="548"/>
      <c r="AJ16" s="548"/>
      <c r="AK16" s="548"/>
      <c r="AL16" s="550"/>
      <c r="AM16" s="492"/>
      <c r="AN16" s="493"/>
      <c r="AO16" s="493"/>
      <c r="AP16" s="493"/>
      <c r="AQ16" s="493"/>
      <c r="AR16" s="493"/>
      <c r="AS16" s="493"/>
      <c r="AT16" s="494"/>
      <c r="AU16" s="495"/>
      <c r="AV16" s="496"/>
      <c r="AW16" s="496"/>
      <c r="AX16" s="496"/>
      <c r="AY16" s="497" t="s">
        <v>150</v>
      </c>
      <c r="AZ16" s="498"/>
      <c r="BA16" s="498"/>
      <c r="BB16" s="498"/>
      <c r="BC16" s="498"/>
      <c r="BD16" s="498"/>
      <c r="BE16" s="498"/>
      <c r="BF16" s="498"/>
      <c r="BG16" s="498"/>
      <c r="BH16" s="498"/>
      <c r="BI16" s="498"/>
      <c r="BJ16" s="498"/>
      <c r="BK16" s="498"/>
      <c r="BL16" s="498"/>
      <c r="BM16" s="499"/>
      <c r="BN16" s="463">
        <v>38865212</v>
      </c>
      <c r="BO16" s="464"/>
      <c r="BP16" s="464"/>
      <c r="BQ16" s="464"/>
      <c r="BR16" s="464"/>
      <c r="BS16" s="464"/>
      <c r="BT16" s="464"/>
      <c r="BU16" s="465"/>
      <c r="BV16" s="463">
        <v>38185869</v>
      </c>
      <c r="BW16" s="464"/>
      <c r="BX16" s="464"/>
      <c r="BY16" s="464"/>
      <c r="BZ16" s="464"/>
      <c r="CA16" s="464"/>
      <c r="CB16" s="464"/>
      <c r="CC16" s="465"/>
      <c r="CD16" s="194"/>
      <c r="CE16" s="570"/>
      <c r="CF16" s="570"/>
      <c r="CG16" s="570"/>
      <c r="CH16" s="570"/>
      <c r="CI16" s="570"/>
      <c r="CJ16" s="570"/>
      <c r="CK16" s="570"/>
      <c r="CL16" s="570"/>
      <c r="CM16" s="570"/>
      <c r="CN16" s="570"/>
      <c r="CO16" s="570"/>
      <c r="CP16" s="570"/>
      <c r="CQ16" s="570"/>
      <c r="CR16" s="570"/>
      <c r="CS16" s="571"/>
      <c r="CT16" s="460"/>
      <c r="CU16" s="461"/>
      <c r="CV16" s="461"/>
      <c r="CW16" s="461"/>
      <c r="CX16" s="461"/>
      <c r="CY16" s="461"/>
      <c r="CZ16" s="461"/>
      <c r="DA16" s="462"/>
      <c r="DB16" s="460"/>
      <c r="DC16" s="461"/>
      <c r="DD16" s="461"/>
      <c r="DE16" s="461"/>
      <c r="DF16" s="461"/>
      <c r="DG16" s="461"/>
      <c r="DH16" s="461"/>
      <c r="DI16" s="462"/>
      <c r="DJ16" s="179"/>
      <c r="DK16" s="179"/>
      <c r="DL16" s="179"/>
      <c r="DM16" s="179"/>
      <c r="DN16" s="179"/>
      <c r="DO16" s="179"/>
    </row>
    <row r="17" spans="1:119" ht="18.75" customHeight="1" thickBot="1" x14ac:dyDescent="0.2">
      <c r="A17" s="180"/>
      <c r="B17" s="529"/>
      <c r="C17" s="530"/>
      <c r="D17" s="530"/>
      <c r="E17" s="530"/>
      <c r="F17" s="530"/>
      <c r="G17" s="530"/>
      <c r="H17" s="530"/>
      <c r="I17" s="530"/>
      <c r="J17" s="530"/>
      <c r="K17" s="531"/>
      <c r="L17" s="195"/>
      <c r="M17" s="567" t="s">
        <v>151</v>
      </c>
      <c r="N17" s="568"/>
      <c r="O17" s="568"/>
      <c r="P17" s="568"/>
      <c r="Q17" s="569"/>
      <c r="R17" s="564" t="s">
        <v>152</v>
      </c>
      <c r="S17" s="565"/>
      <c r="T17" s="565"/>
      <c r="U17" s="565"/>
      <c r="V17" s="566"/>
      <c r="W17" s="479" t="s">
        <v>153</v>
      </c>
      <c r="X17" s="480"/>
      <c r="Y17" s="480"/>
      <c r="Z17" s="480"/>
      <c r="AA17" s="480"/>
      <c r="AB17" s="470"/>
      <c r="AC17" s="514">
        <v>91996</v>
      </c>
      <c r="AD17" s="515"/>
      <c r="AE17" s="515"/>
      <c r="AF17" s="515"/>
      <c r="AG17" s="554"/>
      <c r="AH17" s="514">
        <v>89210</v>
      </c>
      <c r="AI17" s="515"/>
      <c r="AJ17" s="515"/>
      <c r="AK17" s="515"/>
      <c r="AL17" s="516"/>
      <c r="AM17" s="492"/>
      <c r="AN17" s="493"/>
      <c r="AO17" s="493"/>
      <c r="AP17" s="493"/>
      <c r="AQ17" s="493"/>
      <c r="AR17" s="493"/>
      <c r="AS17" s="493"/>
      <c r="AT17" s="494"/>
      <c r="AU17" s="495"/>
      <c r="AV17" s="496"/>
      <c r="AW17" s="496"/>
      <c r="AX17" s="496"/>
      <c r="AY17" s="497" t="s">
        <v>154</v>
      </c>
      <c r="AZ17" s="498"/>
      <c r="BA17" s="498"/>
      <c r="BB17" s="498"/>
      <c r="BC17" s="498"/>
      <c r="BD17" s="498"/>
      <c r="BE17" s="498"/>
      <c r="BF17" s="498"/>
      <c r="BG17" s="498"/>
      <c r="BH17" s="498"/>
      <c r="BI17" s="498"/>
      <c r="BJ17" s="498"/>
      <c r="BK17" s="498"/>
      <c r="BL17" s="498"/>
      <c r="BM17" s="499"/>
      <c r="BN17" s="463">
        <v>48669122</v>
      </c>
      <c r="BO17" s="464"/>
      <c r="BP17" s="464"/>
      <c r="BQ17" s="464"/>
      <c r="BR17" s="464"/>
      <c r="BS17" s="464"/>
      <c r="BT17" s="464"/>
      <c r="BU17" s="465"/>
      <c r="BV17" s="463">
        <v>47683653</v>
      </c>
      <c r="BW17" s="464"/>
      <c r="BX17" s="464"/>
      <c r="BY17" s="464"/>
      <c r="BZ17" s="464"/>
      <c r="CA17" s="464"/>
      <c r="CB17" s="464"/>
      <c r="CC17" s="465"/>
      <c r="CD17" s="194"/>
      <c r="CE17" s="570"/>
      <c r="CF17" s="570"/>
      <c r="CG17" s="570"/>
      <c r="CH17" s="570"/>
      <c r="CI17" s="570"/>
      <c r="CJ17" s="570"/>
      <c r="CK17" s="570"/>
      <c r="CL17" s="570"/>
      <c r="CM17" s="570"/>
      <c r="CN17" s="570"/>
      <c r="CO17" s="570"/>
      <c r="CP17" s="570"/>
      <c r="CQ17" s="570"/>
      <c r="CR17" s="570"/>
      <c r="CS17" s="571"/>
      <c r="CT17" s="460"/>
      <c r="CU17" s="461"/>
      <c r="CV17" s="461"/>
      <c r="CW17" s="461"/>
      <c r="CX17" s="461"/>
      <c r="CY17" s="461"/>
      <c r="CZ17" s="461"/>
      <c r="DA17" s="462"/>
      <c r="DB17" s="460"/>
      <c r="DC17" s="461"/>
      <c r="DD17" s="461"/>
      <c r="DE17" s="461"/>
      <c r="DF17" s="461"/>
      <c r="DG17" s="461"/>
      <c r="DH17" s="461"/>
      <c r="DI17" s="462"/>
      <c r="DJ17" s="179"/>
      <c r="DK17" s="179"/>
      <c r="DL17" s="179"/>
      <c r="DM17" s="179"/>
      <c r="DN17" s="179"/>
      <c r="DO17" s="179"/>
    </row>
    <row r="18" spans="1:119" ht="18.75" customHeight="1" thickBot="1" x14ac:dyDescent="0.2">
      <c r="A18" s="180"/>
      <c r="B18" s="574" t="s">
        <v>155</v>
      </c>
      <c r="C18" s="506"/>
      <c r="D18" s="506"/>
      <c r="E18" s="575"/>
      <c r="F18" s="575"/>
      <c r="G18" s="575"/>
      <c r="H18" s="575"/>
      <c r="I18" s="575"/>
      <c r="J18" s="575"/>
      <c r="K18" s="575"/>
      <c r="L18" s="576">
        <v>76.489999999999995</v>
      </c>
      <c r="M18" s="576"/>
      <c r="N18" s="576"/>
      <c r="O18" s="576"/>
      <c r="P18" s="576"/>
      <c r="Q18" s="576"/>
      <c r="R18" s="577"/>
      <c r="S18" s="577"/>
      <c r="T18" s="577"/>
      <c r="U18" s="577"/>
      <c r="V18" s="578"/>
      <c r="W18" s="481"/>
      <c r="X18" s="482"/>
      <c r="Y18" s="482"/>
      <c r="Z18" s="482"/>
      <c r="AA18" s="482"/>
      <c r="AB18" s="473"/>
      <c r="AC18" s="579">
        <v>76.5</v>
      </c>
      <c r="AD18" s="580"/>
      <c r="AE18" s="580"/>
      <c r="AF18" s="580"/>
      <c r="AG18" s="581"/>
      <c r="AH18" s="579">
        <v>76.599999999999994</v>
      </c>
      <c r="AI18" s="580"/>
      <c r="AJ18" s="580"/>
      <c r="AK18" s="580"/>
      <c r="AL18" s="582"/>
      <c r="AM18" s="492"/>
      <c r="AN18" s="493"/>
      <c r="AO18" s="493"/>
      <c r="AP18" s="493"/>
      <c r="AQ18" s="493"/>
      <c r="AR18" s="493"/>
      <c r="AS18" s="493"/>
      <c r="AT18" s="494"/>
      <c r="AU18" s="495"/>
      <c r="AV18" s="496"/>
      <c r="AW18" s="496"/>
      <c r="AX18" s="496"/>
      <c r="AY18" s="497" t="s">
        <v>156</v>
      </c>
      <c r="AZ18" s="498"/>
      <c r="BA18" s="498"/>
      <c r="BB18" s="498"/>
      <c r="BC18" s="498"/>
      <c r="BD18" s="498"/>
      <c r="BE18" s="498"/>
      <c r="BF18" s="498"/>
      <c r="BG18" s="498"/>
      <c r="BH18" s="498"/>
      <c r="BI18" s="498"/>
      <c r="BJ18" s="498"/>
      <c r="BK18" s="498"/>
      <c r="BL18" s="498"/>
      <c r="BM18" s="499"/>
      <c r="BN18" s="463">
        <v>48663762</v>
      </c>
      <c r="BO18" s="464"/>
      <c r="BP18" s="464"/>
      <c r="BQ18" s="464"/>
      <c r="BR18" s="464"/>
      <c r="BS18" s="464"/>
      <c r="BT18" s="464"/>
      <c r="BU18" s="465"/>
      <c r="BV18" s="463">
        <v>48136494</v>
      </c>
      <c r="BW18" s="464"/>
      <c r="BX18" s="464"/>
      <c r="BY18" s="464"/>
      <c r="BZ18" s="464"/>
      <c r="CA18" s="464"/>
      <c r="CB18" s="464"/>
      <c r="CC18" s="465"/>
      <c r="CD18" s="194"/>
      <c r="CE18" s="570"/>
      <c r="CF18" s="570"/>
      <c r="CG18" s="570"/>
      <c r="CH18" s="570"/>
      <c r="CI18" s="570"/>
      <c r="CJ18" s="570"/>
      <c r="CK18" s="570"/>
      <c r="CL18" s="570"/>
      <c r="CM18" s="570"/>
      <c r="CN18" s="570"/>
      <c r="CO18" s="570"/>
      <c r="CP18" s="570"/>
      <c r="CQ18" s="570"/>
      <c r="CR18" s="570"/>
      <c r="CS18" s="571"/>
      <c r="CT18" s="460"/>
      <c r="CU18" s="461"/>
      <c r="CV18" s="461"/>
      <c r="CW18" s="461"/>
      <c r="CX18" s="461"/>
      <c r="CY18" s="461"/>
      <c r="CZ18" s="461"/>
      <c r="DA18" s="462"/>
      <c r="DB18" s="460"/>
      <c r="DC18" s="461"/>
      <c r="DD18" s="461"/>
      <c r="DE18" s="461"/>
      <c r="DF18" s="461"/>
      <c r="DG18" s="461"/>
      <c r="DH18" s="461"/>
      <c r="DI18" s="462"/>
      <c r="DJ18" s="179"/>
      <c r="DK18" s="179"/>
      <c r="DL18" s="179"/>
      <c r="DM18" s="179"/>
      <c r="DN18" s="179"/>
      <c r="DO18" s="179"/>
    </row>
    <row r="19" spans="1:119" ht="18.75" customHeight="1" thickBot="1" x14ac:dyDescent="0.2">
      <c r="A19" s="180"/>
      <c r="B19" s="574" t="s">
        <v>157</v>
      </c>
      <c r="C19" s="506"/>
      <c r="D19" s="506"/>
      <c r="E19" s="575"/>
      <c r="F19" s="575"/>
      <c r="G19" s="575"/>
      <c r="H19" s="575"/>
      <c r="I19" s="575"/>
      <c r="J19" s="575"/>
      <c r="K19" s="575"/>
      <c r="L19" s="583">
        <v>3661</v>
      </c>
      <c r="M19" s="583"/>
      <c r="N19" s="583"/>
      <c r="O19" s="583"/>
      <c r="P19" s="583"/>
      <c r="Q19" s="583"/>
      <c r="R19" s="584"/>
      <c r="S19" s="584"/>
      <c r="T19" s="584"/>
      <c r="U19" s="584"/>
      <c r="V19" s="585"/>
      <c r="W19" s="420"/>
      <c r="X19" s="421"/>
      <c r="Y19" s="421"/>
      <c r="Z19" s="421"/>
      <c r="AA19" s="421"/>
      <c r="AB19" s="421"/>
      <c r="AC19" s="592"/>
      <c r="AD19" s="592"/>
      <c r="AE19" s="592"/>
      <c r="AF19" s="592"/>
      <c r="AG19" s="592"/>
      <c r="AH19" s="592"/>
      <c r="AI19" s="592"/>
      <c r="AJ19" s="592"/>
      <c r="AK19" s="592"/>
      <c r="AL19" s="593"/>
      <c r="AM19" s="492"/>
      <c r="AN19" s="493"/>
      <c r="AO19" s="493"/>
      <c r="AP19" s="493"/>
      <c r="AQ19" s="493"/>
      <c r="AR19" s="493"/>
      <c r="AS19" s="493"/>
      <c r="AT19" s="494"/>
      <c r="AU19" s="495"/>
      <c r="AV19" s="496"/>
      <c r="AW19" s="496"/>
      <c r="AX19" s="496"/>
      <c r="AY19" s="497" t="s">
        <v>158</v>
      </c>
      <c r="AZ19" s="498"/>
      <c r="BA19" s="498"/>
      <c r="BB19" s="498"/>
      <c r="BC19" s="498"/>
      <c r="BD19" s="498"/>
      <c r="BE19" s="498"/>
      <c r="BF19" s="498"/>
      <c r="BG19" s="498"/>
      <c r="BH19" s="498"/>
      <c r="BI19" s="498"/>
      <c r="BJ19" s="498"/>
      <c r="BK19" s="498"/>
      <c r="BL19" s="498"/>
      <c r="BM19" s="499"/>
      <c r="BN19" s="463">
        <v>58458082</v>
      </c>
      <c r="BO19" s="464"/>
      <c r="BP19" s="464"/>
      <c r="BQ19" s="464"/>
      <c r="BR19" s="464"/>
      <c r="BS19" s="464"/>
      <c r="BT19" s="464"/>
      <c r="BU19" s="465"/>
      <c r="BV19" s="463">
        <v>57032935</v>
      </c>
      <c r="BW19" s="464"/>
      <c r="BX19" s="464"/>
      <c r="BY19" s="464"/>
      <c r="BZ19" s="464"/>
      <c r="CA19" s="464"/>
      <c r="CB19" s="464"/>
      <c r="CC19" s="465"/>
      <c r="CD19" s="194"/>
      <c r="CE19" s="570"/>
      <c r="CF19" s="570"/>
      <c r="CG19" s="570"/>
      <c r="CH19" s="570"/>
      <c r="CI19" s="570"/>
      <c r="CJ19" s="570"/>
      <c r="CK19" s="570"/>
      <c r="CL19" s="570"/>
      <c r="CM19" s="570"/>
      <c r="CN19" s="570"/>
      <c r="CO19" s="570"/>
      <c r="CP19" s="570"/>
      <c r="CQ19" s="570"/>
      <c r="CR19" s="570"/>
      <c r="CS19" s="571"/>
      <c r="CT19" s="460"/>
      <c r="CU19" s="461"/>
      <c r="CV19" s="461"/>
      <c r="CW19" s="461"/>
      <c r="CX19" s="461"/>
      <c r="CY19" s="461"/>
      <c r="CZ19" s="461"/>
      <c r="DA19" s="462"/>
      <c r="DB19" s="460"/>
      <c r="DC19" s="461"/>
      <c r="DD19" s="461"/>
      <c r="DE19" s="461"/>
      <c r="DF19" s="461"/>
      <c r="DG19" s="461"/>
      <c r="DH19" s="461"/>
      <c r="DI19" s="462"/>
      <c r="DJ19" s="179"/>
      <c r="DK19" s="179"/>
      <c r="DL19" s="179"/>
      <c r="DM19" s="179"/>
      <c r="DN19" s="179"/>
      <c r="DO19" s="179"/>
    </row>
    <row r="20" spans="1:119" ht="18.75" customHeight="1" thickBot="1" x14ac:dyDescent="0.2">
      <c r="A20" s="180"/>
      <c r="B20" s="574" t="s">
        <v>159</v>
      </c>
      <c r="C20" s="506"/>
      <c r="D20" s="506"/>
      <c r="E20" s="575"/>
      <c r="F20" s="575"/>
      <c r="G20" s="575"/>
      <c r="H20" s="575"/>
      <c r="I20" s="575"/>
      <c r="J20" s="575"/>
      <c r="K20" s="575"/>
      <c r="L20" s="583">
        <v>116683</v>
      </c>
      <c r="M20" s="583"/>
      <c r="N20" s="583"/>
      <c r="O20" s="583"/>
      <c r="P20" s="583"/>
      <c r="Q20" s="583"/>
      <c r="R20" s="584"/>
      <c r="S20" s="584"/>
      <c r="T20" s="584"/>
      <c r="U20" s="584"/>
      <c r="V20" s="585"/>
      <c r="W20" s="481"/>
      <c r="X20" s="482"/>
      <c r="Y20" s="482"/>
      <c r="Z20" s="482"/>
      <c r="AA20" s="482"/>
      <c r="AB20" s="482"/>
      <c r="AC20" s="586"/>
      <c r="AD20" s="586"/>
      <c r="AE20" s="586"/>
      <c r="AF20" s="586"/>
      <c r="AG20" s="586"/>
      <c r="AH20" s="586"/>
      <c r="AI20" s="586"/>
      <c r="AJ20" s="586"/>
      <c r="AK20" s="586"/>
      <c r="AL20" s="587"/>
      <c r="AM20" s="588"/>
      <c r="AN20" s="518"/>
      <c r="AO20" s="518"/>
      <c r="AP20" s="518"/>
      <c r="AQ20" s="518"/>
      <c r="AR20" s="518"/>
      <c r="AS20" s="518"/>
      <c r="AT20" s="519"/>
      <c r="AU20" s="589"/>
      <c r="AV20" s="590"/>
      <c r="AW20" s="590"/>
      <c r="AX20" s="591"/>
      <c r="AY20" s="497"/>
      <c r="AZ20" s="498"/>
      <c r="BA20" s="498"/>
      <c r="BB20" s="498"/>
      <c r="BC20" s="498"/>
      <c r="BD20" s="498"/>
      <c r="BE20" s="498"/>
      <c r="BF20" s="498"/>
      <c r="BG20" s="498"/>
      <c r="BH20" s="498"/>
      <c r="BI20" s="498"/>
      <c r="BJ20" s="498"/>
      <c r="BK20" s="498"/>
      <c r="BL20" s="498"/>
      <c r="BM20" s="499"/>
      <c r="BN20" s="463"/>
      <c r="BO20" s="464"/>
      <c r="BP20" s="464"/>
      <c r="BQ20" s="464"/>
      <c r="BR20" s="464"/>
      <c r="BS20" s="464"/>
      <c r="BT20" s="464"/>
      <c r="BU20" s="465"/>
      <c r="BV20" s="463"/>
      <c r="BW20" s="464"/>
      <c r="BX20" s="464"/>
      <c r="BY20" s="464"/>
      <c r="BZ20" s="464"/>
      <c r="CA20" s="464"/>
      <c r="CB20" s="464"/>
      <c r="CC20" s="465"/>
      <c r="CD20" s="194"/>
      <c r="CE20" s="570"/>
      <c r="CF20" s="570"/>
      <c r="CG20" s="570"/>
      <c r="CH20" s="570"/>
      <c r="CI20" s="570"/>
      <c r="CJ20" s="570"/>
      <c r="CK20" s="570"/>
      <c r="CL20" s="570"/>
      <c r="CM20" s="570"/>
      <c r="CN20" s="570"/>
      <c r="CO20" s="570"/>
      <c r="CP20" s="570"/>
      <c r="CQ20" s="570"/>
      <c r="CR20" s="570"/>
      <c r="CS20" s="571"/>
      <c r="CT20" s="460"/>
      <c r="CU20" s="461"/>
      <c r="CV20" s="461"/>
      <c r="CW20" s="461"/>
      <c r="CX20" s="461"/>
      <c r="CY20" s="461"/>
      <c r="CZ20" s="461"/>
      <c r="DA20" s="462"/>
      <c r="DB20" s="460"/>
      <c r="DC20" s="461"/>
      <c r="DD20" s="461"/>
      <c r="DE20" s="461"/>
      <c r="DF20" s="461"/>
      <c r="DG20" s="461"/>
      <c r="DH20" s="461"/>
      <c r="DI20" s="462"/>
      <c r="DJ20" s="179"/>
      <c r="DK20" s="179"/>
      <c r="DL20" s="179"/>
      <c r="DM20" s="179"/>
      <c r="DN20" s="179"/>
      <c r="DO20" s="179"/>
    </row>
    <row r="21" spans="1:119" ht="18.75" customHeight="1" x14ac:dyDescent="0.15">
      <c r="A21" s="180"/>
      <c r="B21" s="594" t="s">
        <v>160</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6"/>
      <c r="AY21" s="497"/>
      <c r="AZ21" s="498"/>
      <c r="BA21" s="498"/>
      <c r="BB21" s="498"/>
      <c r="BC21" s="498"/>
      <c r="BD21" s="498"/>
      <c r="BE21" s="498"/>
      <c r="BF21" s="498"/>
      <c r="BG21" s="498"/>
      <c r="BH21" s="498"/>
      <c r="BI21" s="498"/>
      <c r="BJ21" s="498"/>
      <c r="BK21" s="498"/>
      <c r="BL21" s="498"/>
      <c r="BM21" s="499"/>
      <c r="BN21" s="463"/>
      <c r="BO21" s="464"/>
      <c r="BP21" s="464"/>
      <c r="BQ21" s="464"/>
      <c r="BR21" s="464"/>
      <c r="BS21" s="464"/>
      <c r="BT21" s="464"/>
      <c r="BU21" s="465"/>
      <c r="BV21" s="463"/>
      <c r="BW21" s="464"/>
      <c r="BX21" s="464"/>
      <c r="BY21" s="464"/>
      <c r="BZ21" s="464"/>
      <c r="CA21" s="464"/>
      <c r="CB21" s="464"/>
      <c r="CC21" s="465"/>
      <c r="CD21" s="194"/>
      <c r="CE21" s="570"/>
      <c r="CF21" s="570"/>
      <c r="CG21" s="570"/>
      <c r="CH21" s="570"/>
      <c r="CI21" s="570"/>
      <c r="CJ21" s="570"/>
      <c r="CK21" s="570"/>
      <c r="CL21" s="570"/>
      <c r="CM21" s="570"/>
      <c r="CN21" s="570"/>
      <c r="CO21" s="570"/>
      <c r="CP21" s="570"/>
      <c r="CQ21" s="570"/>
      <c r="CR21" s="570"/>
      <c r="CS21" s="571"/>
      <c r="CT21" s="460"/>
      <c r="CU21" s="461"/>
      <c r="CV21" s="461"/>
      <c r="CW21" s="461"/>
      <c r="CX21" s="461"/>
      <c r="CY21" s="461"/>
      <c r="CZ21" s="461"/>
      <c r="DA21" s="462"/>
      <c r="DB21" s="460"/>
      <c r="DC21" s="461"/>
      <c r="DD21" s="461"/>
      <c r="DE21" s="461"/>
      <c r="DF21" s="461"/>
      <c r="DG21" s="461"/>
      <c r="DH21" s="461"/>
      <c r="DI21" s="462"/>
      <c r="DJ21" s="179"/>
      <c r="DK21" s="179"/>
      <c r="DL21" s="179"/>
      <c r="DM21" s="179"/>
      <c r="DN21" s="179"/>
      <c r="DO21" s="179"/>
    </row>
    <row r="22" spans="1:119" ht="18.75" customHeight="1" thickBot="1" x14ac:dyDescent="0.2">
      <c r="A22" s="180"/>
      <c r="B22" s="597" t="s">
        <v>161</v>
      </c>
      <c r="C22" s="598"/>
      <c r="D22" s="599"/>
      <c r="E22" s="475" t="s">
        <v>1</v>
      </c>
      <c r="F22" s="480"/>
      <c r="G22" s="480"/>
      <c r="H22" s="480"/>
      <c r="I22" s="480"/>
      <c r="J22" s="480"/>
      <c r="K22" s="470"/>
      <c r="L22" s="475" t="s">
        <v>162</v>
      </c>
      <c r="M22" s="480"/>
      <c r="N22" s="480"/>
      <c r="O22" s="480"/>
      <c r="P22" s="470"/>
      <c r="Q22" s="606" t="s">
        <v>163</v>
      </c>
      <c r="R22" s="607"/>
      <c r="S22" s="607"/>
      <c r="T22" s="607"/>
      <c r="U22" s="607"/>
      <c r="V22" s="608"/>
      <c r="W22" s="612" t="s">
        <v>164</v>
      </c>
      <c r="X22" s="598"/>
      <c r="Y22" s="599"/>
      <c r="Z22" s="475" t="s">
        <v>1</v>
      </c>
      <c r="AA22" s="480"/>
      <c r="AB22" s="480"/>
      <c r="AC22" s="480"/>
      <c r="AD22" s="480"/>
      <c r="AE22" s="480"/>
      <c r="AF22" s="480"/>
      <c r="AG22" s="470"/>
      <c r="AH22" s="625" t="s">
        <v>165</v>
      </c>
      <c r="AI22" s="480"/>
      <c r="AJ22" s="480"/>
      <c r="AK22" s="480"/>
      <c r="AL22" s="470"/>
      <c r="AM22" s="625" t="s">
        <v>166</v>
      </c>
      <c r="AN22" s="626"/>
      <c r="AO22" s="626"/>
      <c r="AP22" s="626"/>
      <c r="AQ22" s="626"/>
      <c r="AR22" s="627"/>
      <c r="AS22" s="606" t="s">
        <v>163</v>
      </c>
      <c r="AT22" s="607"/>
      <c r="AU22" s="607"/>
      <c r="AV22" s="607"/>
      <c r="AW22" s="607"/>
      <c r="AX22" s="631"/>
      <c r="AY22" s="633"/>
      <c r="AZ22" s="634"/>
      <c r="BA22" s="634"/>
      <c r="BB22" s="634"/>
      <c r="BC22" s="634"/>
      <c r="BD22" s="634"/>
      <c r="BE22" s="634"/>
      <c r="BF22" s="634"/>
      <c r="BG22" s="634"/>
      <c r="BH22" s="634"/>
      <c r="BI22" s="634"/>
      <c r="BJ22" s="634"/>
      <c r="BK22" s="634"/>
      <c r="BL22" s="634"/>
      <c r="BM22" s="635"/>
      <c r="BN22" s="636"/>
      <c r="BO22" s="637"/>
      <c r="BP22" s="637"/>
      <c r="BQ22" s="637"/>
      <c r="BR22" s="637"/>
      <c r="BS22" s="637"/>
      <c r="BT22" s="637"/>
      <c r="BU22" s="638"/>
      <c r="BV22" s="636"/>
      <c r="BW22" s="637"/>
      <c r="BX22" s="637"/>
      <c r="BY22" s="637"/>
      <c r="BZ22" s="637"/>
      <c r="CA22" s="637"/>
      <c r="CB22" s="637"/>
      <c r="CC22" s="638"/>
      <c r="CD22" s="194"/>
      <c r="CE22" s="570"/>
      <c r="CF22" s="570"/>
      <c r="CG22" s="570"/>
      <c r="CH22" s="570"/>
      <c r="CI22" s="570"/>
      <c r="CJ22" s="570"/>
      <c r="CK22" s="570"/>
      <c r="CL22" s="570"/>
      <c r="CM22" s="570"/>
      <c r="CN22" s="570"/>
      <c r="CO22" s="570"/>
      <c r="CP22" s="570"/>
      <c r="CQ22" s="570"/>
      <c r="CR22" s="570"/>
      <c r="CS22" s="571"/>
      <c r="CT22" s="460"/>
      <c r="CU22" s="461"/>
      <c r="CV22" s="461"/>
      <c r="CW22" s="461"/>
      <c r="CX22" s="461"/>
      <c r="CY22" s="461"/>
      <c r="CZ22" s="461"/>
      <c r="DA22" s="462"/>
      <c r="DB22" s="460"/>
      <c r="DC22" s="461"/>
      <c r="DD22" s="461"/>
      <c r="DE22" s="461"/>
      <c r="DF22" s="461"/>
      <c r="DG22" s="461"/>
      <c r="DH22" s="461"/>
      <c r="DI22" s="462"/>
      <c r="DJ22" s="179"/>
      <c r="DK22" s="179"/>
      <c r="DL22" s="179"/>
      <c r="DM22" s="179"/>
      <c r="DN22" s="179"/>
      <c r="DO22" s="179"/>
    </row>
    <row r="23" spans="1:119" ht="18.75" customHeight="1" x14ac:dyDescent="0.15">
      <c r="A23" s="180"/>
      <c r="B23" s="600"/>
      <c r="C23" s="601"/>
      <c r="D23" s="602"/>
      <c r="E23" s="449"/>
      <c r="F23" s="454"/>
      <c r="G23" s="454"/>
      <c r="H23" s="454"/>
      <c r="I23" s="454"/>
      <c r="J23" s="454"/>
      <c r="K23" s="443"/>
      <c r="L23" s="449"/>
      <c r="M23" s="454"/>
      <c r="N23" s="454"/>
      <c r="O23" s="454"/>
      <c r="P23" s="443"/>
      <c r="Q23" s="609"/>
      <c r="R23" s="610"/>
      <c r="S23" s="610"/>
      <c r="T23" s="610"/>
      <c r="U23" s="610"/>
      <c r="V23" s="611"/>
      <c r="W23" s="613"/>
      <c r="X23" s="601"/>
      <c r="Y23" s="602"/>
      <c r="Z23" s="449"/>
      <c r="AA23" s="454"/>
      <c r="AB23" s="454"/>
      <c r="AC23" s="454"/>
      <c r="AD23" s="454"/>
      <c r="AE23" s="454"/>
      <c r="AF23" s="454"/>
      <c r="AG23" s="443"/>
      <c r="AH23" s="449"/>
      <c r="AI23" s="454"/>
      <c r="AJ23" s="454"/>
      <c r="AK23" s="454"/>
      <c r="AL23" s="443"/>
      <c r="AM23" s="628"/>
      <c r="AN23" s="629"/>
      <c r="AO23" s="629"/>
      <c r="AP23" s="629"/>
      <c r="AQ23" s="629"/>
      <c r="AR23" s="630"/>
      <c r="AS23" s="609"/>
      <c r="AT23" s="610"/>
      <c r="AU23" s="610"/>
      <c r="AV23" s="610"/>
      <c r="AW23" s="610"/>
      <c r="AX23" s="632"/>
      <c r="AY23" s="423" t="s">
        <v>167</v>
      </c>
      <c r="AZ23" s="424"/>
      <c r="BA23" s="424"/>
      <c r="BB23" s="424"/>
      <c r="BC23" s="424"/>
      <c r="BD23" s="424"/>
      <c r="BE23" s="424"/>
      <c r="BF23" s="424"/>
      <c r="BG23" s="424"/>
      <c r="BH23" s="424"/>
      <c r="BI23" s="424"/>
      <c r="BJ23" s="424"/>
      <c r="BK23" s="424"/>
      <c r="BL23" s="424"/>
      <c r="BM23" s="425"/>
      <c r="BN23" s="463">
        <v>50828681</v>
      </c>
      <c r="BO23" s="464"/>
      <c r="BP23" s="464"/>
      <c r="BQ23" s="464"/>
      <c r="BR23" s="464"/>
      <c r="BS23" s="464"/>
      <c r="BT23" s="464"/>
      <c r="BU23" s="465"/>
      <c r="BV23" s="463">
        <v>53655240</v>
      </c>
      <c r="BW23" s="464"/>
      <c r="BX23" s="464"/>
      <c r="BY23" s="464"/>
      <c r="BZ23" s="464"/>
      <c r="CA23" s="464"/>
      <c r="CB23" s="464"/>
      <c r="CC23" s="465"/>
      <c r="CD23" s="194"/>
      <c r="CE23" s="570"/>
      <c r="CF23" s="570"/>
      <c r="CG23" s="570"/>
      <c r="CH23" s="570"/>
      <c r="CI23" s="570"/>
      <c r="CJ23" s="570"/>
      <c r="CK23" s="570"/>
      <c r="CL23" s="570"/>
      <c r="CM23" s="570"/>
      <c r="CN23" s="570"/>
      <c r="CO23" s="570"/>
      <c r="CP23" s="570"/>
      <c r="CQ23" s="570"/>
      <c r="CR23" s="570"/>
      <c r="CS23" s="571"/>
      <c r="CT23" s="460"/>
      <c r="CU23" s="461"/>
      <c r="CV23" s="461"/>
      <c r="CW23" s="461"/>
      <c r="CX23" s="461"/>
      <c r="CY23" s="461"/>
      <c r="CZ23" s="461"/>
      <c r="DA23" s="462"/>
      <c r="DB23" s="460"/>
      <c r="DC23" s="461"/>
      <c r="DD23" s="461"/>
      <c r="DE23" s="461"/>
      <c r="DF23" s="461"/>
      <c r="DG23" s="461"/>
      <c r="DH23" s="461"/>
      <c r="DI23" s="462"/>
      <c r="DJ23" s="179"/>
      <c r="DK23" s="179"/>
      <c r="DL23" s="179"/>
      <c r="DM23" s="179"/>
      <c r="DN23" s="179"/>
      <c r="DO23" s="179"/>
    </row>
    <row r="24" spans="1:119" ht="18.75" customHeight="1" thickBot="1" x14ac:dyDescent="0.2">
      <c r="A24" s="180"/>
      <c r="B24" s="600"/>
      <c r="C24" s="601"/>
      <c r="D24" s="602"/>
      <c r="E24" s="513" t="s">
        <v>168</v>
      </c>
      <c r="F24" s="493"/>
      <c r="G24" s="493"/>
      <c r="H24" s="493"/>
      <c r="I24" s="493"/>
      <c r="J24" s="493"/>
      <c r="K24" s="494"/>
      <c r="L24" s="514">
        <v>1</v>
      </c>
      <c r="M24" s="515"/>
      <c r="N24" s="515"/>
      <c r="O24" s="515"/>
      <c r="P24" s="554"/>
      <c r="Q24" s="514">
        <v>9830</v>
      </c>
      <c r="R24" s="515"/>
      <c r="S24" s="515"/>
      <c r="T24" s="515"/>
      <c r="U24" s="515"/>
      <c r="V24" s="554"/>
      <c r="W24" s="613"/>
      <c r="X24" s="601"/>
      <c r="Y24" s="602"/>
      <c r="Z24" s="513" t="s">
        <v>169</v>
      </c>
      <c r="AA24" s="493"/>
      <c r="AB24" s="493"/>
      <c r="AC24" s="493"/>
      <c r="AD24" s="493"/>
      <c r="AE24" s="493"/>
      <c r="AF24" s="493"/>
      <c r="AG24" s="494"/>
      <c r="AH24" s="514">
        <v>1515</v>
      </c>
      <c r="AI24" s="515"/>
      <c r="AJ24" s="515"/>
      <c r="AK24" s="515"/>
      <c r="AL24" s="554"/>
      <c r="AM24" s="514">
        <v>4625295</v>
      </c>
      <c r="AN24" s="515"/>
      <c r="AO24" s="515"/>
      <c r="AP24" s="515"/>
      <c r="AQ24" s="515"/>
      <c r="AR24" s="554"/>
      <c r="AS24" s="514">
        <v>3053</v>
      </c>
      <c r="AT24" s="515"/>
      <c r="AU24" s="515"/>
      <c r="AV24" s="515"/>
      <c r="AW24" s="515"/>
      <c r="AX24" s="516"/>
      <c r="AY24" s="633" t="s">
        <v>170</v>
      </c>
      <c r="AZ24" s="634"/>
      <c r="BA24" s="634"/>
      <c r="BB24" s="634"/>
      <c r="BC24" s="634"/>
      <c r="BD24" s="634"/>
      <c r="BE24" s="634"/>
      <c r="BF24" s="634"/>
      <c r="BG24" s="634"/>
      <c r="BH24" s="634"/>
      <c r="BI24" s="634"/>
      <c r="BJ24" s="634"/>
      <c r="BK24" s="634"/>
      <c r="BL24" s="634"/>
      <c r="BM24" s="635"/>
      <c r="BN24" s="463">
        <v>45831201</v>
      </c>
      <c r="BO24" s="464"/>
      <c r="BP24" s="464"/>
      <c r="BQ24" s="464"/>
      <c r="BR24" s="464"/>
      <c r="BS24" s="464"/>
      <c r="BT24" s="464"/>
      <c r="BU24" s="465"/>
      <c r="BV24" s="463">
        <v>48283360</v>
      </c>
      <c r="BW24" s="464"/>
      <c r="BX24" s="464"/>
      <c r="BY24" s="464"/>
      <c r="BZ24" s="464"/>
      <c r="CA24" s="464"/>
      <c r="CB24" s="464"/>
      <c r="CC24" s="465"/>
      <c r="CD24" s="194"/>
      <c r="CE24" s="570"/>
      <c r="CF24" s="570"/>
      <c r="CG24" s="570"/>
      <c r="CH24" s="570"/>
      <c r="CI24" s="570"/>
      <c r="CJ24" s="570"/>
      <c r="CK24" s="570"/>
      <c r="CL24" s="570"/>
      <c r="CM24" s="570"/>
      <c r="CN24" s="570"/>
      <c r="CO24" s="570"/>
      <c r="CP24" s="570"/>
      <c r="CQ24" s="570"/>
      <c r="CR24" s="570"/>
      <c r="CS24" s="571"/>
      <c r="CT24" s="460"/>
      <c r="CU24" s="461"/>
      <c r="CV24" s="461"/>
      <c r="CW24" s="461"/>
      <c r="CX24" s="461"/>
      <c r="CY24" s="461"/>
      <c r="CZ24" s="461"/>
      <c r="DA24" s="462"/>
      <c r="DB24" s="460"/>
      <c r="DC24" s="461"/>
      <c r="DD24" s="461"/>
      <c r="DE24" s="461"/>
      <c r="DF24" s="461"/>
      <c r="DG24" s="461"/>
      <c r="DH24" s="461"/>
      <c r="DI24" s="462"/>
      <c r="DJ24" s="179"/>
      <c r="DK24" s="179"/>
      <c r="DL24" s="179"/>
      <c r="DM24" s="179"/>
      <c r="DN24" s="179"/>
      <c r="DO24" s="179"/>
    </row>
    <row r="25" spans="1:119" s="179" customFormat="1" ht="18.75" customHeight="1" x14ac:dyDescent="0.15">
      <c r="A25" s="180"/>
      <c r="B25" s="600"/>
      <c r="C25" s="601"/>
      <c r="D25" s="602"/>
      <c r="E25" s="513" t="s">
        <v>171</v>
      </c>
      <c r="F25" s="493"/>
      <c r="G25" s="493"/>
      <c r="H25" s="493"/>
      <c r="I25" s="493"/>
      <c r="J25" s="493"/>
      <c r="K25" s="494"/>
      <c r="L25" s="514">
        <v>2</v>
      </c>
      <c r="M25" s="515"/>
      <c r="N25" s="515"/>
      <c r="O25" s="515"/>
      <c r="P25" s="554"/>
      <c r="Q25" s="514">
        <v>8580</v>
      </c>
      <c r="R25" s="515"/>
      <c r="S25" s="515"/>
      <c r="T25" s="515"/>
      <c r="U25" s="515"/>
      <c r="V25" s="554"/>
      <c r="W25" s="613"/>
      <c r="X25" s="601"/>
      <c r="Y25" s="602"/>
      <c r="Z25" s="513" t="s">
        <v>172</v>
      </c>
      <c r="AA25" s="493"/>
      <c r="AB25" s="493"/>
      <c r="AC25" s="493"/>
      <c r="AD25" s="493"/>
      <c r="AE25" s="493"/>
      <c r="AF25" s="493"/>
      <c r="AG25" s="494"/>
      <c r="AH25" s="514">
        <v>270</v>
      </c>
      <c r="AI25" s="515"/>
      <c r="AJ25" s="515"/>
      <c r="AK25" s="515"/>
      <c r="AL25" s="554"/>
      <c r="AM25" s="514">
        <v>831330</v>
      </c>
      <c r="AN25" s="515"/>
      <c r="AO25" s="515"/>
      <c r="AP25" s="515"/>
      <c r="AQ25" s="515"/>
      <c r="AR25" s="554"/>
      <c r="AS25" s="514">
        <v>3079</v>
      </c>
      <c r="AT25" s="515"/>
      <c r="AU25" s="515"/>
      <c r="AV25" s="515"/>
      <c r="AW25" s="515"/>
      <c r="AX25" s="516"/>
      <c r="AY25" s="423" t="s">
        <v>173</v>
      </c>
      <c r="AZ25" s="424"/>
      <c r="BA25" s="424"/>
      <c r="BB25" s="424"/>
      <c r="BC25" s="424"/>
      <c r="BD25" s="424"/>
      <c r="BE25" s="424"/>
      <c r="BF25" s="424"/>
      <c r="BG25" s="424"/>
      <c r="BH25" s="424"/>
      <c r="BI25" s="424"/>
      <c r="BJ25" s="424"/>
      <c r="BK25" s="424"/>
      <c r="BL25" s="424"/>
      <c r="BM25" s="425"/>
      <c r="BN25" s="426">
        <v>7601855</v>
      </c>
      <c r="BO25" s="427"/>
      <c r="BP25" s="427"/>
      <c r="BQ25" s="427"/>
      <c r="BR25" s="427"/>
      <c r="BS25" s="427"/>
      <c r="BT25" s="427"/>
      <c r="BU25" s="428"/>
      <c r="BV25" s="426">
        <v>6361953</v>
      </c>
      <c r="BW25" s="427"/>
      <c r="BX25" s="427"/>
      <c r="BY25" s="427"/>
      <c r="BZ25" s="427"/>
      <c r="CA25" s="427"/>
      <c r="CB25" s="427"/>
      <c r="CC25" s="428"/>
      <c r="CD25" s="194"/>
      <c r="CE25" s="570"/>
      <c r="CF25" s="570"/>
      <c r="CG25" s="570"/>
      <c r="CH25" s="570"/>
      <c r="CI25" s="570"/>
      <c r="CJ25" s="570"/>
      <c r="CK25" s="570"/>
      <c r="CL25" s="570"/>
      <c r="CM25" s="570"/>
      <c r="CN25" s="570"/>
      <c r="CO25" s="570"/>
      <c r="CP25" s="570"/>
      <c r="CQ25" s="570"/>
      <c r="CR25" s="570"/>
      <c r="CS25" s="571"/>
      <c r="CT25" s="460"/>
      <c r="CU25" s="461"/>
      <c r="CV25" s="461"/>
      <c r="CW25" s="461"/>
      <c r="CX25" s="461"/>
      <c r="CY25" s="461"/>
      <c r="CZ25" s="461"/>
      <c r="DA25" s="462"/>
      <c r="DB25" s="460"/>
      <c r="DC25" s="461"/>
      <c r="DD25" s="461"/>
      <c r="DE25" s="461"/>
      <c r="DF25" s="461"/>
      <c r="DG25" s="461"/>
      <c r="DH25" s="461"/>
      <c r="DI25" s="462"/>
    </row>
    <row r="26" spans="1:119" s="179" customFormat="1" ht="18.75" customHeight="1" x14ac:dyDescent="0.15">
      <c r="A26" s="180"/>
      <c r="B26" s="600"/>
      <c r="C26" s="601"/>
      <c r="D26" s="602"/>
      <c r="E26" s="513" t="s">
        <v>174</v>
      </c>
      <c r="F26" s="493"/>
      <c r="G26" s="493"/>
      <c r="H26" s="493"/>
      <c r="I26" s="493"/>
      <c r="J26" s="493"/>
      <c r="K26" s="494"/>
      <c r="L26" s="514">
        <v>1</v>
      </c>
      <c r="M26" s="515"/>
      <c r="N26" s="515"/>
      <c r="O26" s="515"/>
      <c r="P26" s="554"/>
      <c r="Q26" s="514">
        <v>7850</v>
      </c>
      <c r="R26" s="515"/>
      <c r="S26" s="515"/>
      <c r="T26" s="515"/>
      <c r="U26" s="515"/>
      <c r="V26" s="554"/>
      <c r="W26" s="613"/>
      <c r="X26" s="601"/>
      <c r="Y26" s="602"/>
      <c r="Z26" s="513" t="s">
        <v>175</v>
      </c>
      <c r="AA26" s="623"/>
      <c r="AB26" s="623"/>
      <c r="AC26" s="623"/>
      <c r="AD26" s="623"/>
      <c r="AE26" s="623"/>
      <c r="AF26" s="623"/>
      <c r="AG26" s="624"/>
      <c r="AH26" s="514">
        <v>202</v>
      </c>
      <c r="AI26" s="515"/>
      <c r="AJ26" s="515"/>
      <c r="AK26" s="515"/>
      <c r="AL26" s="554"/>
      <c r="AM26" s="514">
        <v>629836</v>
      </c>
      <c r="AN26" s="515"/>
      <c r="AO26" s="515"/>
      <c r="AP26" s="515"/>
      <c r="AQ26" s="515"/>
      <c r="AR26" s="554"/>
      <c r="AS26" s="514">
        <v>3118</v>
      </c>
      <c r="AT26" s="515"/>
      <c r="AU26" s="515"/>
      <c r="AV26" s="515"/>
      <c r="AW26" s="515"/>
      <c r="AX26" s="516"/>
      <c r="AY26" s="466" t="s">
        <v>176</v>
      </c>
      <c r="AZ26" s="467"/>
      <c r="BA26" s="467"/>
      <c r="BB26" s="467"/>
      <c r="BC26" s="467"/>
      <c r="BD26" s="467"/>
      <c r="BE26" s="467"/>
      <c r="BF26" s="467"/>
      <c r="BG26" s="467"/>
      <c r="BH26" s="467"/>
      <c r="BI26" s="467"/>
      <c r="BJ26" s="467"/>
      <c r="BK26" s="467"/>
      <c r="BL26" s="467"/>
      <c r="BM26" s="468"/>
      <c r="BN26" s="463">
        <v>109040</v>
      </c>
      <c r="BO26" s="464"/>
      <c r="BP26" s="464"/>
      <c r="BQ26" s="464"/>
      <c r="BR26" s="464"/>
      <c r="BS26" s="464"/>
      <c r="BT26" s="464"/>
      <c r="BU26" s="465"/>
      <c r="BV26" s="463">
        <v>103649</v>
      </c>
      <c r="BW26" s="464"/>
      <c r="BX26" s="464"/>
      <c r="BY26" s="464"/>
      <c r="BZ26" s="464"/>
      <c r="CA26" s="464"/>
      <c r="CB26" s="464"/>
      <c r="CC26" s="465"/>
      <c r="CD26" s="194"/>
      <c r="CE26" s="570"/>
      <c r="CF26" s="570"/>
      <c r="CG26" s="570"/>
      <c r="CH26" s="570"/>
      <c r="CI26" s="570"/>
      <c r="CJ26" s="570"/>
      <c r="CK26" s="570"/>
      <c r="CL26" s="570"/>
      <c r="CM26" s="570"/>
      <c r="CN26" s="570"/>
      <c r="CO26" s="570"/>
      <c r="CP26" s="570"/>
      <c r="CQ26" s="570"/>
      <c r="CR26" s="570"/>
      <c r="CS26" s="571"/>
      <c r="CT26" s="460"/>
      <c r="CU26" s="461"/>
      <c r="CV26" s="461"/>
      <c r="CW26" s="461"/>
      <c r="CX26" s="461"/>
      <c r="CY26" s="461"/>
      <c r="CZ26" s="461"/>
      <c r="DA26" s="462"/>
      <c r="DB26" s="460"/>
      <c r="DC26" s="461"/>
      <c r="DD26" s="461"/>
      <c r="DE26" s="461"/>
      <c r="DF26" s="461"/>
      <c r="DG26" s="461"/>
      <c r="DH26" s="461"/>
      <c r="DI26" s="462"/>
    </row>
    <row r="27" spans="1:119" ht="18.75" customHeight="1" thickBot="1" x14ac:dyDescent="0.2">
      <c r="A27" s="180"/>
      <c r="B27" s="600"/>
      <c r="C27" s="601"/>
      <c r="D27" s="602"/>
      <c r="E27" s="513" t="s">
        <v>177</v>
      </c>
      <c r="F27" s="493"/>
      <c r="G27" s="493"/>
      <c r="H27" s="493"/>
      <c r="I27" s="493"/>
      <c r="J27" s="493"/>
      <c r="K27" s="494"/>
      <c r="L27" s="514">
        <v>1</v>
      </c>
      <c r="M27" s="515"/>
      <c r="N27" s="515"/>
      <c r="O27" s="515"/>
      <c r="P27" s="554"/>
      <c r="Q27" s="514">
        <v>7580</v>
      </c>
      <c r="R27" s="515"/>
      <c r="S27" s="515"/>
      <c r="T27" s="515"/>
      <c r="U27" s="515"/>
      <c r="V27" s="554"/>
      <c r="W27" s="613"/>
      <c r="X27" s="601"/>
      <c r="Y27" s="602"/>
      <c r="Z27" s="513" t="s">
        <v>178</v>
      </c>
      <c r="AA27" s="493"/>
      <c r="AB27" s="493"/>
      <c r="AC27" s="493"/>
      <c r="AD27" s="493"/>
      <c r="AE27" s="493"/>
      <c r="AF27" s="493"/>
      <c r="AG27" s="494"/>
      <c r="AH27" s="514">
        <v>80</v>
      </c>
      <c r="AI27" s="515"/>
      <c r="AJ27" s="515"/>
      <c r="AK27" s="515"/>
      <c r="AL27" s="554"/>
      <c r="AM27" s="514">
        <v>235655</v>
      </c>
      <c r="AN27" s="515"/>
      <c r="AO27" s="515"/>
      <c r="AP27" s="515"/>
      <c r="AQ27" s="515"/>
      <c r="AR27" s="554"/>
      <c r="AS27" s="514">
        <v>2946</v>
      </c>
      <c r="AT27" s="515"/>
      <c r="AU27" s="515"/>
      <c r="AV27" s="515"/>
      <c r="AW27" s="515"/>
      <c r="AX27" s="516"/>
      <c r="AY27" s="555" t="s">
        <v>179</v>
      </c>
      <c r="AZ27" s="556"/>
      <c r="BA27" s="556"/>
      <c r="BB27" s="556"/>
      <c r="BC27" s="556"/>
      <c r="BD27" s="556"/>
      <c r="BE27" s="556"/>
      <c r="BF27" s="556"/>
      <c r="BG27" s="556"/>
      <c r="BH27" s="556"/>
      <c r="BI27" s="556"/>
      <c r="BJ27" s="556"/>
      <c r="BK27" s="556"/>
      <c r="BL27" s="556"/>
      <c r="BM27" s="557"/>
      <c r="BN27" s="636">
        <v>708671</v>
      </c>
      <c r="BO27" s="637"/>
      <c r="BP27" s="637"/>
      <c r="BQ27" s="637"/>
      <c r="BR27" s="637"/>
      <c r="BS27" s="637"/>
      <c r="BT27" s="637"/>
      <c r="BU27" s="638"/>
      <c r="BV27" s="636">
        <v>708671</v>
      </c>
      <c r="BW27" s="637"/>
      <c r="BX27" s="637"/>
      <c r="BY27" s="637"/>
      <c r="BZ27" s="637"/>
      <c r="CA27" s="637"/>
      <c r="CB27" s="637"/>
      <c r="CC27" s="638"/>
      <c r="CD27" s="196"/>
      <c r="CE27" s="570"/>
      <c r="CF27" s="570"/>
      <c r="CG27" s="570"/>
      <c r="CH27" s="570"/>
      <c r="CI27" s="570"/>
      <c r="CJ27" s="570"/>
      <c r="CK27" s="570"/>
      <c r="CL27" s="570"/>
      <c r="CM27" s="570"/>
      <c r="CN27" s="570"/>
      <c r="CO27" s="570"/>
      <c r="CP27" s="570"/>
      <c r="CQ27" s="570"/>
      <c r="CR27" s="570"/>
      <c r="CS27" s="571"/>
      <c r="CT27" s="460"/>
      <c r="CU27" s="461"/>
      <c r="CV27" s="461"/>
      <c r="CW27" s="461"/>
      <c r="CX27" s="461"/>
      <c r="CY27" s="461"/>
      <c r="CZ27" s="461"/>
      <c r="DA27" s="462"/>
      <c r="DB27" s="460"/>
      <c r="DC27" s="461"/>
      <c r="DD27" s="461"/>
      <c r="DE27" s="461"/>
      <c r="DF27" s="461"/>
      <c r="DG27" s="461"/>
      <c r="DH27" s="461"/>
      <c r="DI27" s="462"/>
      <c r="DJ27" s="179"/>
      <c r="DK27" s="179"/>
      <c r="DL27" s="179"/>
      <c r="DM27" s="179"/>
      <c r="DN27" s="179"/>
      <c r="DO27" s="179"/>
    </row>
    <row r="28" spans="1:119" ht="18.75" customHeight="1" x14ac:dyDescent="0.15">
      <c r="A28" s="180"/>
      <c r="B28" s="600"/>
      <c r="C28" s="601"/>
      <c r="D28" s="602"/>
      <c r="E28" s="513" t="s">
        <v>180</v>
      </c>
      <c r="F28" s="493"/>
      <c r="G28" s="493"/>
      <c r="H28" s="493"/>
      <c r="I28" s="493"/>
      <c r="J28" s="493"/>
      <c r="K28" s="494"/>
      <c r="L28" s="514">
        <v>1</v>
      </c>
      <c r="M28" s="515"/>
      <c r="N28" s="515"/>
      <c r="O28" s="515"/>
      <c r="P28" s="554"/>
      <c r="Q28" s="514">
        <v>7080</v>
      </c>
      <c r="R28" s="515"/>
      <c r="S28" s="515"/>
      <c r="T28" s="515"/>
      <c r="U28" s="515"/>
      <c r="V28" s="554"/>
      <c r="W28" s="613"/>
      <c r="X28" s="601"/>
      <c r="Y28" s="602"/>
      <c r="Z28" s="513" t="s">
        <v>181</v>
      </c>
      <c r="AA28" s="493"/>
      <c r="AB28" s="493"/>
      <c r="AC28" s="493"/>
      <c r="AD28" s="493"/>
      <c r="AE28" s="493"/>
      <c r="AF28" s="493"/>
      <c r="AG28" s="494"/>
      <c r="AH28" s="514" t="s">
        <v>182</v>
      </c>
      <c r="AI28" s="515"/>
      <c r="AJ28" s="515"/>
      <c r="AK28" s="515"/>
      <c r="AL28" s="554"/>
      <c r="AM28" s="514" t="s">
        <v>182</v>
      </c>
      <c r="AN28" s="515"/>
      <c r="AO28" s="515"/>
      <c r="AP28" s="515"/>
      <c r="AQ28" s="515"/>
      <c r="AR28" s="554"/>
      <c r="AS28" s="514" t="s">
        <v>135</v>
      </c>
      <c r="AT28" s="515"/>
      <c r="AU28" s="515"/>
      <c r="AV28" s="515"/>
      <c r="AW28" s="515"/>
      <c r="AX28" s="516"/>
      <c r="AY28" s="639" t="s">
        <v>183</v>
      </c>
      <c r="AZ28" s="640"/>
      <c r="BA28" s="640"/>
      <c r="BB28" s="641"/>
      <c r="BC28" s="423" t="s">
        <v>48</v>
      </c>
      <c r="BD28" s="424"/>
      <c r="BE28" s="424"/>
      <c r="BF28" s="424"/>
      <c r="BG28" s="424"/>
      <c r="BH28" s="424"/>
      <c r="BI28" s="424"/>
      <c r="BJ28" s="424"/>
      <c r="BK28" s="424"/>
      <c r="BL28" s="424"/>
      <c r="BM28" s="425"/>
      <c r="BN28" s="426">
        <v>7397620</v>
      </c>
      <c r="BO28" s="427"/>
      <c r="BP28" s="427"/>
      <c r="BQ28" s="427"/>
      <c r="BR28" s="427"/>
      <c r="BS28" s="427"/>
      <c r="BT28" s="427"/>
      <c r="BU28" s="428"/>
      <c r="BV28" s="426">
        <v>8127110</v>
      </c>
      <c r="BW28" s="427"/>
      <c r="BX28" s="427"/>
      <c r="BY28" s="427"/>
      <c r="BZ28" s="427"/>
      <c r="CA28" s="427"/>
      <c r="CB28" s="427"/>
      <c r="CC28" s="428"/>
      <c r="CD28" s="194"/>
      <c r="CE28" s="570"/>
      <c r="CF28" s="570"/>
      <c r="CG28" s="570"/>
      <c r="CH28" s="570"/>
      <c r="CI28" s="570"/>
      <c r="CJ28" s="570"/>
      <c r="CK28" s="570"/>
      <c r="CL28" s="570"/>
      <c r="CM28" s="570"/>
      <c r="CN28" s="570"/>
      <c r="CO28" s="570"/>
      <c r="CP28" s="570"/>
      <c r="CQ28" s="570"/>
      <c r="CR28" s="570"/>
      <c r="CS28" s="571"/>
      <c r="CT28" s="460"/>
      <c r="CU28" s="461"/>
      <c r="CV28" s="461"/>
      <c r="CW28" s="461"/>
      <c r="CX28" s="461"/>
      <c r="CY28" s="461"/>
      <c r="CZ28" s="461"/>
      <c r="DA28" s="462"/>
      <c r="DB28" s="460"/>
      <c r="DC28" s="461"/>
      <c r="DD28" s="461"/>
      <c r="DE28" s="461"/>
      <c r="DF28" s="461"/>
      <c r="DG28" s="461"/>
      <c r="DH28" s="461"/>
      <c r="DI28" s="462"/>
      <c r="DJ28" s="179"/>
      <c r="DK28" s="179"/>
      <c r="DL28" s="179"/>
      <c r="DM28" s="179"/>
      <c r="DN28" s="179"/>
      <c r="DO28" s="179"/>
    </row>
    <row r="29" spans="1:119" ht="18.75" customHeight="1" x14ac:dyDescent="0.15">
      <c r="A29" s="180"/>
      <c r="B29" s="600"/>
      <c r="C29" s="601"/>
      <c r="D29" s="602"/>
      <c r="E29" s="513" t="s">
        <v>184</v>
      </c>
      <c r="F29" s="493"/>
      <c r="G29" s="493"/>
      <c r="H29" s="493"/>
      <c r="I29" s="493"/>
      <c r="J29" s="493"/>
      <c r="K29" s="494"/>
      <c r="L29" s="514">
        <v>26</v>
      </c>
      <c r="M29" s="515"/>
      <c r="N29" s="515"/>
      <c r="O29" s="515"/>
      <c r="P29" s="554"/>
      <c r="Q29" s="514">
        <v>6640</v>
      </c>
      <c r="R29" s="515"/>
      <c r="S29" s="515"/>
      <c r="T29" s="515"/>
      <c r="U29" s="515"/>
      <c r="V29" s="554"/>
      <c r="W29" s="614"/>
      <c r="X29" s="615"/>
      <c r="Y29" s="616"/>
      <c r="Z29" s="513" t="s">
        <v>185</v>
      </c>
      <c r="AA29" s="493"/>
      <c r="AB29" s="493"/>
      <c r="AC29" s="493"/>
      <c r="AD29" s="493"/>
      <c r="AE29" s="493"/>
      <c r="AF29" s="493"/>
      <c r="AG29" s="494"/>
      <c r="AH29" s="514">
        <v>1595</v>
      </c>
      <c r="AI29" s="515"/>
      <c r="AJ29" s="515"/>
      <c r="AK29" s="515"/>
      <c r="AL29" s="554"/>
      <c r="AM29" s="514">
        <v>4860950</v>
      </c>
      <c r="AN29" s="515"/>
      <c r="AO29" s="515"/>
      <c r="AP29" s="515"/>
      <c r="AQ29" s="515"/>
      <c r="AR29" s="554"/>
      <c r="AS29" s="514">
        <v>3048</v>
      </c>
      <c r="AT29" s="515"/>
      <c r="AU29" s="515"/>
      <c r="AV29" s="515"/>
      <c r="AW29" s="515"/>
      <c r="AX29" s="516"/>
      <c r="AY29" s="642"/>
      <c r="AZ29" s="643"/>
      <c r="BA29" s="643"/>
      <c r="BB29" s="644"/>
      <c r="BC29" s="497" t="s">
        <v>186</v>
      </c>
      <c r="BD29" s="498"/>
      <c r="BE29" s="498"/>
      <c r="BF29" s="498"/>
      <c r="BG29" s="498"/>
      <c r="BH29" s="498"/>
      <c r="BI29" s="498"/>
      <c r="BJ29" s="498"/>
      <c r="BK29" s="498"/>
      <c r="BL29" s="498"/>
      <c r="BM29" s="499"/>
      <c r="BN29" s="463" t="s">
        <v>182</v>
      </c>
      <c r="BO29" s="464"/>
      <c r="BP29" s="464"/>
      <c r="BQ29" s="464"/>
      <c r="BR29" s="464"/>
      <c r="BS29" s="464"/>
      <c r="BT29" s="464"/>
      <c r="BU29" s="465"/>
      <c r="BV29" s="463" t="s">
        <v>182</v>
      </c>
      <c r="BW29" s="464"/>
      <c r="BX29" s="464"/>
      <c r="BY29" s="464"/>
      <c r="BZ29" s="464"/>
      <c r="CA29" s="464"/>
      <c r="CB29" s="464"/>
      <c r="CC29" s="465"/>
      <c r="CD29" s="196"/>
      <c r="CE29" s="570"/>
      <c r="CF29" s="570"/>
      <c r="CG29" s="570"/>
      <c r="CH29" s="570"/>
      <c r="CI29" s="570"/>
      <c r="CJ29" s="570"/>
      <c r="CK29" s="570"/>
      <c r="CL29" s="570"/>
      <c r="CM29" s="570"/>
      <c r="CN29" s="570"/>
      <c r="CO29" s="570"/>
      <c r="CP29" s="570"/>
      <c r="CQ29" s="570"/>
      <c r="CR29" s="570"/>
      <c r="CS29" s="571"/>
      <c r="CT29" s="460"/>
      <c r="CU29" s="461"/>
      <c r="CV29" s="461"/>
      <c r="CW29" s="461"/>
      <c r="CX29" s="461"/>
      <c r="CY29" s="461"/>
      <c r="CZ29" s="461"/>
      <c r="DA29" s="462"/>
      <c r="DB29" s="460"/>
      <c r="DC29" s="461"/>
      <c r="DD29" s="461"/>
      <c r="DE29" s="461"/>
      <c r="DF29" s="461"/>
      <c r="DG29" s="461"/>
      <c r="DH29" s="461"/>
      <c r="DI29" s="462"/>
      <c r="DJ29" s="179"/>
      <c r="DK29" s="179"/>
      <c r="DL29" s="179"/>
      <c r="DM29" s="179"/>
      <c r="DN29" s="179"/>
      <c r="DO29" s="179"/>
    </row>
    <row r="30" spans="1:119" ht="18.75" customHeight="1" thickBot="1" x14ac:dyDescent="0.2">
      <c r="A30" s="180"/>
      <c r="B30" s="603"/>
      <c r="C30" s="604"/>
      <c r="D30" s="605"/>
      <c r="E30" s="517"/>
      <c r="F30" s="518"/>
      <c r="G30" s="518"/>
      <c r="H30" s="518"/>
      <c r="I30" s="518"/>
      <c r="J30" s="518"/>
      <c r="K30" s="519"/>
      <c r="L30" s="617"/>
      <c r="M30" s="618"/>
      <c r="N30" s="618"/>
      <c r="O30" s="618"/>
      <c r="P30" s="619"/>
      <c r="Q30" s="617"/>
      <c r="R30" s="618"/>
      <c r="S30" s="618"/>
      <c r="T30" s="618"/>
      <c r="U30" s="618"/>
      <c r="V30" s="619"/>
      <c r="W30" s="620" t="s">
        <v>187</v>
      </c>
      <c r="X30" s="621"/>
      <c r="Y30" s="621"/>
      <c r="Z30" s="621"/>
      <c r="AA30" s="621"/>
      <c r="AB30" s="621"/>
      <c r="AC30" s="621"/>
      <c r="AD30" s="621"/>
      <c r="AE30" s="621"/>
      <c r="AF30" s="621"/>
      <c r="AG30" s="622"/>
      <c r="AH30" s="579">
        <v>100.1</v>
      </c>
      <c r="AI30" s="580"/>
      <c r="AJ30" s="580"/>
      <c r="AK30" s="580"/>
      <c r="AL30" s="580"/>
      <c r="AM30" s="580"/>
      <c r="AN30" s="580"/>
      <c r="AO30" s="580"/>
      <c r="AP30" s="580"/>
      <c r="AQ30" s="580"/>
      <c r="AR30" s="580"/>
      <c r="AS30" s="580"/>
      <c r="AT30" s="580"/>
      <c r="AU30" s="580"/>
      <c r="AV30" s="580"/>
      <c r="AW30" s="580"/>
      <c r="AX30" s="582"/>
      <c r="AY30" s="645"/>
      <c r="AZ30" s="646"/>
      <c r="BA30" s="646"/>
      <c r="BB30" s="647"/>
      <c r="BC30" s="633" t="s">
        <v>50</v>
      </c>
      <c r="BD30" s="634"/>
      <c r="BE30" s="634"/>
      <c r="BF30" s="634"/>
      <c r="BG30" s="634"/>
      <c r="BH30" s="634"/>
      <c r="BI30" s="634"/>
      <c r="BJ30" s="634"/>
      <c r="BK30" s="634"/>
      <c r="BL30" s="634"/>
      <c r="BM30" s="635"/>
      <c r="BN30" s="636">
        <v>14296931</v>
      </c>
      <c r="BO30" s="637"/>
      <c r="BP30" s="637"/>
      <c r="BQ30" s="637"/>
      <c r="BR30" s="637"/>
      <c r="BS30" s="637"/>
      <c r="BT30" s="637"/>
      <c r="BU30" s="638"/>
      <c r="BV30" s="636">
        <v>13297861</v>
      </c>
      <c r="BW30" s="637"/>
      <c r="BX30" s="637"/>
      <c r="BY30" s="637"/>
      <c r="BZ30" s="637"/>
      <c r="CA30" s="637"/>
      <c r="CB30" s="637"/>
      <c r="CC30" s="63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x14ac:dyDescent="0.15">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x14ac:dyDescent="0.15">
      <c r="A32" s="180"/>
      <c r="B32" s="206"/>
      <c r="C32" s="207" t="s">
        <v>188</v>
      </c>
      <c r="D32" s="207"/>
      <c r="E32" s="207"/>
      <c r="F32" s="204"/>
      <c r="G32" s="204"/>
      <c r="H32" s="204"/>
      <c r="I32" s="204"/>
      <c r="J32" s="204"/>
      <c r="K32" s="204"/>
      <c r="L32" s="204"/>
      <c r="M32" s="204"/>
      <c r="N32" s="204"/>
      <c r="O32" s="204"/>
      <c r="P32" s="204"/>
      <c r="Q32" s="204"/>
      <c r="R32" s="204"/>
      <c r="S32" s="204"/>
      <c r="T32" s="204"/>
      <c r="U32" s="204" t="s">
        <v>189</v>
      </c>
      <c r="V32" s="204"/>
      <c r="W32" s="204"/>
      <c r="X32" s="204"/>
      <c r="Y32" s="204"/>
      <c r="Z32" s="204"/>
      <c r="AA32" s="204"/>
      <c r="AB32" s="204"/>
      <c r="AC32" s="204"/>
      <c r="AD32" s="204"/>
      <c r="AE32" s="204"/>
      <c r="AF32" s="204"/>
      <c r="AG32" s="204"/>
      <c r="AH32" s="204"/>
      <c r="AI32" s="204"/>
      <c r="AJ32" s="204"/>
      <c r="AK32" s="204"/>
      <c r="AL32" s="204"/>
      <c r="AM32" s="208" t="s">
        <v>190</v>
      </c>
      <c r="AN32" s="204"/>
      <c r="AO32" s="204"/>
      <c r="AP32" s="204"/>
      <c r="AQ32" s="204"/>
      <c r="AR32" s="204"/>
      <c r="AS32" s="208"/>
      <c r="AT32" s="208"/>
      <c r="AU32" s="208"/>
      <c r="AV32" s="208"/>
      <c r="AW32" s="208"/>
      <c r="AX32" s="208"/>
      <c r="AY32" s="208"/>
      <c r="AZ32" s="208"/>
      <c r="BA32" s="208"/>
      <c r="BB32" s="204"/>
      <c r="BC32" s="208"/>
      <c r="BD32" s="204"/>
      <c r="BE32" s="208" t="s">
        <v>191</v>
      </c>
      <c r="BF32" s="204"/>
      <c r="BG32" s="204"/>
      <c r="BH32" s="204"/>
      <c r="BI32" s="204"/>
      <c r="BJ32" s="208"/>
      <c r="BK32" s="208"/>
      <c r="BL32" s="208"/>
      <c r="BM32" s="208"/>
      <c r="BN32" s="208"/>
      <c r="BO32" s="208"/>
      <c r="BP32" s="208"/>
      <c r="BQ32" s="208"/>
      <c r="BR32" s="204"/>
      <c r="BS32" s="204"/>
      <c r="BT32" s="204"/>
      <c r="BU32" s="204"/>
      <c r="BV32" s="204"/>
      <c r="BW32" s="204" t="s">
        <v>192</v>
      </c>
      <c r="BX32" s="204"/>
      <c r="BY32" s="204"/>
      <c r="BZ32" s="204"/>
      <c r="CA32" s="204"/>
      <c r="CB32" s="208"/>
      <c r="CC32" s="208"/>
      <c r="CD32" s="208"/>
      <c r="CE32" s="208"/>
      <c r="CF32" s="208"/>
      <c r="CG32" s="208"/>
      <c r="CH32" s="208"/>
      <c r="CI32" s="208"/>
      <c r="CJ32" s="208"/>
      <c r="CK32" s="208"/>
      <c r="CL32" s="208"/>
      <c r="CM32" s="208"/>
      <c r="CN32" s="208"/>
      <c r="CO32" s="208" t="s">
        <v>193</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x14ac:dyDescent="0.15">
      <c r="A33" s="180"/>
      <c r="B33" s="206"/>
      <c r="C33" s="487" t="s">
        <v>194</v>
      </c>
      <c r="D33" s="487"/>
      <c r="E33" s="452" t="s">
        <v>195</v>
      </c>
      <c r="F33" s="452"/>
      <c r="G33" s="452"/>
      <c r="H33" s="452"/>
      <c r="I33" s="452"/>
      <c r="J33" s="452"/>
      <c r="K33" s="452"/>
      <c r="L33" s="452"/>
      <c r="M33" s="452"/>
      <c r="N33" s="452"/>
      <c r="O33" s="452"/>
      <c r="P33" s="452"/>
      <c r="Q33" s="452"/>
      <c r="R33" s="452"/>
      <c r="S33" s="452"/>
      <c r="T33" s="209"/>
      <c r="U33" s="487" t="s">
        <v>196</v>
      </c>
      <c r="V33" s="487"/>
      <c r="W33" s="452" t="s">
        <v>195</v>
      </c>
      <c r="X33" s="452"/>
      <c r="Y33" s="452"/>
      <c r="Z33" s="452"/>
      <c r="AA33" s="452"/>
      <c r="AB33" s="452"/>
      <c r="AC33" s="452"/>
      <c r="AD33" s="452"/>
      <c r="AE33" s="452"/>
      <c r="AF33" s="452"/>
      <c r="AG33" s="452"/>
      <c r="AH33" s="452"/>
      <c r="AI33" s="452"/>
      <c r="AJ33" s="452"/>
      <c r="AK33" s="452"/>
      <c r="AL33" s="209"/>
      <c r="AM33" s="487" t="s">
        <v>196</v>
      </c>
      <c r="AN33" s="487"/>
      <c r="AO33" s="452" t="s">
        <v>197</v>
      </c>
      <c r="AP33" s="452"/>
      <c r="AQ33" s="452"/>
      <c r="AR33" s="452"/>
      <c r="AS33" s="452"/>
      <c r="AT33" s="452"/>
      <c r="AU33" s="452"/>
      <c r="AV33" s="452"/>
      <c r="AW33" s="452"/>
      <c r="AX33" s="452"/>
      <c r="AY33" s="452"/>
      <c r="AZ33" s="452"/>
      <c r="BA33" s="452"/>
      <c r="BB33" s="452"/>
      <c r="BC33" s="452"/>
      <c r="BD33" s="210"/>
      <c r="BE33" s="452" t="s">
        <v>198</v>
      </c>
      <c r="BF33" s="452"/>
      <c r="BG33" s="452" t="s">
        <v>199</v>
      </c>
      <c r="BH33" s="452"/>
      <c r="BI33" s="452"/>
      <c r="BJ33" s="452"/>
      <c r="BK33" s="452"/>
      <c r="BL33" s="452"/>
      <c r="BM33" s="452"/>
      <c r="BN33" s="452"/>
      <c r="BO33" s="452"/>
      <c r="BP33" s="452"/>
      <c r="BQ33" s="452"/>
      <c r="BR33" s="452"/>
      <c r="BS33" s="452"/>
      <c r="BT33" s="452"/>
      <c r="BU33" s="452"/>
      <c r="BV33" s="210"/>
      <c r="BW33" s="487" t="s">
        <v>198</v>
      </c>
      <c r="BX33" s="487"/>
      <c r="BY33" s="452" t="s">
        <v>200</v>
      </c>
      <c r="BZ33" s="452"/>
      <c r="CA33" s="452"/>
      <c r="CB33" s="452"/>
      <c r="CC33" s="452"/>
      <c r="CD33" s="452"/>
      <c r="CE33" s="452"/>
      <c r="CF33" s="452"/>
      <c r="CG33" s="452"/>
      <c r="CH33" s="452"/>
      <c r="CI33" s="452"/>
      <c r="CJ33" s="452"/>
      <c r="CK33" s="452"/>
      <c r="CL33" s="452"/>
      <c r="CM33" s="452"/>
      <c r="CN33" s="209"/>
      <c r="CO33" s="487" t="s">
        <v>196</v>
      </c>
      <c r="CP33" s="487"/>
      <c r="CQ33" s="452" t="s">
        <v>201</v>
      </c>
      <c r="CR33" s="452"/>
      <c r="CS33" s="452"/>
      <c r="CT33" s="452"/>
      <c r="CU33" s="452"/>
      <c r="CV33" s="452"/>
      <c r="CW33" s="452"/>
      <c r="CX33" s="452"/>
      <c r="CY33" s="452"/>
      <c r="CZ33" s="452"/>
      <c r="DA33" s="452"/>
      <c r="DB33" s="452"/>
      <c r="DC33" s="452"/>
      <c r="DD33" s="452"/>
      <c r="DE33" s="452"/>
      <c r="DF33" s="209"/>
      <c r="DG33" s="648" t="s">
        <v>202</v>
      </c>
      <c r="DH33" s="648"/>
      <c r="DI33" s="211"/>
      <c r="DJ33" s="179"/>
      <c r="DK33" s="179"/>
      <c r="DL33" s="179"/>
      <c r="DM33" s="179"/>
      <c r="DN33" s="179"/>
      <c r="DO33" s="179"/>
    </row>
    <row r="34" spans="1:119" ht="32.25" customHeight="1" x14ac:dyDescent="0.15">
      <c r="A34" s="180"/>
      <c r="B34" s="206"/>
      <c r="C34" s="649">
        <f>IF(E34="","",1)</f>
        <v>1</v>
      </c>
      <c r="D34" s="649"/>
      <c r="E34" s="650" t="str">
        <f>IF('各会計、関係団体の財政状況及び健全化判断比率'!B7="","",'各会計、関係団体の財政状況及び健全化判断比率'!B7)</f>
        <v>一般会計</v>
      </c>
      <c r="F34" s="650"/>
      <c r="G34" s="650"/>
      <c r="H34" s="650"/>
      <c r="I34" s="650"/>
      <c r="J34" s="650"/>
      <c r="K34" s="650"/>
      <c r="L34" s="650"/>
      <c r="M34" s="650"/>
      <c r="N34" s="650"/>
      <c r="O34" s="650"/>
      <c r="P34" s="650"/>
      <c r="Q34" s="650"/>
      <c r="R34" s="650"/>
      <c r="S34" s="650"/>
      <c r="T34" s="207"/>
      <c r="U34" s="649">
        <f>IF(W34="","",MAX(C34:D43)+1)</f>
        <v>2</v>
      </c>
      <c r="V34" s="649"/>
      <c r="W34" s="650" t="str">
        <f>IF('各会計、関係団体の財政状況及び健全化判断比率'!B28="","",'各会計、関係団体の財政状況及び健全化判断比率'!B28)</f>
        <v>国民健康保険事業特別会計</v>
      </c>
      <c r="X34" s="650"/>
      <c r="Y34" s="650"/>
      <c r="Z34" s="650"/>
      <c r="AA34" s="650"/>
      <c r="AB34" s="650"/>
      <c r="AC34" s="650"/>
      <c r="AD34" s="650"/>
      <c r="AE34" s="650"/>
      <c r="AF34" s="650"/>
      <c r="AG34" s="650"/>
      <c r="AH34" s="650"/>
      <c r="AI34" s="650"/>
      <c r="AJ34" s="650"/>
      <c r="AK34" s="650"/>
      <c r="AL34" s="207"/>
      <c r="AM34" s="649">
        <f>IF(AO34="","",MAX(C34:D43,U34:V43)+1)</f>
        <v>5</v>
      </c>
      <c r="AN34" s="649"/>
      <c r="AO34" s="650" t="str">
        <f>IF('各会計、関係団体の財政状況及び健全化判断比率'!B31="","",'各会計、関係団体の財政状況及び健全化判断比率'!B31)</f>
        <v>水道事業会計</v>
      </c>
      <c r="AP34" s="650"/>
      <c r="AQ34" s="650"/>
      <c r="AR34" s="650"/>
      <c r="AS34" s="650"/>
      <c r="AT34" s="650"/>
      <c r="AU34" s="650"/>
      <c r="AV34" s="650"/>
      <c r="AW34" s="650"/>
      <c r="AX34" s="650"/>
      <c r="AY34" s="650"/>
      <c r="AZ34" s="650"/>
      <c r="BA34" s="650"/>
      <c r="BB34" s="650"/>
      <c r="BC34" s="650"/>
      <c r="BD34" s="207"/>
      <c r="BE34" s="649" t="str">
        <f>IF(BG34="","",MAX(C34:D43,U34:V43,AM34:AN43)+1)</f>
        <v/>
      </c>
      <c r="BF34" s="649"/>
      <c r="BG34" s="650"/>
      <c r="BH34" s="650"/>
      <c r="BI34" s="650"/>
      <c r="BJ34" s="650"/>
      <c r="BK34" s="650"/>
      <c r="BL34" s="650"/>
      <c r="BM34" s="650"/>
      <c r="BN34" s="650"/>
      <c r="BO34" s="650"/>
      <c r="BP34" s="650"/>
      <c r="BQ34" s="650"/>
      <c r="BR34" s="650"/>
      <c r="BS34" s="650"/>
      <c r="BT34" s="650"/>
      <c r="BU34" s="650"/>
      <c r="BV34" s="207"/>
      <c r="BW34" s="649">
        <f>IF(BY34="","",MAX(C34:D43,U34:V43,AM34:AN43,BE34:BF43)+1)</f>
        <v>7</v>
      </c>
      <c r="BX34" s="649"/>
      <c r="BY34" s="650" t="str">
        <f>IF('各会計、関係団体の財政状況及び健全化判断比率'!B68="","",'各会計、関係団体の財政状況及び健全化判断比率'!B68)</f>
        <v>大阪府都市競艇企業団（モーターボート競走事業会計）</v>
      </c>
      <c r="BZ34" s="650"/>
      <c r="CA34" s="650"/>
      <c r="CB34" s="650"/>
      <c r="CC34" s="650"/>
      <c r="CD34" s="650"/>
      <c r="CE34" s="650"/>
      <c r="CF34" s="650"/>
      <c r="CG34" s="650"/>
      <c r="CH34" s="650"/>
      <c r="CI34" s="650"/>
      <c r="CJ34" s="650"/>
      <c r="CK34" s="650"/>
      <c r="CL34" s="650"/>
      <c r="CM34" s="650"/>
      <c r="CN34" s="207"/>
      <c r="CO34" s="649">
        <f>IF(CQ34="","",MAX(C34:D43,U34:V43,AM34:AN43,BE34:BF43,BW34:BX43)+1)</f>
        <v>13</v>
      </c>
      <c r="CP34" s="649"/>
      <c r="CQ34" s="650" t="str">
        <f>IF('各会計、関係団体の財政状況及び健全化判断比率'!BS7="","",'各会計、関係団体の財政状況及び健全化判断比率'!BS7)</f>
        <v>茨木市土地開発公社</v>
      </c>
      <c r="CR34" s="650"/>
      <c r="CS34" s="650"/>
      <c r="CT34" s="650"/>
      <c r="CU34" s="650"/>
      <c r="CV34" s="650"/>
      <c r="CW34" s="650"/>
      <c r="CX34" s="650"/>
      <c r="CY34" s="650"/>
      <c r="CZ34" s="650"/>
      <c r="DA34" s="650"/>
      <c r="DB34" s="650"/>
      <c r="DC34" s="650"/>
      <c r="DD34" s="650"/>
      <c r="DE34" s="650"/>
      <c r="DF34" s="204"/>
      <c r="DG34" s="651" t="str">
        <f>IF('各会計、関係団体の財政状況及び健全化判断比率'!BR7="","",'各会計、関係団体の財政状況及び健全化判断比率'!BR7)</f>
        <v>○</v>
      </c>
      <c r="DH34" s="651"/>
      <c r="DI34" s="211"/>
      <c r="DJ34" s="179"/>
      <c r="DK34" s="179"/>
      <c r="DL34" s="179"/>
      <c r="DM34" s="179"/>
      <c r="DN34" s="179"/>
      <c r="DO34" s="179"/>
    </row>
    <row r="35" spans="1:119" ht="32.25" customHeight="1" x14ac:dyDescent="0.15">
      <c r="A35" s="180"/>
      <c r="B35" s="206"/>
      <c r="C35" s="649" t="str">
        <f>IF(E35="","",C34+1)</f>
        <v/>
      </c>
      <c r="D35" s="649"/>
      <c r="E35" s="650" t="str">
        <f>IF('各会計、関係団体の財政状況及び健全化判断比率'!B8="","",'各会計、関係団体の財政状況及び健全化判断比率'!B8)</f>
        <v/>
      </c>
      <c r="F35" s="650"/>
      <c r="G35" s="650"/>
      <c r="H35" s="650"/>
      <c r="I35" s="650"/>
      <c r="J35" s="650"/>
      <c r="K35" s="650"/>
      <c r="L35" s="650"/>
      <c r="M35" s="650"/>
      <c r="N35" s="650"/>
      <c r="O35" s="650"/>
      <c r="P35" s="650"/>
      <c r="Q35" s="650"/>
      <c r="R35" s="650"/>
      <c r="S35" s="650"/>
      <c r="T35" s="207"/>
      <c r="U35" s="649">
        <f>IF(W35="","",U34+1)</f>
        <v>3</v>
      </c>
      <c r="V35" s="649"/>
      <c r="W35" s="650" t="str">
        <f>IF('各会計、関係団体の財政状況及び健全化判断比率'!B29="","",'各会計、関係団体の財政状況及び健全化判断比率'!B29)</f>
        <v>介護保険事業特別会計</v>
      </c>
      <c r="X35" s="650"/>
      <c r="Y35" s="650"/>
      <c r="Z35" s="650"/>
      <c r="AA35" s="650"/>
      <c r="AB35" s="650"/>
      <c r="AC35" s="650"/>
      <c r="AD35" s="650"/>
      <c r="AE35" s="650"/>
      <c r="AF35" s="650"/>
      <c r="AG35" s="650"/>
      <c r="AH35" s="650"/>
      <c r="AI35" s="650"/>
      <c r="AJ35" s="650"/>
      <c r="AK35" s="650"/>
      <c r="AL35" s="207"/>
      <c r="AM35" s="649">
        <f t="shared" ref="AM35:AM43" si="0">IF(AO35="","",AM34+1)</f>
        <v>6</v>
      </c>
      <c r="AN35" s="649"/>
      <c r="AO35" s="650" t="str">
        <f>IF('各会計、関係団体の財政状況及び健全化判断比率'!B32="","",'各会計、関係団体の財政状況及び健全化判断比率'!B32)</f>
        <v>下水道等事業会計</v>
      </c>
      <c r="AP35" s="650"/>
      <c r="AQ35" s="650"/>
      <c r="AR35" s="650"/>
      <c r="AS35" s="650"/>
      <c r="AT35" s="650"/>
      <c r="AU35" s="650"/>
      <c r="AV35" s="650"/>
      <c r="AW35" s="650"/>
      <c r="AX35" s="650"/>
      <c r="AY35" s="650"/>
      <c r="AZ35" s="650"/>
      <c r="BA35" s="650"/>
      <c r="BB35" s="650"/>
      <c r="BC35" s="650"/>
      <c r="BD35" s="207"/>
      <c r="BE35" s="649" t="str">
        <f t="shared" ref="BE35:BE43" si="1">IF(BG35="","",BE34+1)</f>
        <v/>
      </c>
      <c r="BF35" s="649"/>
      <c r="BG35" s="650"/>
      <c r="BH35" s="650"/>
      <c r="BI35" s="650"/>
      <c r="BJ35" s="650"/>
      <c r="BK35" s="650"/>
      <c r="BL35" s="650"/>
      <c r="BM35" s="650"/>
      <c r="BN35" s="650"/>
      <c r="BO35" s="650"/>
      <c r="BP35" s="650"/>
      <c r="BQ35" s="650"/>
      <c r="BR35" s="650"/>
      <c r="BS35" s="650"/>
      <c r="BT35" s="650"/>
      <c r="BU35" s="650"/>
      <c r="BV35" s="207"/>
      <c r="BW35" s="649">
        <f t="shared" ref="BW35:BW43" si="2">IF(BY35="","",BW34+1)</f>
        <v>8</v>
      </c>
      <c r="BX35" s="649"/>
      <c r="BY35" s="650" t="str">
        <f>IF('各会計、関係団体の財政状況及び健全化判断比率'!B69="","",'各会計、関係団体の財政状況及び健全化判断比率'!B69)</f>
        <v>淀川右岸水防事務組合</v>
      </c>
      <c r="BZ35" s="650"/>
      <c r="CA35" s="650"/>
      <c r="CB35" s="650"/>
      <c r="CC35" s="650"/>
      <c r="CD35" s="650"/>
      <c r="CE35" s="650"/>
      <c r="CF35" s="650"/>
      <c r="CG35" s="650"/>
      <c r="CH35" s="650"/>
      <c r="CI35" s="650"/>
      <c r="CJ35" s="650"/>
      <c r="CK35" s="650"/>
      <c r="CL35" s="650"/>
      <c r="CM35" s="650"/>
      <c r="CN35" s="207"/>
      <c r="CO35" s="649">
        <f t="shared" ref="CO35:CO43" si="3">IF(CQ35="","",CO34+1)</f>
        <v>14</v>
      </c>
      <c r="CP35" s="649"/>
      <c r="CQ35" s="650" t="str">
        <f>IF('各会計、関係団体の財政状況及び健全化判断比率'!BS8="","",'各会計、関係団体の財政状況及び健全化判断比率'!BS8)</f>
        <v>茨木市保健医療センター</v>
      </c>
      <c r="CR35" s="650"/>
      <c r="CS35" s="650"/>
      <c r="CT35" s="650"/>
      <c r="CU35" s="650"/>
      <c r="CV35" s="650"/>
      <c r="CW35" s="650"/>
      <c r="CX35" s="650"/>
      <c r="CY35" s="650"/>
      <c r="CZ35" s="650"/>
      <c r="DA35" s="650"/>
      <c r="DB35" s="650"/>
      <c r="DC35" s="650"/>
      <c r="DD35" s="650"/>
      <c r="DE35" s="650"/>
      <c r="DF35" s="204"/>
      <c r="DG35" s="651" t="str">
        <f>IF('各会計、関係団体の財政状況及び健全化判断比率'!BR8="","",'各会計、関係団体の財政状況及び健全化判断比率'!BR8)</f>
        <v/>
      </c>
      <c r="DH35" s="651"/>
      <c r="DI35" s="211"/>
      <c r="DJ35" s="179"/>
      <c r="DK35" s="179"/>
      <c r="DL35" s="179"/>
      <c r="DM35" s="179"/>
      <c r="DN35" s="179"/>
      <c r="DO35" s="179"/>
    </row>
    <row r="36" spans="1:119" ht="32.25" customHeight="1" x14ac:dyDescent="0.15">
      <c r="A36" s="180"/>
      <c r="B36" s="206"/>
      <c r="C36" s="649" t="str">
        <f>IF(E36="","",C35+1)</f>
        <v/>
      </c>
      <c r="D36" s="649"/>
      <c r="E36" s="650" t="str">
        <f>IF('各会計、関係団体の財政状況及び健全化判断比率'!B9="","",'各会計、関係団体の財政状況及び健全化判断比率'!B9)</f>
        <v/>
      </c>
      <c r="F36" s="650"/>
      <c r="G36" s="650"/>
      <c r="H36" s="650"/>
      <c r="I36" s="650"/>
      <c r="J36" s="650"/>
      <c r="K36" s="650"/>
      <c r="L36" s="650"/>
      <c r="M36" s="650"/>
      <c r="N36" s="650"/>
      <c r="O36" s="650"/>
      <c r="P36" s="650"/>
      <c r="Q36" s="650"/>
      <c r="R36" s="650"/>
      <c r="S36" s="650"/>
      <c r="T36" s="207"/>
      <c r="U36" s="649">
        <f t="shared" ref="U36:U43" si="4">IF(W36="","",U35+1)</f>
        <v>4</v>
      </c>
      <c r="V36" s="649"/>
      <c r="W36" s="650" t="str">
        <f>IF('各会計、関係団体の財政状況及び健全化判断比率'!B30="","",'各会計、関係団体の財政状況及び健全化判断比率'!B30)</f>
        <v>後期高齢者医療事業特別会計</v>
      </c>
      <c r="X36" s="650"/>
      <c r="Y36" s="650"/>
      <c r="Z36" s="650"/>
      <c r="AA36" s="650"/>
      <c r="AB36" s="650"/>
      <c r="AC36" s="650"/>
      <c r="AD36" s="650"/>
      <c r="AE36" s="650"/>
      <c r="AF36" s="650"/>
      <c r="AG36" s="650"/>
      <c r="AH36" s="650"/>
      <c r="AI36" s="650"/>
      <c r="AJ36" s="650"/>
      <c r="AK36" s="650"/>
      <c r="AL36" s="207"/>
      <c r="AM36" s="649" t="str">
        <f t="shared" si="0"/>
        <v/>
      </c>
      <c r="AN36" s="649"/>
      <c r="AO36" s="650"/>
      <c r="AP36" s="650"/>
      <c r="AQ36" s="650"/>
      <c r="AR36" s="650"/>
      <c r="AS36" s="650"/>
      <c r="AT36" s="650"/>
      <c r="AU36" s="650"/>
      <c r="AV36" s="650"/>
      <c r="AW36" s="650"/>
      <c r="AX36" s="650"/>
      <c r="AY36" s="650"/>
      <c r="AZ36" s="650"/>
      <c r="BA36" s="650"/>
      <c r="BB36" s="650"/>
      <c r="BC36" s="650"/>
      <c r="BD36" s="207"/>
      <c r="BE36" s="649" t="str">
        <f t="shared" si="1"/>
        <v/>
      </c>
      <c r="BF36" s="649"/>
      <c r="BG36" s="650"/>
      <c r="BH36" s="650"/>
      <c r="BI36" s="650"/>
      <c r="BJ36" s="650"/>
      <c r="BK36" s="650"/>
      <c r="BL36" s="650"/>
      <c r="BM36" s="650"/>
      <c r="BN36" s="650"/>
      <c r="BO36" s="650"/>
      <c r="BP36" s="650"/>
      <c r="BQ36" s="650"/>
      <c r="BR36" s="650"/>
      <c r="BS36" s="650"/>
      <c r="BT36" s="650"/>
      <c r="BU36" s="650"/>
      <c r="BV36" s="207"/>
      <c r="BW36" s="649">
        <f t="shared" si="2"/>
        <v>9</v>
      </c>
      <c r="BX36" s="649"/>
      <c r="BY36" s="650" t="str">
        <f>IF('各会計、関係団体の財政状況及び健全化判断比率'!B70="","",'各会計、関係団体の財政状況及び健全化判断比率'!B70)</f>
        <v>大阪府後期高齢者医療広域連合（一般会計）</v>
      </c>
      <c r="BZ36" s="650"/>
      <c r="CA36" s="650"/>
      <c r="CB36" s="650"/>
      <c r="CC36" s="650"/>
      <c r="CD36" s="650"/>
      <c r="CE36" s="650"/>
      <c r="CF36" s="650"/>
      <c r="CG36" s="650"/>
      <c r="CH36" s="650"/>
      <c r="CI36" s="650"/>
      <c r="CJ36" s="650"/>
      <c r="CK36" s="650"/>
      <c r="CL36" s="650"/>
      <c r="CM36" s="650"/>
      <c r="CN36" s="207"/>
      <c r="CO36" s="649">
        <f t="shared" si="3"/>
        <v>15</v>
      </c>
      <c r="CP36" s="649"/>
      <c r="CQ36" s="650" t="str">
        <f>IF('各会計、関係団体の財政状況及び健全化判断比率'!BS9="","",'各会計、関係団体の財政状況及び健全化判断比率'!BS9)</f>
        <v>茨木市文化振興財団</v>
      </c>
      <c r="CR36" s="650"/>
      <c r="CS36" s="650"/>
      <c r="CT36" s="650"/>
      <c r="CU36" s="650"/>
      <c r="CV36" s="650"/>
      <c r="CW36" s="650"/>
      <c r="CX36" s="650"/>
      <c r="CY36" s="650"/>
      <c r="CZ36" s="650"/>
      <c r="DA36" s="650"/>
      <c r="DB36" s="650"/>
      <c r="DC36" s="650"/>
      <c r="DD36" s="650"/>
      <c r="DE36" s="650"/>
      <c r="DF36" s="204"/>
      <c r="DG36" s="651" t="str">
        <f>IF('各会計、関係団体の財政状況及び健全化判断比率'!BR9="","",'各会計、関係団体の財政状況及び健全化判断比率'!BR9)</f>
        <v/>
      </c>
      <c r="DH36" s="651"/>
      <c r="DI36" s="211"/>
      <c r="DJ36" s="179"/>
      <c r="DK36" s="179"/>
      <c r="DL36" s="179"/>
      <c r="DM36" s="179"/>
      <c r="DN36" s="179"/>
      <c r="DO36" s="179"/>
    </row>
    <row r="37" spans="1:119" ht="32.25" customHeight="1" x14ac:dyDescent="0.15">
      <c r="A37" s="180"/>
      <c r="B37" s="206"/>
      <c r="C37" s="649" t="str">
        <f>IF(E37="","",C36+1)</f>
        <v/>
      </c>
      <c r="D37" s="649"/>
      <c r="E37" s="650" t="str">
        <f>IF('各会計、関係団体の財政状況及び健全化判断比率'!B10="","",'各会計、関係団体の財政状況及び健全化判断比率'!B10)</f>
        <v/>
      </c>
      <c r="F37" s="650"/>
      <c r="G37" s="650"/>
      <c r="H37" s="650"/>
      <c r="I37" s="650"/>
      <c r="J37" s="650"/>
      <c r="K37" s="650"/>
      <c r="L37" s="650"/>
      <c r="M37" s="650"/>
      <c r="N37" s="650"/>
      <c r="O37" s="650"/>
      <c r="P37" s="650"/>
      <c r="Q37" s="650"/>
      <c r="R37" s="650"/>
      <c r="S37" s="650"/>
      <c r="T37" s="207"/>
      <c r="U37" s="649" t="str">
        <f t="shared" si="4"/>
        <v/>
      </c>
      <c r="V37" s="649"/>
      <c r="W37" s="650"/>
      <c r="X37" s="650"/>
      <c r="Y37" s="650"/>
      <c r="Z37" s="650"/>
      <c r="AA37" s="650"/>
      <c r="AB37" s="650"/>
      <c r="AC37" s="650"/>
      <c r="AD37" s="650"/>
      <c r="AE37" s="650"/>
      <c r="AF37" s="650"/>
      <c r="AG37" s="650"/>
      <c r="AH37" s="650"/>
      <c r="AI37" s="650"/>
      <c r="AJ37" s="650"/>
      <c r="AK37" s="650"/>
      <c r="AL37" s="207"/>
      <c r="AM37" s="649" t="str">
        <f t="shared" si="0"/>
        <v/>
      </c>
      <c r="AN37" s="649"/>
      <c r="AO37" s="650"/>
      <c r="AP37" s="650"/>
      <c r="AQ37" s="650"/>
      <c r="AR37" s="650"/>
      <c r="AS37" s="650"/>
      <c r="AT37" s="650"/>
      <c r="AU37" s="650"/>
      <c r="AV37" s="650"/>
      <c r="AW37" s="650"/>
      <c r="AX37" s="650"/>
      <c r="AY37" s="650"/>
      <c r="AZ37" s="650"/>
      <c r="BA37" s="650"/>
      <c r="BB37" s="650"/>
      <c r="BC37" s="650"/>
      <c r="BD37" s="207"/>
      <c r="BE37" s="649" t="str">
        <f t="shared" si="1"/>
        <v/>
      </c>
      <c r="BF37" s="649"/>
      <c r="BG37" s="650"/>
      <c r="BH37" s="650"/>
      <c r="BI37" s="650"/>
      <c r="BJ37" s="650"/>
      <c r="BK37" s="650"/>
      <c r="BL37" s="650"/>
      <c r="BM37" s="650"/>
      <c r="BN37" s="650"/>
      <c r="BO37" s="650"/>
      <c r="BP37" s="650"/>
      <c r="BQ37" s="650"/>
      <c r="BR37" s="650"/>
      <c r="BS37" s="650"/>
      <c r="BT37" s="650"/>
      <c r="BU37" s="650"/>
      <c r="BV37" s="207"/>
      <c r="BW37" s="649">
        <f t="shared" si="2"/>
        <v>10</v>
      </c>
      <c r="BX37" s="649"/>
      <c r="BY37" s="650" t="str">
        <f>IF('各会計、関係団体の財政状況及び健全化判断比率'!B71="","",'各会計、関係団体の財政状況及び健全化判断比率'!B71)</f>
        <v>大阪府後期高齢者医療広域連合（後期高齢者医療特別会計）</v>
      </c>
      <c r="BZ37" s="650"/>
      <c r="CA37" s="650"/>
      <c r="CB37" s="650"/>
      <c r="CC37" s="650"/>
      <c r="CD37" s="650"/>
      <c r="CE37" s="650"/>
      <c r="CF37" s="650"/>
      <c r="CG37" s="650"/>
      <c r="CH37" s="650"/>
      <c r="CI37" s="650"/>
      <c r="CJ37" s="650"/>
      <c r="CK37" s="650"/>
      <c r="CL37" s="650"/>
      <c r="CM37" s="650"/>
      <c r="CN37" s="207"/>
      <c r="CO37" s="649">
        <f t="shared" si="3"/>
        <v>16</v>
      </c>
      <c r="CP37" s="649"/>
      <c r="CQ37" s="650" t="str">
        <f>IF('各会計、関係団体の財政状況及び健全化判断比率'!BS10="","",'各会計、関係団体の財政状況及び健全化判断比率'!BS10)</f>
        <v>茨木市観光協会</v>
      </c>
      <c r="CR37" s="650"/>
      <c r="CS37" s="650"/>
      <c r="CT37" s="650"/>
      <c r="CU37" s="650"/>
      <c r="CV37" s="650"/>
      <c r="CW37" s="650"/>
      <c r="CX37" s="650"/>
      <c r="CY37" s="650"/>
      <c r="CZ37" s="650"/>
      <c r="DA37" s="650"/>
      <c r="DB37" s="650"/>
      <c r="DC37" s="650"/>
      <c r="DD37" s="650"/>
      <c r="DE37" s="650"/>
      <c r="DF37" s="204"/>
      <c r="DG37" s="651" t="str">
        <f>IF('各会計、関係団体の財政状況及び健全化判断比率'!BR10="","",'各会計、関係団体の財政状況及び健全化判断比率'!BR10)</f>
        <v/>
      </c>
      <c r="DH37" s="651"/>
      <c r="DI37" s="211"/>
      <c r="DJ37" s="179"/>
      <c r="DK37" s="179"/>
      <c r="DL37" s="179"/>
      <c r="DM37" s="179"/>
      <c r="DN37" s="179"/>
      <c r="DO37" s="179"/>
    </row>
    <row r="38" spans="1:119" ht="32.25" customHeight="1" x14ac:dyDescent="0.15">
      <c r="A38" s="180"/>
      <c r="B38" s="206"/>
      <c r="C38" s="649" t="str">
        <f t="shared" ref="C38:C43" si="5">IF(E38="","",C37+1)</f>
        <v/>
      </c>
      <c r="D38" s="649"/>
      <c r="E38" s="650" t="str">
        <f>IF('各会計、関係団体の財政状況及び健全化判断比率'!B11="","",'各会計、関係団体の財政状況及び健全化判断比率'!B11)</f>
        <v/>
      </c>
      <c r="F38" s="650"/>
      <c r="G38" s="650"/>
      <c r="H38" s="650"/>
      <c r="I38" s="650"/>
      <c r="J38" s="650"/>
      <c r="K38" s="650"/>
      <c r="L38" s="650"/>
      <c r="M38" s="650"/>
      <c r="N38" s="650"/>
      <c r="O38" s="650"/>
      <c r="P38" s="650"/>
      <c r="Q38" s="650"/>
      <c r="R38" s="650"/>
      <c r="S38" s="650"/>
      <c r="T38" s="207"/>
      <c r="U38" s="649" t="str">
        <f t="shared" si="4"/>
        <v/>
      </c>
      <c r="V38" s="649"/>
      <c r="W38" s="650"/>
      <c r="X38" s="650"/>
      <c r="Y38" s="650"/>
      <c r="Z38" s="650"/>
      <c r="AA38" s="650"/>
      <c r="AB38" s="650"/>
      <c r="AC38" s="650"/>
      <c r="AD38" s="650"/>
      <c r="AE38" s="650"/>
      <c r="AF38" s="650"/>
      <c r="AG38" s="650"/>
      <c r="AH38" s="650"/>
      <c r="AI38" s="650"/>
      <c r="AJ38" s="650"/>
      <c r="AK38" s="650"/>
      <c r="AL38" s="207"/>
      <c r="AM38" s="649" t="str">
        <f t="shared" si="0"/>
        <v/>
      </c>
      <c r="AN38" s="649"/>
      <c r="AO38" s="650"/>
      <c r="AP38" s="650"/>
      <c r="AQ38" s="650"/>
      <c r="AR38" s="650"/>
      <c r="AS38" s="650"/>
      <c r="AT38" s="650"/>
      <c r="AU38" s="650"/>
      <c r="AV38" s="650"/>
      <c r="AW38" s="650"/>
      <c r="AX38" s="650"/>
      <c r="AY38" s="650"/>
      <c r="AZ38" s="650"/>
      <c r="BA38" s="650"/>
      <c r="BB38" s="650"/>
      <c r="BC38" s="650"/>
      <c r="BD38" s="207"/>
      <c r="BE38" s="649" t="str">
        <f t="shared" si="1"/>
        <v/>
      </c>
      <c r="BF38" s="649"/>
      <c r="BG38" s="650"/>
      <c r="BH38" s="650"/>
      <c r="BI38" s="650"/>
      <c r="BJ38" s="650"/>
      <c r="BK38" s="650"/>
      <c r="BL38" s="650"/>
      <c r="BM38" s="650"/>
      <c r="BN38" s="650"/>
      <c r="BO38" s="650"/>
      <c r="BP38" s="650"/>
      <c r="BQ38" s="650"/>
      <c r="BR38" s="650"/>
      <c r="BS38" s="650"/>
      <c r="BT38" s="650"/>
      <c r="BU38" s="650"/>
      <c r="BV38" s="207"/>
      <c r="BW38" s="649">
        <f t="shared" si="2"/>
        <v>11</v>
      </c>
      <c r="BX38" s="649"/>
      <c r="BY38" s="650" t="str">
        <f>IF('各会計、関係団体の財政状況及び健全化判断比率'!B72="","",'各会計、関係団体の財政状況及び健全化判断比率'!B72)</f>
        <v>大阪広域水道企業団（水道事業会計）</v>
      </c>
      <c r="BZ38" s="650"/>
      <c r="CA38" s="650"/>
      <c r="CB38" s="650"/>
      <c r="CC38" s="650"/>
      <c r="CD38" s="650"/>
      <c r="CE38" s="650"/>
      <c r="CF38" s="650"/>
      <c r="CG38" s="650"/>
      <c r="CH38" s="650"/>
      <c r="CI38" s="650"/>
      <c r="CJ38" s="650"/>
      <c r="CK38" s="650"/>
      <c r="CL38" s="650"/>
      <c r="CM38" s="650"/>
      <c r="CN38" s="207"/>
      <c r="CO38" s="649" t="str">
        <f t="shared" si="3"/>
        <v/>
      </c>
      <c r="CP38" s="649"/>
      <c r="CQ38" s="650" t="str">
        <f>IF('各会計、関係団体の財政状況及び健全化判断比率'!BS11="","",'各会計、関係団体の財政状況及び健全化判断比率'!BS11)</f>
        <v/>
      </c>
      <c r="CR38" s="650"/>
      <c r="CS38" s="650"/>
      <c r="CT38" s="650"/>
      <c r="CU38" s="650"/>
      <c r="CV38" s="650"/>
      <c r="CW38" s="650"/>
      <c r="CX38" s="650"/>
      <c r="CY38" s="650"/>
      <c r="CZ38" s="650"/>
      <c r="DA38" s="650"/>
      <c r="DB38" s="650"/>
      <c r="DC38" s="650"/>
      <c r="DD38" s="650"/>
      <c r="DE38" s="650"/>
      <c r="DF38" s="204"/>
      <c r="DG38" s="651" t="str">
        <f>IF('各会計、関係団体の財政状況及び健全化判断比率'!BR11="","",'各会計、関係団体の財政状況及び健全化判断比率'!BR11)</f>
        <v/>
      </c>
      <c r="DH38" s="651"/>
      <c r="DI38" s="211"/>
      <c r="DJ38" s="179"/>
      <c r="DK38" s="179"/>
      <c r="DL38" s="179"/>
      <c r="DM38" s="179"/>
      <c r="DN38" s="179"/>
      <c r="DO38" s="179"/>
    </row>
    <row r="39" spans="1:119" ht="32.25" customHeight="1" x14ac:dyDescent="0.15">
      <c r="A39" s="180"/>
      <c r="B39" s="206"/>
      <c r="C39" s="649" t="str">
        <f t="shared" si="5"/>
        <v/>
      </c>
      <c r="D39" s="649"/>
      <c r="E39" s="650" t="str">
        <f>IF('各会計、関係団体の財政状況及び健全化判断比率'!B12="","",'各会計、関係団体の財政状況及び健全化判断比率'!B12)</f>
        <v/>
      </c>
      <c r="F39" s="650"/>
      <c r="G39" s="650"/>
      <c r="H39" s="650"/>
      <c r="I39" s="650"/>
      <c r="J39" s="650"/>
      <c r="K39" s="650"/>
      <c r="L39" s="650"/>
      <c r="M39" s="650"/>
      <c r="N39" s="650"/>
      <c r="O39" s="650"/>
      <c r="P39" s="650"/>
      <c r="Q39" s="650"/>
      <c r="R39" s="650"/>
      <c r="S39" s="650"/>
      <c r="T39" s="207"/>
      <c r="U39" s="649" t="str">
        <f t="shared" si="4"/>
        <v/>
      </c>
      <c r="V39" s="649"/>
      <c r="W39" s="650"/>
      <c r="X39" s="650"/>
      <c r="Y39" s="650"/>
      <c r="Z39" s="650"/>
      <c r="AA39" s="650"/>
      <c r="AB39" s="650"/>
      <c r="AC39" s="650"/>
      <c r="AD39" s="650"/>
      <c r="AE39" s="650"/>
      <c r="AF39" s="650"/>
      <c r="AG39" s="650"/>
      <c r="AH39" s="650"/>
      <c r="AI39" s="650"/>
      <c r="AJ39" s="650"/>
      <c r="AK39" s="650"/>
      <c r="AL39" s="207"/>
      <c r="AM39" s="649" t="str">
        <f t="shared" si="0"/>
        <v/>
      </c>
      <c r="AN39" s="649"/>
      <c r="AO39" s="650"/>
      <c r="AP39" s="650"/>
      <c r="AQ39" s="650"/>
      <c r="AR39" s="650"/>
      <c r="AS39" s="650"/>
      <c r="AT39" s="650"/>
      <c r="AU39" s="650"/>
      <c r="AV39" s="650"/>
      <c r="AW39" s="650"/>
      <c r="AX39" s="650"/>
      <c r="AY39" s="650"/>
      <c r="AZ39" s="650"/>
      <c r="BA39" s="650"/>
      <c r="BB39" s="650"/>
      <c r="BC39" s="650"/>
      <c r="BD39" s="207"/>
      <c r="BE39" s="649" t="str">
        <f t="shared" si="1"/>
        <v/>
      </c>
      <c r="BF39" s="649"/>
      <c r="BG39" s="650"/>
      <c r="BH39" s="650"/>
      <c r="BI39" s="650"/>
      <c r="BJ39" s="650"/>
      <c r="BK39" s="650"/>
      <c r="BL39" s="650"/>
      <c r="BM39" s="650"/>
      <c r="BN39" s="650"/>
      <c r="BO39" s="650"/>
      <c r="BP39" s="650"/>
      <c r="BQ39" s="650"/>
      <c r="BR39" s="650"/>
      <c r="BS39" s="650"/>
      <c r="BT39" s="650"/>
      <c r="BU39" s="650"/>
      <c r="BV39" s="207"/>
      <c r="BW39" s="649">
        <f t="shared" si="2"/>
        <v>12</v>
      </c>
      <c r="BX39" s="649"/>
      <c r="BY39" s="650" t="str">
        <f>IF('各会計、関係団体の財政状況及び健全化判断比率'!B73="","",'各会計、関係団体の財政状況及び健全化判断比率'!B73)</f>
        <v>大阪広域水道企業団（工業用水道事業会計）</v>
      </c>
      <c r="BZ39" s="650"/>
      <c r="CA39" s="650"/>
      <c r="CB39" s="650"/>
      <c r="CC39" s="650"/>
      <c r="CD39" s="650"/>
      <c r="CE39" s="650"/>
      <c r="CF39" s="650"/>
      <c r="CG39" s="650"/>
      <c r="CH39" s="650"/>
      <c r="CI39" s="650"/>
      <c r="CJ39" s="650"/>
      <c r="CK39" s="650"/>
      <c r="CL39" s="650"/>
      <c r="CM39" s="650"/>
      <c r="CN39" s="207"/>
      <c r="CO39" s="649" t="str">
        <f t="shared" si="3"/>
        <v/>
      </c>
      <c r="CP39" s="649"/>
      <c r="CQ39" s="650" t="str">
        <f>IF('各会計、関係団体の財政状況及び健全化判断比率'!BS12="","",'各会計、関係団体の財政状況及び健全化判断比率'!BS12)</f>
        <v/>
      </c>
      <c r="CR39" s="650"/>
      <c r="CS39" s="650"/>
      <c r="CT39" s="650"/>
      <c r="CU39" s="650"/>
      <c r="CV39" s="650"/>
      <c r="CW39" s="650"/>
      <c r="CX39" s="650"/>
      <c r="CY39" s="650"/>
      <c r="CZ39" s="650"/>
      <c r="DA39" s="650"/>
      <c r="DB39" s="650"/>
      <c r="DC39" s="650"/>
      <c r="DD39" s="650"/>
      <c r="DE39" s="650"/>
      <c r="DF39" s="204"/>
      <c r="DG39" s="651" t="str">
        <f>IF('各会計、関係団体の財政状況及び健全化判断比率'!BR12="","",'各会計、関係団体の財政状況及び健全化判断比率'!BR12)</f>
        <v/>
      </c>
      <c r="DH39" s="651"/>
      <c r="DI39" s="211"/>
      <c r="DJ39" s="179"/>
      <c r="DK39" s="179"/>
      <c r="DL39" s="179"/>
      <c r="DM39" s="179"/>
      <c r="DN39" s="179"/>
      <c r="DO39" s="179"/>
    </row>
    <row r="40" spans="1:119" ht="32.25" customHeight="1" x14ac:dyDescent="0.15">
      <c r="A40" s="180"/>
      <c r="B40" s="206"/>
      <c r="C40" s="649" t="str">
        <f t="shared" si="5"/>
        <v/>
      </c>
      <c r="D40" s="649"/>
      <c r="E40" s="650" t="str">
        <f>IF('各会計、関係団体の財政状況及び健全化判断比率'!B13="","",'各会計、関係団体の財政状況及び健全化判断比率'!B13)</f>
        <v/>
      </c>
      <c r="F40" s="650"/>
      <c r="G40" s="650"/>
      <c r="H40" s="650"/>
      <c r="I40" s="650"/>
      <c r="J40" s="650"/>
      <c r="K40" s="650"/>
      <c r="L40" s="650"/>
      <c r="M40" s="650"/>
      <c r="N40" s="650"/>
      <c r="O40" s="650"/>
      <c r="P40" s="650"/>
      <c r="Q40" s="650"/>
      <c r="R40" s="650"/>
      <c r="S40" s="650"/>
      <c r="T40" s="207"/>
      <c r="U40" s="649" t="str">
        <f t="shared" si="4"/>
        <v/>
      </c>
      <c r="V40" s="649"/>
      <c r="W40" s="650"/>
      <c r="X40" s="650"/>
      <c r="Y40" s="650"/>
      <c r="Z40" s="650"/>
      <c r="AA40" s="650"/>
      <c r="AB40" s="650"/>
      <c r="AC40" s="650"/>
      <c r="AD40" s="650"/>
      <c r="AE40" s="650"/>
      <c r="AF40" s="650"/>
      <c r="AG40" s="650"/>
      <c r="AH40" s="650"/>
      <c r="AI40" s="650"/>
      <c r="AJ40" s="650"/>
      <c r="AK40" s="650"/>
      <c r="AL40" s="207"/>
      <c r="AM40" s="649" t="str">
        <f t="shared" si="0"/>
        <v/>
      </c>
      <c r="AN40" s="649"/>
      <c r="AO40" s="650"/>
      <c r="AP40" s="650"/>
      <c r="AQ40" s="650"/>
      <c r="AR40" s="650"/>
      <c r="AS40" s="650"/>
      <c r="AT40" s="650"/>
      <c r="AU40" s="650"/>
      <c r="AV40" s="650"/>
      <c r="AW40" s="650"/>
      <c r="AX40" s="650"/>
      <c r="AY40" s="650"/>
      <c r="AZ40" s="650"/>
      <c r="BA40" s="650"/>
      <c r="BB40" s="650"/>
      <c r="BC40" s="650"/>
      <c r="BD40" s="207"/>
      <c r="BE40" s="649" t="str">
        <f t="shared" si="1"/>
        <v/>
      </c>
      <c r="BF40" s="649"/>
      <c r="BG40" s="650"/>
      <c r="BH40" s="650"/>
      <c r="BI40" s="650"/>
      <c r="BJ40" s="650"/>
      <c r="BK40" s="650"/>
      <c r="BL40" s="650"/>
      <c r="BM40" s="650"/>
      <c r="BN40" s="650"/>
      <c r="BO40" s="650"/>
      <c r="BP40" s="650"/>
      <c r="BQ40" s="650"/>
      <c r="BR40" s="650"/>
      <c r="BS40" s="650"/>
      <c r="BT40" s="650"/>
      <c r="BU40" s="650"/>
      <c r="BV40" s="207"/>
      <c r="BW40" s="649" t="str">
        <f t="shared" si="2"/>
        <v/>
      </c>
      <c r="BX40" s="649"/>
      <c r="BY40" s="650" t="str">
        <f>IF('各会計、関係団体の財政状況及び健全化判断比率'!B74="","",'各会計、関係団体の財政状況及び健全化判断比率'!B74)</f>
        <v/>
      </c>
      <c r="BZ40" s="650"/>
      <c r="CA40" s="650"/>
      <c r="CB40" s="650"/>
      <c r="CC40" s="650"/>
      <c r="CD40" s="650"/>
      <c r="CE40" s="650"/>
      <c r="CF40" s="650"/>
      <c r="CG40" s="650"/>
      <c r="CH40" s="650"/>
      <c r="CI40" s="650"/>
      <c r="CJ40" s="650"/>
      <c r="CK40" s="650"/>
      <c r="CL40" s="650"/>
      <c r="CM40" s="650"/>
      <c r="CN40" s="207"/>
      <c r="CO40" s="649" t="str">
        <f t="shared" si="3"/>
        <v/>
      </c>
      <c r="CP40" s="649"/>
      <c r="CQ40" s="650" t="str">
        <f>IF('各会計、関係団体の財政状況及び健全化判断比率'!BS13="","",'各会計、関係団体の財政状況及び健全化判断比率'!BS13)</f>
        <v/>
      </c>
      <c r="CR40" s="650"/>
      <c r="CS40" s="650"/>
      <c r="CT40" s="650"/>
      <c r="CU40" s="650"/>
      <c r="CV40" s="650"/>
      <c r="CW40" s="650"/>
      <c r="CX40" s="650"/>
      <c r="CY40" s="650"/>
      <c r="CZ40" s="650"/>
      <c r="DA40" s="650"/>
      <c r="DB40" s="650"/>
      <c r="DC40" s="650"/>
      <c r="DD40" s="650"/>
      <c r="DE40" s="650"/>
      <c r="DF40" s="204"/>
      <c r="DG40" s="651" t="str">
        <f>IF('各会計、関係団体の財政状況及び健全化判断比率'!BR13="","",'各会計、関係団体の財政状況及び健全化判断比率'!BR13)</f>
        <v/>
      </c>
      <c r="DH40" s="651"/>
      <c r="DI40" s="211"/>
      <c r="DJ40" s="179"/>
      <c r="DK40" s="179"/>
      <c r="DL40" s="179"/>
      <c r="DM40" s="179"/>
      <c r="DN40" s="179"/>
      <c r="DO40" s="179"/>
    </row>
    <row r="41" spans="1:119" ht="32.25" customHeight="1" x14ac:dyDescent="0.15">
      <c r="A41" s="180"/>
      <c r="B41" s="206"/>
      <c r="C41" s="649" t="str">
        <f t="shared" si="5"/>
        <v/>
      </c>
      <c r="D41" s="649"/>
      <c r="E41" s="650" t="str">
        <f>IF('各会計、関係団体の財政状況及び健全化判断比率'!B14="","",'各会計、関係団体の財政状況及び健全化判断比率'!B14)</f>
        <v/>
      </c>
      <c r="F41" s="650"/>
      <c r="G41" s="650"/>
      <c r="H41" s="650"/>
      <c r="I41" s="650"/>
      <c r="J41" s="650"/>
      <c r="K41" s="650"/>
      <c r="L41" s="650"/>
      <c r="M41" s="650"/>
      <c r="N41" s="650"/>
      <c r="O41" s="650"/>
      <c r="P41" s="650"/>
      <c r="Q41" s="650"/>
      <c r="R41" s="650"/>
      <c r="S41" s="650"/>
      <c r="T41" s="207"/>
      <c r="U41" s="649" t="str">
        <f t="shared" si="4"/>
        <v/>
      </c>
      <c r="V41" s="649"/>
      <c r="W41" s="650"/>
      <c r="X41" s="650"/>
      <c r="Y41" s="650"/>
      <c r="Z41" s="650"/>
      <c r="AA41" s="650"/>
      <c r="AB41" s="650"/>
      <c r="AC41" s="650"/>
      <c r="AD41" s="650"/>
      <c r="AE41" s="650"/>
      <c r="AF41" s="650"/>
      <c r="AG41" s="650"/>
      <c r="AH41" s="650"/>
      <c r="AI41" s="650"/>
      <c r="AJ41" s="650"/>
      <c r="AK41" s="650"/>
      <c r="AL41" s="207"/>
      <c r="AM41" s="649" t="str">
        <f t="shared" si="0"/>
        <v/>
      </c>
      <c r="AN41" s="649"/>
      <c r="AO41" s="650"/>
      <c r="AP41" s="650"/>
      <c r="AQ41" s="650"/>
      <c r="AR41" s="650"/>
      <c r="AS41" s="650"/>
      <c r="AT41" s="650"/>
      <c r="AU41" s="650"/>
      <c r="AV41" s="650"/>
      <c r="AW41" s="650"/>
      <c r="AX41" s="650"/>
      <c r="AY41" s="650"/>
      <c r="AZ41" s="650"/>
      <c r="BA41" s="650"/>
      <c r="BB41" s="650"/>
      <c r="BC41" s="650"/>
      <c r="BD41" s="207"/>
      <c r="BE41" s="649" t="str">
        <f t="shared" si="1"/>
        <v/>
      </c>
      <c r="BF41" s="649"/>
      <c r="BG41" s="650"/>
      <c r="BH41" s="650"/>
      <c r="BI41" s="650"/>
      <c r="BJ41" s="650"/>
      <c r="BK41" s="650"/>
      <c r="BL41" s="650"/>
      <c r="BM41" s="650"/>
      <c r="BN41" s="650"/>
      <c r="BO41" s="650"/>
      <c r="BP41" s="650"/>
      <c r="BQ41" s="650"/>
      <c r="BR41" s="650"/>
      <c r="BS41" s="650"/>
      <c r="BT41" s="650"/>
      <c r="BU41" s="650"/>
      <c r="BV41" s="207"/>
      <c r="BW41" s="649" t="str">
        <f t="shared" si="2"/>
        <v/>
      </c>
      <c r="BX41" s="649"/>
      <c r="BY41" s="650" t="str">
        <f>IF('各会計、関係団体の財政状況及び健全化判断比率'!B75="","",'各会計、関係団体の財政状況及び健全化判断比率'!B75)</f>
        <v/>
      </c>
      <c r="BZ41" s="650"/>
      <c r="CA41" s="650"/>
      <c r="CB41" s="650"/>
      <c r="CC41" s="650"/>
      <c r="CD41" s="650"/>
      <c r="CE41" s="650"/>
      <c r="CF41" s="650"/>
      <c r="CG41" s="650"/>
      <c r="CH41" s="650"/>
      <c r="CI41" s="650"/>
      <c r="CJ41" s="650"/>
      <c r="CK41" s="650"/>
      <c r="CL41" s="650"/>
      <c r="CM41" s="650"/>
      <c r="CN41" s="207"/>
      <c r="CO41" s="649" t="str">
        <f t="shared" si="3"/>
        <v/>
      </c>
      <c r="CP41" s="649"/>
      <c r="CQ41" s="650" t="str">
        <f>IF('各会計、関係団体の財政状況及び健全化判断比率'!BS14="","",'各会計、関係団体の財政状況及び健全化判断比率'!BS14)</f>
        <v/>
      </c>
      <c r="CR41" s="650"/>
      <c r="CS41" s="650"/>
      <c r="CT41" s="650"/>
      <c r="CU41" s="650"/>
      <c r="CV41" s="650"/>
      <c r="CW41" s="650"/>
      <c r="CX41" s="650"/>
      <c r="CY41" s="650"/>
      <c r="CZ41" s="650"/>
      <c r="DA41" s="650"/>
      <c r="DB41" s="650"/>
      <c r="DC41" s="650"/>
      <c r="DD41" s="650"/>
      <c r="DE41" s="650"/>
      <c r="DF41" s="204"/>
      <c r="DG41" s="651" t="str">
        <f>IF('各会計、関係団体の財政状況及び健全化判断比率'!BR14="","",'各会計、関係団体の財政状況及び健全化判断比率'!BR14)</f>
        <v/>
      </c>
      <c r="DH41" s="651"/>
      <c r="DI41" s="211"/>
      <c r="DJ41" s="179"/>
      <c r="DK41" s="179"/>
      <c r="DL41" s="179"/>
      <c r="DM41" s="179"/>
      <c r="DN41" s="179"/>
      <c r="DO41" s="179"/>
    </row>
    <row r="42" spans="1:119" ht="32.25" customHeight="1" x14ac:dyDescent="0.15">
      <c r="A42" s="179"/>
      <c r="B42" s="206"/>
      <c r="C42" s="649" t="str">
        <f t="shared" si="5"/>
        <v/>
      </c>
      <c r="D42" s="649"/>
      <c r="E42" s="650" t="str">
        <f>IF('各会計、関係団体の財政状況及び健全化判断比率'!B15="","",'各会計、関係団体の財政状況及び健全化判断比率'!B15)</f>
        <v/>
      </c>
      <c r="F42" s="650"/>
      <c r="G42" s="650"/>
      <c r="H42" s="650"/>
      <c r="I42" s="650"/>
      <c r="J42" s="650"/>
      <c r="K42" s="650"/>
      <c r="L42" s="650"/>
      <c r="M42" s="650"/>
      <c r="N42" s="650"/>
      <c r="O42" s="650"/>
      <c r="P42" s="650"/>
      <c r="Q42" s="650"/>
      <c r="R42" s="650"/>
      <c r="S42" s="650"/>
      <c r="T42" s="207"/>
      <c r="U42" s="649" t="str">
        <f t="shared" si="4"/>
        <v/>
      </c>
      <c r="V42" s="649"/>
      <c r="W42" s="650"/>
      <c r="X42" s="650"/>
      <c r="Y42" s="650"/>
      <c r="Z42" s="650"/>
      <c r="AA42" s="650"/>
      <c r="AB42" s="650"/>
      <c r="AC42" s="650"/>
      <c r="AD42" s="650"/>
      <c r="AE42" s="650"/>
      <c r="AF42" s="650"/>
      <c r="AG42" s="650"/>
      <c r="AH42" s="650"/>
      <c r="AI42" s="650"/>
      <c r="AJ42" s="650"/>
      <c r="AK42" s="650"/>
      <c r="AL42" s="207"/>
      <c r="AM42" s="649" t="str">
        <f t="shared" si="0"/>
        <v/>
      </c>
      <c r="AN42" s="649"/>
      <c r="AO42" s="650"/>
      <c r="AP42" s="650"/>
      <c r="AQ42" s="650"/>
      <c r="AR42" s="650"/>
      <c r="AS42" s="650"/>
      <c r="AT42" s="650"/>
      <c r="AU42" s="650"/>
      <c r="AV42" s="650"/>
      <c r="AW42" s="650"/>
      <c r="AX42" s="650"/>
      <c r="AY42" s="650"/>
      <c r="AZ42" s="650"/>
      <c r="BA42" s="650"/>
      <c r="BB42" s="650"/>
      <c r="BC42" s="650"/>
      <c r="BD42" s="207"/>
      <c r="BE42" s="649" t="str">
        <f t="shared" si="1"/>
        <v/>
      </c>
      <c r="BF42" s="649"/>
      <c r="BG42" s="650"/>
      <c r="BH42" s="650"/>
      <c r="BI42" s="650"/>
      <c r="BJ42" s="650"/>
      <c r="BK42" s="650"/>
      <c r="BL42" s="650"/>
      <c r="BM42" s="650"/>
      <c r="BN42" s="650"/>
      <c r="BO42" s="650"/>
      <c r="BP42" s="650"/>
      <c r="BQ42" s="650"/>
      <c r="BR42" s="650"/>
      <c r="BS42" s="650"/>
      <c r="BT42" s="650"/>
      <c r="BU42" s="650"/>
      <c r="BV42" s="207"/>
      <c r="BW42" s="649" t="str">
        <f t="shared" si="2"/>
        <v/>
      </c>
      <c r="BX42" s="649"/>
      <c r="BY42" s="650" t="str">
        <f>IF('各会計、関係団体の財政状況及び健全化判断比率'!B76="","",'各会計、関係団体の財政状況及び健全化判断比率'!B76)</f>
        <v/>
      </c>
      <c r="BZ42" s="650"/>
      <c r="CA42" s="650"/>
      <c r="CB42" s="650"/>
      <c r="CC42" s="650"/>
      <c r="CD42" s="650"/>
      <c r="CE42" s="650"/>
      <c r="CF42" s="650"/>
      <c r="CG42" s="650"/>
      <c r="CH42" s="650"/>
      <c r="CI42" s="650"/>
      <c r="CJ42" s="650"/>
      <c r="CK42" s="650"/>
      <c r="CL42" s="650"/>
      <c r="CM42" s="650"/>
      <c r="CN42" s="207"/>
      <c r="CO42" s="649" t="str">
        <f t="shared" si="3"/>
        <v/>
      </c>
      <c r="CP42" s="649"/>
      <c r="CQ42" s="650" t="str">
        <f>IF('各会計、関係団体の財政状況及び健全化判断比率'!BS15="","",'各会計、関係団体の財政状況及び健全化判断比率'!BS15)</f>
        <v/>
      </c>
      <c r="CR42" s="650"/>
      <c r="CS42" s="650"/>
      <c r="CT42" s="650"/>
      <c r="CU42" s="650"/>
      <c r="CV42" s="650"/>
      <c r="CW42" s="650"/>
      <c r="CX42" s="650"/>
      <c r="CY42" s="650"/>
      <c r="CZ42" s="650"/>
      <c r="DA42" s="650"/>
      <c r="DB42" s="650"/>
      <c r="DC42" s="650"/>
      <c r="DD42" s="650"/>
      <c r="DE42" s="650"/>
      <c r="DF42" s="204"/>
      <c r="DG42" s="651" t="str">
        <f>IF('各会計、関係団体の財政状況及び健全化判断比率'!BR15="","",'各会計、関係団体の財政状況及び健全化判断比率'!BR15)</f>
        <v/>
      </c>
      <c r="DH42" s="651"/>
      <c r="DI42" s="211"/>
      <c r="DJ42" s="179"/>
      <c r="DK42" s="179"/>
      <c r="DL42" s="179"/>
      <c r="DM42" s="179"/>
      <c r="DN42" s="179"/>
      <c r="DO42" s="179"/>
    </row>
    <row r="43" spans="1:119" ht="32.25" customHeight="1" x14ac:dyDescent="0.15">
      <c r="A43" s="179"/>
      <c r="B43" s="206"/>
      <c r="C43" s="649" t="str">
        <f t="shared" si="5"/>
        <v/>
      </c>
      <c r="D43" s="649"/>
      <c r="E43" s="650" t="str">
        <f>IF('各会計、関係団体の財政状況及び健全化判断比率'!B16="","",'各会計、関係団体の財政状況及び健全化判断比率'!B16)</f>
        <v/>
      </c>
      <c r="F43" s="650"/>
      <c r="G43" s="650"/>
      <c r="H43" s="650"/>
      <c r="I43" s="650"/>
      <c r="J43" s="650"/>
      <c r="K43" s="650"/>
      <c r="L43" s="650"/>
      <c r="M43" s="650"/>
      <c r="N43" s="650"/>
      <c r="O43" s="650"/>
      <c r="P43" s="650"/>
      <c r="Q43" s="650"/>
      <c r="R43" s="650"/>
      <c r="S43" s="650"/>
      <c r="T43" s="207"/>
      <c r="U43" s="649" t="str">
        <f t="shared" si="4"/>
        <v/>
      </c>
      <c r="V43" s="649"/>
      <c r="W43" s="650"/>
      <c r="X43" s="650"/>
      <c r="Y43" s="650"/>
      <c r="Z43" s="650"/>
      <c r="AA43" s="650"/>
      <c r="AB43" s="650"/>
      <c r="AC43" s="650"/>
      <c r="AD43" s="650"/>
      <c r="AE43" s="650"/>
      <c r="AF43" s="650"/>
      <c r="AG43" s="650"/>
      <c r="AH43" s="650"/>
      <c r="AI43" s="650"/>
      <c r="AJ43" s="650"/>
      <c r="AK43" s="650"/>
      <c r="AL43" s="207"/>
      <c r="AM43" s="649" t="str">
        <f t="shared" si="0"/>
        <v/>
      </c>
      <c r="AN43" s="649"/>
      <c r="AO43" s="650"/>
      <c r="AP43" s="650"/>
      <c r="AQ43" s="650"/>
      <c r="AR43" s="650"/>
      <c r="AS43" s="650"/>
      <c r="AT43" s="650"/>
      <c r="AU43" s="650"/>
      <c r="AV43" s="650"/>
      <c r="AW43" s="650"/>
      <c r="AX43" s="650"/>
      <c r="AY43" s="650"/>
      <c r="AZ43" s="650"/>
      <c r="BA43" s="650"/>
      <c r="BB43" s="650"/>
      <c r="BC43" s="650"/>
      <c r="BD43" s="207"/>
      <c r="BE43" s="649" t="str">
        <f t="shared" si="1"/>
        <v/>
      </c>
      <c r="BF43" s="649"/>
      <c r="BG43" s="650"/>
      <c r="BH43" s="650"/>
      <c r="BI43" s="650"/>
      <c r="BJ43" s="650"/>
      <c r="BK43" s="650"/>
      <c r="BL43" s="650"/>
      <c r="BM43" s="650"/>
      <c r="BN43" s="650"/>
      <c r="BO43" s="650"/>
      <c r="BP43" s="650"/>
      <c r="BQ43" s="650"/>
      <c r="BR43" s="650"/>
      <c r="BS43" s="650"/>
      <c r="BT43" s="650"/>
      <c r="BU43" s="650"/>
      <c r="BV43" s="207"/>
      <c r="BW43" s="649" t="str">
        <f t="shared" si="2"/>
        <v/>
      </c>
      <c r="BX43" s="649"/>
      <c r="BY43" s="650" t="str">
        <f>IF('各会計、関係団体の財政状況及び健全化判断比率'!B77="","",'各会計、関係団体の財政状況及び健全化判断比率'!B77)</f>
        <v/>
      </c>
      <c r="BZ43" s="650"/>
      <c r="CA43" s="650"/>
      <c r="CB43" s="650"/>
      <c r="CC43" s="650"/>
      <c r="CD43" s="650"/>
      <c r="CE43" s="650"/>
      <c r="CF43" s="650"/>
      <c r="CG43" s="650"/>
      <c r="CH43" s="650"/>
      <c r="CI43" s="650"/>
      <c r="CJ43" s="650"/>
      <c r="CK43" s="650"/>
      <c r="CL43" s="650"/>
      <c r="CM43" s="650"/>
      <c r="CN43" s="207"/>
      <c r="CO43" s="649" t="str">
        <f t="shared" si="3"/>
        <v/>
      </c>
      <c r="CP43" s="649"/>
      <c r="CQ43" s="650" t="str">
        <f>IF('各会計、関係団体の財政状況及び健全化判断比率'!BS16="","",'各会計、関係団体の財政状況及び健全化判断比率'!BS16)</f>
        <v/>
      </c>
      <c r="CR43" s="650"/>
      <c r="CS43" s="650"/>
      <c r="CT43" s="650"/>
      <c r="CU43" s="650"/>
      <c r="CV43" s="650"/>
      <c r="CW43" s="650"/>
      <c r="CX43" s="650"/>
      <c r="CY43" s="650"/>
      <c r="CZ43" s="650"/>
      <c r="DA43" s="650"/>
      <c r="DB43" s="650"/>
      <c r="DC43" s="650"/>
      <c r="DD43" s="650"/>
      <c r="DE43" s="650"/>
      <c r="DF43" s="204"/>
      <c r="DG43" s="651" t="str">
        <f>IF('各会計、関係団体の財政状況及び健全化判断比率'!BR16="","",'各会計、関係団体の財政状況及び健全化判断比率'!BR16)</f>
        <v/>
      </c>
      <c r="DH43" s="651"/>
      <c r="DI43" s="211"/>
      <c r="DJ43" s="179"/>
      <c r="DK43" s="179"/>
      <c r="DL43" s="179"/>
      <c r="DM43" s="179"/>
      <c r="DN43" s="179"/>
      <c r="DO43" s="179"/>
    </row>
    <row r="44" spans="1:119" ht="13.5" customHeight="1" thickBot="1" x14ac:dyDescent="0.2">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x14ac:dyDescent="0.15">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x14ac:dyDescent="0.15">
      <c r="B46" s="179" t="s">
        <v>203</v>
      </c>
      <c r="C46" s="179"/>
      <c r="D46" s="179"/>
      <c r="E46" s="179" t="s">
        <v>204</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x14ac:dyDescent="0.15">
      <c r="B47" s="179"/>
      <c r="C47" s="179"/>
      <c r="D47" s="179"/>
      <c r="E47" s="179" t="s">
        <v>205</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x14ac:dyDescent="0.15">
      <c r="B48" s="179"/>
      <c r="C48" s="179"/>
      <c r="D48" s="179"/>
      <c r="E48" s="179" t="s">
        <v>206</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x14ac:dyDescent="0.15">
      <c r="E49" s="215" t="s">
        <v>207</v>
      </c>
    </row>
    <row r="50" spans="5:5" x14ac:dyDescent="0.15">
      <c r="E50" s="181" t="s">
        <v>208</v>
      </c>
    </row>
    <row r="51" spans="5:5" x14ac:dyDescent="0.15">
      <c r="E51" s="181" t="s">
        <v>209</v>
      </c>
    </row>
    <row r="52" spans="5:5" x14ac:dyDescent="0.15">
      <c r="E52" s="181"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XpkLD87MdL0GFYg7raEdG/1LUEZY0Ezla/rDMsvVdk8MPuWZvAUPg9gbBtxKyAxa43VqMiyBRP9rBWZFtum1g==" saltValue="ieYxPEQmTo9dVG3HcThl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1" t="s">
        <v>565</v>
      </c>
      <c r="D34" s="1241"/>
      <c r="E34" s="1242"/>
      <c r="F34" s="32">
        <v>8</v>
      </c>
      <c r="G34" s="33">
        <v>8.2100000000000009</v>
      </c>
      <c r="H34" s="33">
        <v>8.41</v>
      </c>
      <c r="I34" s="33">
        <v>9.65</v>
      </c>
      <c r="J34" s="34">
        <v>7.85</v>
      </c>
      <c r="K34" s="22"/>
      <c r="L34" s="22"/>
      <c r="M34" s="22"/>
      <c r="N34" s="22"/>
      <c r="O34" s="22"/>
      <c r="P34" s="22"/>
    </row>
    <row r="35" spans="1:16" ht="39" customHeight="1" x14ac:dyDescent="0.15">
      <c r="A35" s="22"/>
      <c r="B35" s="35"/>
      <c r="C35" s="1235" t="s">
        <v>566</v>
      </c>
      <c r="D35" s="1236"/>
      <c r="E35" s="1237"/>
      <c r="F35" s="36">
        <v>0.28999999999999998</v>
      </c>
      <c r="G35" s="37">
        <v>0.31</v>
      </c>
      <c r="H35" s="37">
        <v>0.45</v>
      </c>
      <c r="I35" s="37">
        <v>1.71</v>
      </c>
      <c r="J35" s="38">
        <v>1.79</v>
      </c>
      <c r="K35" s="22"/>
      <c r="L35" s="22"/>
      <c r="M35" s="22"/>
      <c r="N35" s="22"/>
      <c r="O35" s="22"/>
      <c r="P35" s="22"/>
    </row>
    <row r="36" spans="1:16" ht="39" customHeight="1" x14ac:dyDescent="0.15">
      <c r="A36" s="22"/>
      <c r="B36" s="35"/>
      <c r="C36" s="1235" t="s">
        <v>567</v>
      </c>
      <c r="D36" s="1236"/>
      <c r="E36" s="1237"/>
      <c r="F36" s="36">
        <v>1.71</v>
      </c>
      <c r="G36" s="37">
        <v>1.82</v>
      </c>
      <c r="H36" s="37">
        <v>1.79</v>
      </c>
      <c r="I36" s="37">
        <v>1.83</v>
      </c>
      <c r="J36" s="38">
        <v>1.71</v>
      </c>
      <c r="K36" s="22"/>
      <c r="L36" s="22"/>
      <c r="M36" s="22"/>
      <c r="N36" s="22"/>
      <c r="O36" s="22"/>
      <c r="P36" s="22"/>
    </row>
    <row r="37" spans="1:16" ht="39" customHeight="1" x14ac:dyDescent="0.15">
      <c r="A37" s="22"/>
      <c r="B37" s="35"/>
      <c r="C37" s="1235" t="s">
        <v>568</v>
      </c>
      <c r="D37" s="1236"/>
      <c r="E37" s="1237"/>
      <c r="F37" s="36" t="s">
        <v>516</v>
      </c>
      <c r="G37" s="37">
        <v>1.45</v>
      </c>
      <c r="H37" s="37">
        <v>1.55</v>
      </c>
      <c r="I37" s="37">
        <v>1.28</v>
      </c>
      <c r="J37" s="38">
        <v>1.3</v>
      </c>
      <c r="K37" s="22"/>
      <c r="L37" s="22"/>
      <c r="M37" s="22"/>
      <c r="N37" s="22"/>
      <c r="O37" s="22"/>
      <c r="P37" s="22"/>
    </row>
    <row r="38" spans="1:16" ht="39" customHeight="1" x14ac:dyDescent="0.15">
      <c r="A38" s="22"/>
      <c r="B38" s="35"/>
      <c r="C38" s="1235" t="s">
        <v>569</v>
      </c>
      <c r="D38" s="1236"/>
      <c r="E38" s="1237"/>
      <c r="F38" s="36">
        <v>0.28000000000000003</v>
      </c>
      <c r="G38" s="37">
        <v>0.54</v>
      </c>
      <c r="H38" s="37">
        <v>0.87</v>
      </c>
      <c r="I38" s="37">
        <v>0.65</v>
      </c>
      <c r="J38" s="38">
        <v>0.65</v>
      </c>
      <c r="K38" s="22"/>
      <c r="L38" s="22"/>
      <c r="M38" s="22"/>
      <c r="N38" s="22"/>
      <c r="O38" s="22"/>
      <c r="P38" s="22"/>
    </row>
    <row r="39" spans="1:16" ht="39" customHeight="1" x14ac:dyDescent="0.15">
      <c r="A39" s="22"/>
      <c r="B39" s="35"/>
      <c r="C39" s="1235" t="s">
        <v>570</v>
      </c>
      <c r="D39" s="1236"/>
      <c r="E39" s="1237"/>
      <c r="F39" s="36">
        <v>0.23</v>
      </c>
      <c r="G39" s="37">
        <v>0.24</v>
      </c>
      <c r="H39" s="37">
        <v>0.25</v>
      </c>
      <c r="I39" s="37">
        <v>0.27</v>
      </c>
      <c r="J39" s="38">
        <v>0.27</v>
      </c>
      <c r="K39" s="22"/>
      <c r="L39" s="22"/>
      <c r="M39" s="22"/>
      <c r="N39" s="22"/>
      <c r="O39" s="22"/>
      <c r="P39" s="22"/>
    </row>
    <row r="40" spans="1:16" ht="39" customHeight="1" x14ac:dyDescent="0.15">
      <c r="A40" s="22"/>
      <c r="B40" s="35"/>
      <c r="C40" s="1235"/>
      <c r="D40" s="1236"/>
      <c r="E40" s="1237"/>
      <c r="F40" s="36"/>
      <c r="G40" s="37"/>
      <c r="H40" s="37"/>
      <c r="I40" s="37"/>
      <c r="J40" s="38"/>
      <c r="K40" s="22"/>
      <c r="L40" s="22"/>
      <c r="M40" s="22"/>
      <c r="N40" s="22"/>
      <c r="O40" s="22"/>
      <c r="P40" s="22"/>
    </row>
    <row r="41" spans="1:16" ht="39" customHeight="1" x14ac:dyDescent="0.15">
      <c r="A41" s="22"/>
      <c r="B41" s="35"/>
      <c r="C41" s="1235"/>
      <c r="D41" s="1236"/>
      <c r="E41" s="1237"/>
      <c r="F41" s="36"/>
      <c r="G41" s="37"/>
      <c r="H41" s="37"/>
      <c r="I41" s="37"/>
      <c r="J41" s="38"/>
      <c r="K41" s="22"/>
      <c r="L41" s="22"/>
      <c r="M41" s="22"/>
      <c r="N41" s="22"/>
      <c r="O41" s="22"/>
      <c r="P41" s="22"/>
    </row>
    <row r="42" spans="1:16" ht="39" customHeight="1" x14ac:dyDescent="0.15">
      <c r="A42" s="22"/>
      <c r="B42" s="39"/>
      <c r="C42" s="1235" t="s">
        <v>571</v>
      </c>
      <c r="D42" s="1236"/>
      <c r="E42" s="1237"/>
      <c r="F42" s="36" t="s">
        <v>516</v>
      </c>
      <c r="G42" s="37" t="s">
        <v>516</v>
      </c>
      <c r="H42" s="37" t="s">
        <v>516</v>
      </c>
      <c r="I42" s="37" t="s">
        <v>516</v>
      </c>
      <c r="J42" s="38" t="s">
        <v>516</v>
      </c>
      <c r="K42" s="22"/>
      <c r="L42" s="22"/>
      <c r="M42" s="22"/>
      <c r="N42" s="22"/>
      <c r="O42" s="22"/>
      <c r="P42" s="22"/>
    </row>
    <row r="43" spans="1:16" ht="39" customHeight="1" thickBot="1" x14ac:dyDescent="0.2">
      <c r="A43" s="22"/>
      <c r="B43" s="40"/>
      <c r="C43" s="1238" t="s">
        <v>572</v>
      </c>
      <c r="D43" s="1239"/>
      <c r="E43" s="1240"/>
      <c r="F43" s="41">
        <v>0</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NOm8frWC5/+T8FYnoBGXO8ANWAqIwTeqNUOKoSCKNVbhS1XjDwKl1o3fUXrEvoxdA/e5+Vq9kWrhFHwJ1INw==" saltValue="0byVVmwhlrGjtofbhJP+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3" t="s">
        <v>11</v>
      </c>
      <c r="C45" s="1244"/>
      <c r="D45" s="58"/>
      <c r="E45" s="1249" t="s">
        <v>12</v>
      </c>
      <c r="F45" s="1249"/>
      <c r="G45" s="1249"/>
      <c r="H45" s="1249"/>
      <c r="I45" s="1249"/>
      <c r="J45" s="1250"/>
      <c r="K45" s="59">
        <v>4778</v>
      </c>
      <c r="L45" s="60">
        <v>4649</v>
      </c>
      <c r="M45" s="60">
        <v>4826</v>
      </c>
      <c r="N45" s="60">
        <v>4861</v>
      </c>
      <c r="O45" s="61">
        <v>5048</v>
      </c>
      <c r="P45" s="48"/>
      <c r="Q45" s="48"/>
      <c r="R45" s="48"/>
      <c r="S45" s="48"/>
      <c r="T45" s="48"/>
      <c r="U45" s="48"/>
    </row>
    <row r="46" spans="1:21" ht="30.75" customHeight="1" x14ac:dyDescent="0.15">
      <c r="A46" s="48"/>
      <c r="B46" s="1245"/>
      <c r="C46" s="1246"/>
      <c r="D46" s="62"/>
      <c r="E46" s="1251" t="s">
        <v>13</v>
      </c>
      <c r="F46" s="1251"/>
      <c r="G46" s="1251"/>
      <c r="H46" s="1251"/>
      <c r="I46" s="1251"/>
      <c r="J46" s="1252"/>
      <c r="K46" s="63" t="s">
        <v>516</v>
      </c>
      <c r="L46" s="64" t="s">
        <v>516</v>
      </c>
      <c r="M46" s="64" t="s">
        <v>516</v>
      </c>
      <c r="N46" s="64" t="s">
        <v>516</v>
      </c>
      <c r="O46" s="65" t="s">
        <v>516</v>
      </c>
      <c r="P46" s="48"/>
      <c r="Q46" s="48"/>
      <c r="R46" s="48"/>
      <c r="S46" s="48"/>
      <c r="T46" s="48"/>
      <c r="U46" s="48"/>
    </row>
    <row r="47" spans="1:21" ht="30.75" customHeight="1" x14ac:dyDescent="0.15">
      <c r="A47" s="48"/>
      <c r="B47" s="1245"/>
      <c r="C47" s="1246"/>
      <c r="D47" s="62"/>
      <c r="E47" s="1251" t="s">
        <v>14</v>
      </c>
      <c r="F47" s="1251"/>
      <c r="G47" s="1251"/>
      <c r="H47" s="1251"/>
      <c r="I47" s="1251"/>
      <c r="J47" s="1252"/>
      <c r="K47" s="63" t="s">
        <v>516</v>
      </c>
      <c r="L47" s="64" t="s">
        <v>516</v>
      </c>
      <c r="M47" s="64" t="s">
        <v>516</v>
      </c>
      <c r="N47" s="64" t="s">
        <v>516</v>
      </c>
      <c r="O47" s="65" t="s">
        <v>516</v>
      </c>
      <c r="P47" s="48"/>
      <c r="Q47" s="48"/>
      <c r="R47" s="48"/>
      <c r="S47" s="48"/>
      <c r="T47" s="48"/>
      <c r="U47" s="48"/>
    </row>
    <row r="48" spans="1:21" ht="30.75" customHeight="1" x14ac:dyDescent="0.15">
      <c r="A48" s="48"/>
      <c r="B48" s="1245"/>
      <c r="C48" s="1246"/>
      <c r="D48" s="62"/>
      <c r="E48" s="1251" t="s">
        <v>15</v>
      </c>
      <c r="F48" s="1251"/>
      <c r="G48" s="1251"/>
      <c r="H48" s="1251"/>
      <c r="I48" s="1251"/>
      <c r="J48" s="1252"/>
      <c r="K48" s="63">
        <v>2477</v>
      </c>
      <c r="L48" s="64">
        <v>2018</v>
      </c>
      <c r="M48" s="64">
        <v>2014</v>
      </c>
      <c r="N48" s="64">
        <v>1977</v>
      </c>
      <c r="O48" s="65">
        <v>1552</v>
      </c>
      <c r="P48" s="48"/>
      <c r="Q48" s="48"/>
      <c r="R48" s="48"/>
      <c r="S48" s="48"/>
      <c r="T48" s="48"/>
      <c r="U48" s="48"/>
    </row>
    <row r="49" spans="1:21" ht="30.75" customHeight="1" x14ac:dyDescent="0.15">
      <c r="A49" s="48"/>
      <c r="B49" s="1245"/>
      <c r="C49" s="1246"/>
      <c r="D49" s="62"/>
      <c r="E49" s="1251" t="s">
        <v>16</v>
      </c>
      <c r="F49" s="1251"/>
      <c r="G49" s="1251"/>
      <c r="H49" s="1251"/>
      <c r="I49" s="1251"/>
      <c r="J49" s="1252"/>
      <c r="K49" s="63" t="s">
        <v>516</v>
      </c>
      <c r="L49" s="64" t="s">
        <v>516</v>
      </c>
      <c r="M49" s="64" t="s">
        <v>516</v>
      </c>
      <c r="N49" s="64" t="s">
        <v>516</v>
      </c>
      <c r="O49" s="65" t="s">
        <v>516</v>
      </c>
      <c r="P49" s="48"/>
      <c r="Q49" s="48"/>
      <c r="R49" s="48"/>
      <c r="S49" s="48"/>
      <c r="T49" s="48"/>
      <c r="U49" s="48"/>
    </row>
    <row r="50" spans="1:21" ht="30.75" customHeight="1" x14ac:dyDescent="0.15">
      <c r="A50" s="48"/>
      <c r="B50" s="1245"/>
      <c r="C50" s="1246"/>
      <c r="D50" s="62"/>
      <c r="E50" s="1251" t="s">
        <v>17</v>
      </c>
      <c r="F50" s="1251"/>
      <c r="G50" s="1251"/>
      <c r="H50" s="1251"/>
      <c r="I50" s="1251"/>
      <c r="J50" s="1252"/>
      <c r="K50" s="63">
        <v>80</v>
      </c>
      <c r="L50" s="64">
        <v>78</v>
      </c>
      <c r="M50" s="64">
        <v>78</v>
      </c>
      <c r="N50" s="64">
        <v>78</v>
      </c>
      <c r="O50" s="65">
        <v>99</v>
      </c>
      <c r="P50" s="48"/>
      <c r="Q50" s="48"/>
      <c r="R50" s="48"/>
      <c r="S50" s="48"/>
      <c r="T50" s="48"/>
      <c r="U50" s="48"/>
    </row>
    <row r="51" spans="1:21" ht="30.75" customHeight="1" x14ac:dyDescent="0.15">
      <c r="A51" s="48"/>
      <c r="B51" s="1247"/>
      <c r="C51" s="1248"/>
      <c r="D51" s="66"/>
      <c r="E51" s="1251" t="s">
        <v>18</v>
      </c>
      <c r="F51" s="1251"/>
      <c r="G51" s="1251"/>
      <c r="H51" s="1251"/>
      <c r="I51" s="1251"/>
      <c r="J51" s="1252"/>
      <c r="K51" s="63" t="s">
        <v>516</v>
      </c>
      <c r="L51" s="64" t="s">
        <v>516</v>
      </c>
      <c r="M51" s="64" t="s">
        <v>516</v>
      </c>
      <c r="N51" s="64" t="s">
        <v>516</v>
      </c>
      <c r="O51" s="65" t="s">
        <v>516</v>
      </c>
      <c r="P51" s="48"/>
      <c r="Q51" s="48"/>
      <c r="R51" s="48"/>
      <c r="S51" s="48"/>
      <c r="T51" s="48"/>
      <c r="U51" s="48"/>
    </row>
    <row r="52" spans="1:21" ht="30.75" customHeight="1" x14ac:dyDescent="0.15">
      <c r="A52" s="48"/>
      <c r="B52" s="1253" t="s">
        <v>19</v>
      </c>
      <c r="C52" s="1254"/>
      <c r="D52" s="66"/>
      <c r="E52" s="1251" t="s">
        <v>20</v>
      </c>
      <c r="F52" s="1251"/>
      <c r="G52" s="1251"/>
      <c r="H52" s="1251"/>
      <c r="I52" s="1251"/>
      <c r="J52" s="1252"/>
      <c r="K52" s="63">
        <v>8948</v>
      </c>
      <c r="L52" s="64">
        <v>8143</v>
      </c>
      <c r="M52" s="64">
        <v>8487</v>
      </c>
      <c r="N52" s="64">
        <v>8784</v>
      </c>
      <c r="O52" s="65">
        <v>8100</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-1613</v>
      </c>
      <c r="L53" s="69">
        <v>-1398</v>
      </c>
      <c r="M53" s="69">
        <v>-1569</v>
      </c>
      <c r="N53" s="69">
        <v>-1868</v>
      </c>
      <c r="O53" s="70">
        <v>-1401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59" t="s">
        <v>25</v>
      </c>
      <c r="C57" s="1260"/>
      <c r="D57" s="1263" t="s">
        <v>26</v>
      </c>
      <c r="E57" s="1264"/>
      <c r="F57" s="1264"/>
      <c r="G57" s="1264"/>
      <c r="H57" s="1264"/>
      <c r="I57" s="1264"/>
      <c r="J57" s="1265"/>
      <c r="K57" s="379" t="s">
        <v>516</v>
      </c>
      <c r="L57" s="380" t="s">
        <v>516</v>
      </c>
      <c r="M57" s="380" t="s">
        <v>516</v>
      </c>
      <c r="N57" s="380" t="s">
        <v>516</v>
      </c>
      <c r="O57" s="381" t="s">
        <v>516</v>
      </c>
    </row>
    <row r="58" spans="1:21" ht="31.5" customHeight="1" thickBot="1" x14ac:dyDescent="0.2">
      <c r="B58" s="1261"/>
      <c r="C58" s="1262"/>
      <c r="D58" s="1266" t="s">
        <v>27</v>
      </c>
      <c r="E58" s="1267"/>
      <c r="F58" s="1267"/>
      <c r="G58" s="1267"/>
      <c r="H58" s="1267"/>
      <c r="I58" s="1267"/>
      <c r="J58" s="1268"/>
      <c r="K58" s="379" t="s">
        <v>516</v>
      </c>
      <c r="L58" s="380" t="s">
        <v>516</v>
      </c>
      <c r="M58" s="380" t="s">
        <v>516</v>
      </c>
      <c r="N58" s="380" t="s">
        <v>516</v>
      </c>
      <c r="O58" s="381" t="s">
        <v>516</v>
      </c>
    </row>
    <row r="59" spans="1:21" ht="24" customHeight="1" x14ac:dyDescent="0.15">
      <c r="B59" s="82"/>
      <c r="C59" s="82"/>
      <c r="D59" s="83" t="s">
        <v>28</v>
      </c>
      <c r="E59" s="84"/>
      <c r="F59" s="84"/>
      <c r="G59" s="84"/>
      <c r="H59" s="84"/>
      <c r="I59" s="84"/>
      <c r="J59" s="84"/>
      <c r="K59" s="84"/>
      <c r="L59" s="84"/>
      <c r="M59" s="84"/>
      <c r="N59" s="84"/>
      <c r="O59" s="84"/>
    </row>
    <row r="60" spans="1:21" ht="24" customHeight="1" x14ac:dyDescent="0.15">
      <c r="B60" s="85"/>
      <c r="C60" s="85"/>
      <c r="D60" s="83" t="s">
        <v>29</v>
      </c>
      <c r="E60" s="84"/>
      <c r="F60" s="84"/>
      <c r="G60" s="84"/>
      <c r="H60" s="84"/>
      <c r="I60" s="84"/>
      <c r="J60" s="84"/>
      <c r="K60" s="84"/>
      <c r="L60" s="84"/>
      <c r="M60" s="84"/>
      <c r="N60" s="84"/>
      <c r="O60" s="84"/>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623ZZkLXdgaKEIVbNTsw+4BUCOi5/52kWdA7R7/9arfw2MO5fzdDm0gUvylu1M/2xqrOiFPRcNoURcKhYVaMQ==" saltValue="CT+qjwdKf3tkYjvtIFGJ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86" customWidth="1"/>
    <col min="2" max="3" width="12.625" style="86" customWidth="1"/>
    <col min="4" max="4" width="11.625" style="86" customWidth="1"/>
    <col min="5" max="8" width="10.375" style="86" customWidth="1"/>
    <col min="9" max="13" width="16.375" style="86" customWidth="1"/>
    <col min="14" max="19" width="12.625" style="86" customWidth="1"/>
    <col min="20" max="16384" width="0" style="8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7" t="s">
        <v>9</v>
      </c>
    </row>
    <row r="40" spans="2:13" ht="27.75" customHeight="1" thickBot="1" x14ac:dyDescent="0.2">
      <c r="B40" s="88" t="s">
        <v>10</v>
      </c>
      <c r="C40" s="89"/>
      <c r="D40" s="89"/>
      <c r="E40" s="90"/>
      <c r="F40" s="90"/>
      <c r="G40" s="90"/>
      <c r="H40" s="91" t="s">
        <v>2</v>
      </c>
      <c r="I40" s="92" t="s">
        <v>557</v>
      </c>
      <c r="J40" s="93" t="s">
        <v>558</v>
      </c>
      <c r="K40" s="93" t="s">
        <v>559</v>
      </c>
      <c r="L40" s="93" t="s">
        <v>560</v>
      </c>
      <c r="M40" s="94" t="s">
        <v>561</v>
      </c>
    </row>
    <row r="41" spans="2:13" ht="27.75" customHeight="1" x14ac:dyDescent="0.15">
      <c r="B41" s="1269" t="s">
        <v>30</v>
      </c>
      <c r="C41" s="1270"/>
      <c r="D41" s="95"/>
      <c r="E41" s="1275" t="s">
        <v>31</v>
      </c>
      <c r="F41" s="1275"/>
      <c r="G41" s="1275"/>
      <c r="H41" s="1276"/>
      <c r="I41" s="96">
        <v>58816</v>
      </c>
      <c r="J41" s="97">
        <v>58841</v>
      </c>
      <c r="K41" s="97">
        <v>56424</v>
      </c>
      <c r="L41" s="97">
        <v>53655</v>
      </c>
      <c r="M41" s="98">
        <v>50829</v>
      </c>
    </row>
    <row r="42" spans="2:13" ht="27.75" customHeight="1" x14ac:dyDescent="0.15">
      <c r="B42" s="1271"/>
      <c r="C42" s="1272"/>
      <c r="D42" s="99"/>
      <c r="E42" s="1277" t="s">
        <v>32</v>
      </c>
      <c r="F42" s="1277"/>
      <c r="G42" s="1277"/>
      <c r="H42" s="1278"/>
      <c r="I42" s="100">
        <v>2999</v>
      </c>
      <c r="J42" s="101">
        <v>1910</v>
      </c>
      <c r="K42" s="101">
        <v>1592</v>
      </c>
      <c r="L42" s="101">
        <v>1876</v>
      </c>
      <c r="M42" s="102">
        <v>1570</v>
      </c>
    </row>
    <row r="43" spans="2:13" ht="27.75" customHeight="1" x14ac:dyDescent="0.15">
      <c r="B43" s="1271"/>
      <c r="C43" s="1272"/>
      <c r="D43" s="99"/>
      <c r="E43" s="1277" t="s">
        <v>33</v>
      </c>
      <c r="F43" s="1277"/>
      <c r="G43" s="1277"/>
      <c r="H43" s="1278"/>
      <c r="I43" s="100">
        <v>19016</v>
      </c>
      <c r="J43" s="101">
        <v>17752</v>
      </c>
      <c r="K43" s="101">
        <v>16516</v>
      </c>
      <c r="L43" s="101">
        <v>14527</v>
      </c>
      <c r="M43" s="102">
        <v>12775</v>
      </c>
    </row>
    <row r="44" spans="2:13" ht="27.75" customHeight="1" x14ac:dyDescent="0.15">
      <c r="B44" s="1271"/>
      <c r="C44" s="1272"/>
      <c r="D44" s="99"/>
      <c r="E44" s="1277" t="s">
        <v>34</v>
      </c>
      <c r="F44" s="1277"/>
      <c r="G44" s="1277"/>
      <c r="H44" s="1278"/>
      <c r="I44" s="100" t="s">
        <v>516</v>
      </c>
      <c r="J44" s="101" t="s">
        <v>516</v>
      </c>
      <c r="K44" s="101" t="s">
        <v>516</v>
      </c>
      <c r="L44" s="101" t="s">
        <v>516</v>
      </c>
      <c r="M44" s="102" t="s">
        <v>516</v>
      </c>
    </row>
    <row r="45" spans="2:13" ht="27.75" customHeight="1" x14ac:dyDescent="0.15">
      <c r="B45" s="1271"/>
      <c r="C45" s="1272"/>
      <c r="D45" s="99"/>
      <c r="E45" s="1277" t="s">
        <v>35</v>
      </c>
      <c r="F45" s="1277"/>
      <c r="G45" s="1277"/>
      <c r="H45" s="1278"/>
      <c r="I45" s="100">
        <v>10671</v>
      </c>
      <c r="J45" s="101">
        <v>10006</v>
      </c>
      <c r="K45" s="101">
        <v>10246</v>
      </c>
      <c r="L45" s="101">
        <v>10436</v>
      </c>
      <c r="M45" s="102">
        <v>9901</v>
      </c>
    </row>
    <row r="46" spans="2:13" ht="27.75" customHeight="1" x14ac:dyDescent="0.15">
      <c r="B46" s="1271"/>
      <c r="C46" s="1272"/>
      <c r="D46" s="103"/>
      <c r="E46" s="1277" t="s">
        <v>36</v>
      </c>
      <c r="F46" s="1277"/>
      <c r="G46" s="1277"/>
      <c r="H46" s="1278"/>
      <c r="I46" s="100" t="s">
        <v>516</v>
      </c>
      <c r="J46" s="101" t="s">
        <v>516</v>
      </c>
      <c r="K46" s="101">
        <v>7</v>
      </c>
      <c r="L46" s="101">
        <v>54</v>
      </c>
      <c r="M46" s="102">
        <v>53</v>
      </c>
    </row>
    <row r="47" spans="2:13" ht="27.75" customHeight="1" x14ac:dyDescent="0.15">
      <c r="B47" s="1271"/>
      <c r="C47" s="1272"/>
      <c r="D47" s="104"/>
      <c r="E47" s="1279" t="s">
        <v>37</v>
      </c>
      <c r="F47" s="1280"/>
      <c r="G47" s="1280"/>
      <c r="H47" s="1281"/>
      <c r="I47" s="100" t="s">
        <v>516</v>
      </c>
      <c r="J47" s="101" t="s">
        <v>516</v>
      </c>
      <c r="K47" s="101" t="s">
        <v>516</v>
      </c>
      <c r="L47" s="101" t="s">
        <v>516</v>
      </c>
      <c r="M47" s="102" t="s">
        <v>516</v>
      </c>
    </row>
    <row r="48" spans="2:13" ht="27.75" customHeight="1" x14ac:dyDescent="0.15">
      <c r="B48" s="1271"/>
      <c r="C48" s="1272"/>
      <c r="D48" s="99"/>
      <c r="E48" s="1277" t="s">
        <v>38</v>
      </c>
      <c r="F48" s="1277"/>
      <c r="G48" s="1277"/>
      <c r="H48" s="1278"/>
      <c r="I48" s="100" t="s">
        <v>516</v>
      </c>
      <c r="J48" s="101" t="s">
        <v>516</v>
      </c>
      <c r="K48" s="101" t="s">
        <v>516</v>
      </c>
      <c r="L48" s="101" t="s">
        <v>516</v>
      </c>
      <c r="M48" s="102" t="s">
        <v>516</v>
      </c>
    </row>
    <row r="49" spans="2:13" ht="27.75" customHeight="1" x14ac:dyDescent="0.15">
      <c r="B49" s="1273"/>
      <c r="C49" s="1274"/>
      <c r="D49" s="99"/>
      <c r="E49" s="1277" t="s">
        <v>39</v>
      </c>
      <c r="F49" s="1277"/>
      <c r="G49" s="1277"/>
      <c r="H49" s="1278"/>
      <c r="I49" s="100" t="s">
        <v>516</v>
      </c>
      <c r="J49" s="101" t="s">
        <v>516</v>
      </c>
      <c r="K49" s="101" t="s">
        <v>516</v>
      </c>
      <c r="L49" s="101" t="s">
        <v>516</v>
      </c>
      <c r="M49" s="102" t="s">
        <v>516</v>
      </c>
    </row>
    <row r="50" spans="2:13" ht="27.75" customHeight="1" x14ac:dyDescent="0.15">
      <c r="B50" s="1282" t="s">
        <v>40</v>
      </c>
      <c r="C50" s="1283"/>
      <c r="D50" s="105"/>
      <c r="E50" s="1277" t="s">
        <v>41</v>
      </c>
      <c r="F50" s="1277"/>
      <c r="G50" s="1277"/>
      <c r="H50" s="1278"/>
      <c r="I50" s="100">
        <v>17142</v>
      </c>
      <c r="J50" s="101">
        <v>18800</v>
      </c>
      <c r="K50" s="101">
        <v>20627</v>
      </c>
      <c r="L50" s="101">
        <v>22103</v>
      </c>
      <c r="M50" s="102">
        <v>22497</v>
      </c>
    </row>
    <row r="51" spans="2:13" ht="27.75" customHeight="1" x14ac:dyDescent="0.15">
      <c r="B51" s="1271"/>
      <c r="C51" s="1272"/>
      <c r="D51" s="99"/>
      <c r="E51" s="1277" t="s">
        <v>42</v>
      </c>
      <c r="F51" s="1277"/>
      <c r="G51" s="1277"/>
      <c r="H51" s="1278"/>
      <c r="I51" s="100">
        <v>22403</v>
      </c>
      <c r="J51" s="101">
        <v>23940</v>
      </c>
      <c r="K51" s="101">
        <v>25174</v>
      </c>
      <c r="L51" s="101">
        <v>23098</v>
      </c>
      <c r="M51" s="102">
        <v>21501</v>
      </c>
    </row>
    <row r="52" spans="2:13" ht="27.75" customHeight="1" x14ac:dyDescent="0.15">
      <c r="B52" s="1273"/>
      <c r="C52" s="1274"/>
      <c r="D52" s="99"/>
      <c r="E52" s="1277" t="s">
        <v>43</v>
      </c>
      <c r="F52" s="1277"/>
      <c r="G52" s="1277"/>
      <c r="H52" s="1278"/>
      <c r="I52" s="100">
        <v>61121</v>
      </c>
      <c r="J52" s="101">
        <v>60506</v>
      </c>
      <c r="K52" s="101">
        <v>58579</v>
      </c>
      <c r="L52" s="101">
        <v>56152</v>
      </c>
      <c r="M52" s="102">
        <v>54220</v>
      </c>
    </row>
    <row r="53" spans="2:13" ht="27.75" customHeight="1" thickBot="1" x14ac:dyDescent="0.2">
      <c r="B53" s="1284" t="s">
        <v>44</v>
      </c>
      <c r="C53" s="1285"/>
      <c r="D53" s="106"/>
      <c r="E53" s="1286" t="s">
        <v>45</v>
      </c>
      <c r="F53" s="1286"/>
      <c r="G53" s="1286"/>
      <c r="H53" s="1287"/>
      <c r="I53" s="107">
        <v>-9163</v>
      </c>
      <c r="J53" s="108">
        <v>-14737</v>
      </c>
      <c r="K53" s="108">
        <v>-19596</v>
      </c>
      <c r="L53" s="108">
        <v>-20805</v>
      </c>
      <c r="M53" s="109">
        <v>-23090</v>
      </c>
    </row>
    <row r="54" spans="2:13" ht="27.75" customHeight="1" x14ac:dyDescent="0.15">
      <c r="B54" s="110" t="s">
        <v>46</v>
      </c>
      <c r="C54" s="111"/>
      <c r="D54" s="111"/>
      <c r="E54" s="112"/>
      <c r="F54" s="112"/>
      <c r="G54" s="112"/>
      <c r="H54" s="112"/>
      <c r="I54" s="113"/>
      <c r="J54" s="113"/>
      <c r="K54" s="113"/>
      <c r="L54" s="113"/>
      <c r="M54" s="113"/>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mNRvY2k6EI0ofOQzysn3acZBV+TTfk+9S91q2AbJ/ayfhNxvNx+Vs2aWC5xYgD7ubPephOkj9RMts7ZIwTqww==" saltValue="88C+1TiF+gOiXPICiZea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4" t="s">
        <v>47</v>
      </c>
    </row>
    <row r="54" spans="2:8" ht="29.25" customHeight="1" thickBot="1" x14ac:dyDescent="0.25">
      <c r="B54" s="115" t="s">
        <v>1</v>
      </c>
      <c r="C54" s="116"/>
      <c r="D54" s="116"/>
      <c r="E54" s="117" t="s">
        <v>2</v>
      </c>
      <c r="F54" s="118" t="s">
        <v>559</v>
      </c>
      <c r="G54" s="118" t="s">
        <v>560</v>
      </c>
      <c r="H54" s="119" t="s">
        <v>561</v>
      </c>
    </row>
    <row r="55" spans="2:8" ht="52.5" customHeight="1" x14ac:dyDescent="0.15">
      <c r="B55" s="120"/>
      <c r="C55" s="1296" t="s">
        <v>48</v>
      </c>
      <c r="D55" s="1296"/>
      <c r="E55" s="1297"/>
      <c r="F55" s="121">
        <v>7672</v>
      </c>
      <c r="G55" s="121">
        <v>8127</v>
      </c>
      <c r="H55" s="122">
        <v>7398</v>
      </c>
    </row>
    <row r="56" spans="2:8" ht="52.5" customHeight="1" x14ac:dyDescent="0.15">
      <c r="B56" s="123"/>
      <c r="C56" s="1298" t="s">
        <v>49</v>
      </c>
      <c r="D56" s="1298"/>
      <c r="E56" s="1299"/>
      <c r="F56" s="124" t="s">
        <v>516</v>
      </c>
      <c r="G56" s="124" t="s">
        <v>516</v>
      </c>
      <c r="H56" s="125" t="s">
        <v>516</v>
      </c>
    </row>
    <row r="57" spans="2:8" ht="53.25" customHeight="1" x14ac:dyDescent="0.15">
      <c r="B57" s="123"/>
      <c r="C57" s="1300" t="s">
        <v>50</v>
      </c>
      <c r="D57" s="1300"/>
      <c r="E57" s="1301"/>
      <c r="F57" s="126">
        <v>12409</v>
      </c>
      <c r="G57" s="126">
        <v>13298</v>
      </c>
      <c r="H57" s="127">
        <v>14297</v>
      </c>
    </row>
    <row r="58" spans="2:8" ht="45.75" customHeight="1" x14ac:dyDescent="0.15">
      <c r="B58" s="128"/>
      <c r="C58" s="1288" t="s">
        <v>593</v>
      </c>
      <c r="D58" s="1289"/>
      <c r="E58" s="1290"/>
      <c r="F58" s="129">
        <v>3576</v>
      </c>
      <c r="G58" s="129">
        <v>3776</v>
      </c>
      <c r="H58" s="130">
        <v>3976</v>
      </c>
    </row>
    <row r="59" spans="2:8" ht="45.75" customHeight="1" x14ac:dyDescent="0.15">
      <c r="B59" s="128"/>
      <c r="C59" s="1288" t="s">
        <v>594</v>
      </c>
      <c r="D59" s="1289"/>
      <c r="E59" s="1290"/>
      <c r="F59" s="129">
        <v>2816</v>
      </c>
      <c r="G59" s="129">
        <v>3216</v>
      </c>
      <c r="H59" s="130">
        <v>3616</v>
      </c>
    </row>
    <row r="60" spans="2:8" ht="45.75" customHeight="1" x14ac:dyDescent="0.15">
      <c r="B60" s="128"/>
      <c r="C60" s="1288" t="s">
        <v>595</v>
      </c>
      <c r="D60" s="1289"/>
      <c r="E60" s="1290"/>
      <c r="F60" s="129">
        <v>2000</v>
      </c>
      <c r="G60" s="129">
        <v>2200</v>
      </c>
      <c r="H60" s="130">
        <v>2400</v>
      </c>
    </row>
    <row r="61" spans="2:8" ht="45.75" customHeight="1" x14ac:dyDescent="0.15">
      <c r="B61" s="128"/>
      <c r="C61" s="1288" t="s">
        <v>596</v>
      </c>
      <c r="D61" s="1289"/>
      <c r="E61" s="1290"/>
      <c r="F61" s="129" t="s">
        <v>516</v>
      </c>
      <c r="G61" s="129">
        <v>2017</v>
      </c>
      <c r="H61" s="130">
        <v>2267</v>
      </c>
    </row>
    <row r="62" spans="2:8" ht="45.75" customHeight="1" thickBot="1" x14ac:dyDescent="0.2">
      <c r="B62" s="131"/>
      <c r="C62" s="1291" t="s">
        <v>597</v>
      </c>
      <c r="D62" s="1292"/>
      <c r="E62" s="1293"/>
      <c r="F62" s="132">
        <v>1120</v>
      </c>
      <c r="G62" s="132">
        <v>1075</v>
      </c>
      <c r="H62" s="133">
        <v>1033</v>
      </c>
    </row>
    <row r="63" spans="2:8" ht="52.5" customHeight="1" thickBot="1" x14ac:dyDescent="0.2">
      <c r="B63" s="134"/>
      <c r="C63" s="1294" t="s">
        <v>51</v>
      </c>
      <c r="D63" s="1294"/>
      <c r="E63" s="1295"/>
      <c r="F63" s="135">
        <v>20081</v>
      </c>
      <c r="G63" s="135">
        <v>21425</v>
      </c>
      <c r="H63" s="136">
        <v>21695</v>
      </c>
    </row>
    <row r="64" spans="2:8" ht="15" customHeight="1" x14ac:dyDescent="0.15"/>
    <row r="65" ht="0" hidden="1" customHeight="1" x14ac:dyDescent="0.15"/>
    <row r="66" ht="0" hidden="1" customHeight="1" x14ac:dyDescent="0.15"/>
  </sheetData>
  <sheetProtection algorithmName="SHA-512" hashValue="zsLnUz7mmYBtF5RhNfb7GxYPpuVn0OOLnMY4Of20h+KoEE9cbW+TgDcpLyiD9RNGTkQr536sdrzPQXgTrjH8Lg==" saltValue="mm7jBwf/Tfkem/5TN5PJ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4" customWidth="1"/>
    <col min="2" max="107" width="2.5" style="384" customWidth="1"/>
    <col min="108" max="108" width="6.125" style="392" customWidth="1"/>
    <col min="109" max="109" width="5.875" style="391" customWidth="1"/>
    <col min="110" max="110" width="19.125" style="384" hidden="1"/>
    <col min="111" max="115" width="12.625" style="384" hidden="1"/>
    <col min="116" max="349" width="8.625" style="384" hidden="1"/>
    <col min="350" max="355" width="14.875" style="384" hidden="1"/>
    <col min="356" max="357" width="15.875" style="384" hidden="1"/>
    <col min="358" max="363" width="16.125" style="384" hidden="1"/>
    <col min="364" max="364" width="6.125" style="384" hidden="1"/>
    <col min="365" max="365" width="3" style="384" hidden="1"/>
    <col min="366" max="605" width="8.625" style="384" hidden="1"/>
    <col min="606" max="611" width="14.875" style="384" hidden="1"/>
    <col min="612" max="613" width="15.875" style="384" hidden="1"/>
    <col min="614" max="619" width="16.125" style="384" hidden="1"/>
    <col min="620" max="620" width="6.125" style="384" hidden="1"/>
    <col min="621" max="621" width="3" style="384" hidden="1"/>
    <col min="622" max="861" width="8.625" style="384" hidden="1"/>
    <col min="862" max="867" width="14.875" style="384" hidden="1"/>
    <col min="868" max="869" width="15.875" style="384" hidden="1"/>
    <col min="870" max="875" width="16.125" style="384" hidden="1"/>
    <col min="876" max="876" width="6.125" style="384" hidden="1"/>
    <col min="877" max="877" width="3" style="384" hidden="1"/>
    <col min="878" max="1117" width="8.625" style="384" hidden="1"/>
    <col min="1118" max="1123" width="14.875" style="384" hidden="1"/>
    <col min="1124" max="1125" width="15.875" style="384" hidden="1"/>
    <col min="1126" max="1131" width="16.125" style="384" hidden="1"/>
    <col min="1132" max="1132" width="6.125" style="384" hidden="1"/>
    <col min="1133" max="1133" width="3" style="384" hidden="1"/>
    <col min="1134" max="1373" width="8.625" style="384" hidden="1"/>
    <col min="1374" max="1379" width="14.875" style="384" hidden="1"/>
    <col min="1380" max="1381" width="15.875" style="384" hidden="1"/>
    <col min="1382" max="1387" width="16.125" style="384" hidden="1"/>
    <col min="1388" max="1388" width="6.125" style="384" hidden="1"/>
    <col min="1389" max="1389" width="3" style="384" hidden="1"/>
    <col min="1390" max="1629" width="8.625" style="384" hidden="1"/>
    <col min="1630" max="1635" width="14.875" style="384" hidden="1"/>
    <col min="1636" max="1637" width="15.875" style="384" hidden="1"/>
    <col min="1638" max="1643" width="16.125" style="384" hidden="1"/>
    <col min="1644" max="1644" width="6.125" style="384" hidden="1"/>
    <col min="1645" max="1645" width="3" style="384" hidden="1"/>
    <col min="1646" max="1885" width="8.625" style="384" hidden="1"/>
    <col min="1886" max="1891" width="14.875" style="384" hidden="1"/>
    <col min="1892" max="1893" width="15.875" style="384" hidden="1"/>
    <col min="1894" max="1899" width="16.125" style="384" hidden="1"/>
    <col min="1900" max="1900" width="6.125" style="384" hidden="1"/>
    <col min="1901" max="1901" width="3" style="384" hidden="1"/>
    <col min="1902" max="2141" width="8.625" style="384" hidden="1"/>
    <col min="2142" max="2147" width="14.875" style="384" hidden="1"/>
    <col min="2148" max="2149" width="15.875" style="384" hidden="1"/>
    <col min="2150" max="2155" width="16.125" style="384" hidden="1"/>
    <col min="2156" max="2156" width="6.125" style="384" hidden="1"/>
    <col min="2157" max="2157" width="3" style="384" hidden="1"/>
    <col min="2158" max="2397" width="8.625" style="384" hidden="1"/>
    <col min="2398" max="2403" width="14.875" style="384" hidden="1"/>
    <col min="2404" max="2405" width="15.875" style="384" hidden="1"/>
    <col min="2406" max="2411" width="16.125" style="384" hidden="1"/>
    <col min="2412" max="2412" width="6.125" style="384" hidden="1"/>
    <col min="2413" max="2413" width="3" style="384" hidden="1"/>
    <col min="2414" max="2653" width="8.625" style="384" hidden="1"/>
    <col min="2654" max="2659" width="14.875" style="384" hidden="1"/>
    <col min="2660" max="2661" width="15.875" style="384" hidden="1"/>
    <col min="2662" max="2667" width="16.125" style="384" hidden="1"/>
    <col min="2668" max="2668" width="6.125" style="384" hidden="1"/>
    <col min="2669" max="2669" width="3" style="384" hidden="1"/>
    <col min="2670" max="2909" width="8.625" style="384" hidden="1"/>
    <col min="2910" max="2915" width="14.875" style="384" hidden="1"/>
    <col min="2916" max="2917" width="15.875" style="384" hidden="1"/>
    <col min="2918" max="2923" width="16.125" style="384" hidden="1"/>
    <col min="2924" max="2924" width="6.125" style="384" hidden="1"/>
    <col min="2925" max="2925" width="3" style="384" hidden="1"/>
    <col min="2926" max="3165" width="8.625" style="384" hidden="1"/>
    <col min="3166" max="3171" width="14.875" style="384" hidden="1"/>
    <col min="3172" max="3173" width="15.875" style="384" hidden="1"/>
    <col min="3174" max="3179" width="16.125" style="384" hidden="1"/>
    <col min="3180" max="3180" width="6.125" style="384" hidden="1"/>
    <col min="3181" max="3181" width="3" style="384" hidden="1"/>
    <col min="3182" max="3421" width="8.625" style="384" hidden="1"/>
    <col min="3422" max="3427" width="14.875" style="384" hidden="1"/>
    <col min="3428" max="3429" width="15.875" style="384" hidden="1"/>
    <col min="3430" max="3435" width="16.125" style="384" hidden="1"/>
    <col min="3436" max="3436" width="6.125" style="384" hidden="1"/>
    <col min="3437" max="3437" width="3" style="384" hidden="1"/>
    <col min="3438" max="3677" width="8.625" style="384" hidden="1"/>
    <col min="3678" max="3683" width="14.875" style="384" hidden="1"/>
    <col min="3684" max="3685" width="15.875" style="384" hidden="1"/>
    <col min="3686" max="3691" width="16.125" style="384" hidden="1"/>
    <col min="3692" max="3692" width="6.125" style="384" hidden="1"/>
    <col min="3693" max="3693" width="3" style="384" hidden="1"/>
    <col min="3694" max="3933" width="8.625" style="384" hidden="1"/>
    <col min="3934" max="3939" width="14.875" style="384" hidden="1"/>
    <col min="3940" max="3941" width="15.875" style="384" hidden="1"/>
    <col min="3942" max="3947" width="16.125" style="384" hidden="1"/>
    <col min="3948" max="3948" width="6.125" style="384" hidden="1"/>
    <col min="3949" max="3949" width="3" style="384" hidden="1"/>
    <col min="3950" max="4189" width="8.625" style="384" hidden="1"/>
    <col min="4190" max="4195" width="14.875" style="384" hidden="1"/>
    <col min="4196" max="4197" width="15.875" style="384" hidden="1"/>
    <col min="4198" max="4203" width="16.125" style="384" hidden="1"/>
    <col min="4204" max="4204" width="6.125" style="384" hidden="1"/>
    <col min="4205" max="4205" width="3" style="384" hidden="1"/>
    <col min="4206" max="4445" width="8.625" style="384" hidden="1"/>
    <col min="4446" max="4451" width="14.875" style="384" hidden="1"/>
    <col min="4452" max="4453" width="15.875" style="384" hidden="1"/>
    <col min="4454" max="4459" width="16.125" style="384" hidden="1"/>
    <col min="4460" max="4460" width="6.125" style="384" hidden="1"/>
    <col min="4461" max="4461" width="3" style="384" hidden="1"/>
    <col min="4462" max="4701" width="8.625" style="384" hidden="1"/>
    <col min="4702" max="4707" width="14.875" style="384" hidden="1"/>
    <col min="4708" max="4709" width="15.875" style="384" hidden="1"/>
    <col min="4710" max="4715" width="16.125" style="384" hidden="1"/>
    <col min="4716" max="4716" width="6.125" style="384" hidden="1"/>
    <col min="4717" max="4717" width="3" style="384" hidden="1"/>
    <col min="4718" max="4957" width="8.625" style="384" hidden="1"/>
    <col min="4958" max="4963" width="14.875" style="384" hidden="1"/>
    <col min="4964" max="4965" width="15.875" style="384" hidden="1"/>
    <col min="4966" max="4971" width="16.125" style="384" hidden="1"/>
    <col min="4972" max="4972" width="6.125" style="384" hidden="1"/>
    <col min="4973" max="4973" width="3" style="384" hidden="1"/>
    <col min="4974" max="5213" width="8.625" style="384" hidden="1"/>
    <col min="5214" max="5219" width="14.875" style="384" hidden="1"/>
    <col min="5220" max="5221" width="15.875" style="384" hidden="1"/>
    <col min="5222" max="5227" width="16.125" style="384" hidden="1"/>
    <col min="5228" max="5228" width="6.125" style="384" hidden="1"/>
    <col min="5229" max="5229" width="3" style="384" hidden="1"/>
    <col min="5230" max="5469" width="8.625" style="384" hidden="1"/>
    <col min="5470" max="5475" width="14.875" style="384" hidden="1"/>
    <col min="5476" max="5477" width="15.875" style="384" hidden="1"/>
    <col min="5478" max="5483" width="16.125" style="384" hidden="1"/>
    <col min="5484" max="5484" width="6.125" style="384" hidden="1"/>
    <col min="5485" max="5485" width="3" style="384" hidden="1"/>
    <col min="5486" max="5725" width="8.625" style="384" hidden="1"/>
    <col min="5726" max="5731" width="14.875" style="384" hidden="1"/>
    <col min="5732" max="5733" width="15.875" style="384" hidden="1"/>
    <col min="5734" max="5739" width="16.125" style="384" hidden="1"/>
    <col min="5740" max="5740" width="6.125" style="384" hidden="1"/>
    <col min="5741" max="5741" width="3" style="384" hidden="1"/>
    <col min="5742" max="5981" width="8.625" style="384" hidden="1"/>
    <col min="5982" max="5987" width="14.875" style="384" hidden="1"/>
    <col min="5988" max="5989" width="15.875" style="384" hidden="1"/>
    <col min="5990" max="5995" width="16.125" style="384" hidden="1"/>
    <col min="5996" max="5996" width="6.125" style="384" hidden="1"/>
    <col min="5997" max="5997" width="3" style="384" hidden="1"/>
    <col min="5998" max="6237" width="8.625" style="384" hidden="1"/>
    <col min="6238" max="6243" width="14.875" style="384" hidden="1"/>
    <col min="6244" max="6245" width="15.875" style="384" hidden="1"/>
    <col min="6246" max="6251" width="16.125" style="384" hidden="1"/>
    <col min="6252" max="6252" width="6.125" style="384" hidden="1"/>
    <col min="6253" max="6253" width="3" style="384" hidden="1"/>
    <col min="6254" max="6493" width="8.625" style="384" hidden="1"/>
    <col min="6494" max="6499" width="14.875" style="384" hidden="1"/>
    <col min="6500" max="6501" width="15.875" style="384" hidden="1"/>
    <col min="6502" max="6507" width="16.125" style="384" hidden="1"/>
    <col min="6508" max="6508" width="6.125" style="384" hidden="1"/>
    <col min="6509" max="6509" width="3" style="384" hidden="1"/>
    <col min="6510" max="6749" width="8.625" style="384" hidden="1"/>
    <col min="6750" max="6755" width="14.875" style="384" hidden="1"/>
    <col min="6756" max="6757" width="15.875" style="384" hidden="1"/>
    <col min="6758" max="6763" width="16.125" style="384" hidden="1"/>
    <col min="6764" max="6764" width="6.125" style="384" hidden="1"/>
    <col min="6765" max="6765" width="3" style="384" hidden="1"/>
    <col min="6766" max="7005" width="8.625" style="384" hidden="1"/>
    <col min="7006" max="7011" width="14.875" style="384" hidden="1"/>
    <col min="7012" max="7013" width="15.875" style="384" hidden="1"/>
    <col min="7014" max="7019" width="16.125" style="384" hidden="1"/>
    <col min="7020" max="7020" width="6.125" style="384" hidden="1"/>
    <col min="7021" max="7021" width="3" style="384" hidden="1"/>
    <col min="7022" max="7261" width="8.625" style="384" hidden="1"/>
    <col min="7262" max="7267" width="14.875" style="384" hidden="1"/>
    <col min="7268" max="7269" width="15.875" style="384" hidden="1"/>
    <col min="7270" max="7275" width="16.125" style="384" hidden="1"/>
    <col min="7276" max="7276" width="6.125" style="384" hidden="1"/>
    <col min="7277" max="7277" width="3" style="384" hidden="1"/>
    <col min="7278" max="7517" width="8.625" style="384" hidden="1"/>
    <col min="7518" max="7523" width="14.875" style="384" hidden="1"/>
    <col min="7524" max="7525" width="15.875" style="384" hidden="1"/>
    <col min="7526" max="7531" width="16.125" style="384" hidden="1"/>
    <col min="7532" max="7532" width="6.125" style="384" hidden="1"/>
    <col min="7533" max="7533" width="3" style="384" hidden="1"/>
    <col min="7534" max="7773" width="8.625" style="384" hidden="1"/>
    <col min="7774" max="7779" width="14.875" style="384" hidden="1"/>
    <col min="7780" max="7781" width="15.875" style="384" hidden="1"/>
    <col min="7782" max="7787" width="16.125" style="384" hidden="1"/>
    <col min="7788" max="7788" width="6.125" style="384" hidden="1"/>
    <col min="7789" max="7789" width="3" style="384" hidden="1"/>
    <col min="7790" max="8029" width="8.625" style="384" hidden="1"/>
    <col min="8030" max="8035" width="14.875" style="384" hidden="1"/>
    <col min="8036" max="8037" width="15.875" style="384" hidden="1"/>
    <col min="8038" max="8043" width="16.125" style="384" hidden="1"/>
    <col min="8044" max="8044" width="6.125" style="384" hidden="1"/>
    <col min="8045" max="8045" width="3" style="384" hidden="1"/>
    <col min="8046" max="8285" width="8.625" style="384" hidden="1"/>
    <col min="8286" max="8291" width="14.875" style="384" hidden="1"/>
    <col min="8292" max="8293" width="15.875" style="384" hidden="1"/>
    <col min="8294" max="8299" width="16.125" style="384" hidden="1"/>
    <col min="8300" max="8300" width="6.125" style="384" hidden="1"/>
    <col min="8301" max="8301" width="3" style="384" hidden="1"/>
    <col min="8302" max="8541" width="8.625" style="384" hidden="1"/>
    <col min="8542" max="8547" width="14.875" style="384" hidden="1"/>
    <col min="8548" max="8549" width="15.875" style="384" hidden="1"/>
    <col min="8550" max="8555" width="16.125" style="384" hidden="1"/>
    <col min="8556" max="8556" width="6.125" style="384" hidden="1"/>
    <col min="8557" max="8557" width="3" style="384" hidden="1"/>
    <col min="8558" max="8797" width="8.625" style="384" hidden="1"/>
    <col min="8798" max="8803" width="14.875" style="384" hidden="1"/>
    <col min="8804" max="8805" width="15.875" style="384" hidden="1"/>
    <col min="8806" max="8811" width="16.125" style="384" hidden="1"/>
    <col min="8812" max="8812" width="6.125" style="384" hidden="1"/>
    <col min="8813" max="8813" width="3" style="384" hidden="1"/>
    <col min="8814" max="9053" width="8.625" style="384" hidden="1"/>
    <col min="9054" max="9059" width="14.875" style="384" hidden="1"/>
    <col min="9060" max="9061" width="15.875" style="384" hidden="1"/>
    <col min="9062" max="9067" width="16.125" style="384" hidden="1"/>
    <col min="9068" max="9068" width="6.125" style="384" hidden="1"/>
    <col min="9069" max="9069" width="3" style="384" hidden="1"/>
    <col min="9070" max="9309" width="8.625" style="384" hidden="1"/>
    <col min="9310" max="9315" width="14.875" style="384" hidden="1"/>
    <col min="9316" max="9317" width="15.875" style="384" hidden="1"/>
    <col min="9318" max="9323" width="16.125" style="384" hidden="1"/>
    <col min="9324" max="9324" width="6.125" style="384" hidden="1"/>
    <col min="9325" max="9325" width="3" style="384" hidden="1"/>
    <col min="9326" max="9565" width="8.625" style="384" hidden="1"/>
    <col min="9566" max="9571" width="14.875" style="384" hidden="1"/>
    <col min="9572" max="9573" width="15.875" style="384" hidden="1"/>
    <col min="9574" max="9579" width="16.125" style="384" hidden="1"/>
    <col min="9580" max="9580" width="6.125" style="384" hidden="1"/>
    <col min="9581" max="9581" width="3" style="384" hidden="1"/>
    <col min="9582" max="9821" width="8.625" style="384" hidden="1"/>
    <col min="9822" max="9827" width="14.875" style="384" hidden="1"/>
    <col min="9828" max="9829" width="15.875" style="384" hidden="1"/>
    <col min="9830" max="9835" width="16.125" style="384" hidden="1"/>
    <col min="9836" max="9836" width="6.125" style="384" hidden="1"/>
    <col min="9837" max="9837" width="3" style="384" hidden="1"/>
    <col min="9838" max="10077" width="8.625" style="384" hidden="1"/>
    <col min="10078" max="10083" width="14.875" style="384" hidden="1"/>
    <col min="10084" max="10085" width="15.875" style="384" hidden="1"/>
    <col min="10086" max="10091" width="16.125" style="384" hidden="1"/>
    <col min="10092" max="10092" width="6.125" style="384" hidden="1"/>
    <col min="10093" max="10093" width="3" style="384" hidden="1"/>
    <col min="10094" max="10333" width="8.625" style="384" hidden="1"/>
    <col min="10334" max="10339" width="14.875" style="384" hidden="1"/>
    <col min="10340" max="10341" width="15.875" style="384" hidden="1"/>
    <col min="10342" max="10347" width="16.125" style="384" hidden="1"/>
    <col min="10348" max="10348" width="6.125" style="384" hidden="1"/>
    <col min="10349" max="10349" width="3" style="384" hidden="1"/>
    <col min="10350" max="10589" width="8.625" style="384" hidden="1"/>
    <col min="10590" max="10595" width="14.875" style="384" hidden="1"/>
    <col min="10596" max="10597" width="15.875" style="384" hidden="1"/>
    <col min="10598" max="10603" width="16.125" style="384" hidden="1"/>
    <col min="10604" max="10604" width="6.125" style="384" hidden="1"/>
    <col min="10605" max="10605" width="3" style="384" hidden="1"/>
    <col min="10606" max="10845" width="8.625" style="384" hidden="1"/>
    <col min="10846" max="10851" width="14.875" style="384" hidden="1"/>
    <col min="10852" max="10853" width="15.875" style="384" hidden="1"/>
    <col min="10854" max="10859" width="16.125" style="384" hidden="1"/>
    <col min="10860" max="10860" width="6.125" style="384" hidden="1"/>
    <col min="10861" max="10861" width="3" style="384" hidden="1"/>
    <col min="10862" max="11101" width="8.625" style="384" hidden="1"/>
    <col min="11102" max="11107" width="14.875" style="384" hidden="1"/>
    <col min="11108" max="11109" width="15.875" style="384" hidden="1"/>
    <col min="11110" max="11115" width="16.125" style="384" hidden="1"/>
    <col min="11116" max="11116" width="6.125" style="384" hidden="1"/>
    <col min="11117" max="11117" width="3" style="384" hidden="1"/>
    <col min="11118" max="11357" width="8.625" style="384" hidden="1"/>
    <col min="11358" max="11363" width="14.875" style="384" hidden="1"/>
    <col min="11364" max="11365" width="15.875" style="384" hidden="1"/>
    <col min="11366" max="11371" width="16.125" style="384" hidden="1"/>
    <col min="11372" max="11372" width="6.125" style="384" hidden="1"/>
    <col min="11373" max="11373" width="3" style="384" hidden="1"/>
    <col min="11374" max="11613" width="8.625" style="384" hidden="1"/>
    <col min="11614" max="11619" width="14.875" style="384" hidden="1"/>
    <col min="11620" max="11621" width="15.875" style="384" hidden="1"/>
    <col min="11622" max="11627" width="16.125" style="384" hidden="1"/>
    <col min="11628" max="11628" width="6.125" style="384" hidden="1"/>
    <col min="11629" max="11629" width="3" style="384" hidden="1"/>
    <col min="11630" max="11869" width="8.625" style="384" hidden="1"/>
    <col min="11870" max="11875" width="14.875" style="384" hidden="1"/>
    <col min="11876" max="11877" width="15.875" style="384" hidden="1"/>
    <col min="11878" max="11883" width="16.125" style="384" hidden="1"/>
    <col min="11884" max="11884" width="6.125" style="384" hidden="1"/>
    <col min="11885" max="11885" width="3" style="384" hidden="1"/>
    <col min="11886" max="12125" width="8.625" style="384" hidden="1"/>
    <col min="12126" max="12131" width="14.875" style="384" hidden="1"/>
    <col min="12132" max="12133" width="15.875" style="384" hidden="1"/>
    <col min="12134" max="12139" width="16.125" style="384" hidden="1"/>
    <col min="12140" max="12140" width="6.125" style="384" hidden="1"/>
    <col min="12141" max="12141" width="3" style="384" hidden="1"/>
    <col min="12142" max="12381" width="8.625" style="384" hidden="1"/>
    <col min="12382" max="12387" width="14.875" style="384" hidden="1"/>
    <col min="12388" max="12389" width="15.875" style="384" hidden="1"/>
    <col min="12390" max="12395" width="16.125" style="384" hidden="1"/>
    <col min="12396" max="12396" width="6.125" style="384" hidden="1"/>
    <col min="12397" max="12397" width="3" style="384" hidden="1"/>
    <col min="12398" max="12637" width="8.625" style="384" hidden="1"/>
    <col min="12638" max="12643" width="14.875" style="384" hidden="1"/>
    <col min="12644" max="12645" width="15.875" style="384" hidden="1"/>
    <col min="12646" max="12651" width="16.125" style="384" hidden="1"/>
    <col min="12652" max="12652" width="6.125" style="384" hidden="1"/>
    <col min="12653" max="12653" width="3" style="384" hidden="1"/>
    <col min="12654" max="12893" width="8.625" style="384" hidden="1"/>
    <col min="12894" max="12899" width="14.875" style="384" hidden="1"/>
    <col min="12900" max="12901" width="15.875" style="384" hidden="1"/>
    <col min="12902" max="12907" width="16.125" style="384" hidden="1"/>
    <col min="12908" max="12908" width="6.125" style="384" hidden="1"/>
    <col min="12909" max="12909" width="3" style="384" hidden="1"/>
    <col min="12910" max="13149" width="8.625" style="384" hidden="1"/>
    <col min="13150" max="13155" width="14.875" style="384" hidden="1"/>
    <col min="13156" max="13157" width="15.875" style="384" hidden="1"/>
    <col min="13158" max="13163" width="16.125" style="384" hidden="1"/>
    <col min="13164" max="13164" width="6.125" style="384" hidden="1"/>
    <col min="13165" max="13165" width="3" style="384" hidden="1"/>
    <col min="13166" max="13405" width="8.625" style="384" hidden="1"/>
    <col min="13406" max="13411" width="14.875" style="384" hidden="1"/>
    <col min="13412" max="13413" width="15.875" style="384" hidden="1"/>
    <col min="13414" max="13419" width="16.125" style="384" hidden="1"/>
    <col min="13420" max="13420" width="6.125" style="384" hidden="1"/>
    <col min="13421" max="13421" width="3" style="384" hidden="1"/>
    <col min="13422" max="13661" width="8.625" style="384" hidden="1"/>
    <col min="13662" max="13667" width="14.875" style="384" hidden="1"/>
    <col min="13668" max="13669" width="15.875" style="384" hidden="1"/>
    <col min="13670" max="13675" width="16.125" style="384" hidden="1"/>
    <col min="13676" max="13676" width="6.125" style="384" hidden="1"/>
    <col min="13677" max="13677" width="3" style="384" hidden="1"/>
    <col min="13678" max="13917" width="8.625" style="384" hidden="1"/>
    <col min="13918" max="13923" width="14.875" style="384" hidden="1"/>
    <col min="13924" max="13925" width="15.875" style="384" hidden="1"/>
    <col min="13926" max="13931" width="16.125" style="384" hidden="1"/>
    <col min="13932" max="13932" width="6.125" style="384" hidden="1"/>
    <col min="13933" max="13933" width="3" style="384" hidden="1"/>
    <col min="13934" max="14173" width="8.625" style="384" hidden="1"/>
    <col min="14174" max="14179" width="14.875" style="384" hidden="1"/>
    <col min="14180" max="14181" width="15.875" style="384" hidden="1"/>
    <col min="14182" max="14187" width="16.125" style="384" hidden="1"/>
    <col min="14188" max="14188" width="6.125" style="384" hidden="1"/>
    <col min="14189" max="14189" width="3" style="384" hidden="1"/>
    <col min="14190" max="14429" width="8.625" style="384" hidden="1"/>
    <col min="14430" max="14435" width="14.875" style="384" hidden="1"/>
    <col min="14436" max="14437" width="15.875" style="384" hidden="1"/>
    <col min="14438" max="14443" width="16.125" style="384" hidden="1"/>
    <col min="14444" max="14444" width="6.125" style="384" hidden="1"/>
    <col min="14445" max="14445" width="3" style="384" hidden="1"/>
    <col min="14446" max="14685" width="8.625" style="384" hidden="1"/>
    <col min="14686" max="14691" width="14.875" style="384" hidden="1"/>
    <col min="14692" max="14693" width="15.875" style="384" hidden="1"/>
    <col min="14694" max="14699" width="16.125" style="384" hidden="1"/>
    <col min="14700" max="14700" width="6.125" style="384" hidden="1"/>
    <col min="14701" max="14701" width="3" style="384" hidden="1"/>
    <col min="14702" max="14941" width="8.625" style="384" hidden="1"/>
    <col min="14942" max="14947" width="14.875" style="384" hidden="1"/>
    <col min="14948" max="14949" width="15.875" style="384" hidden="1"/>
    <col min="14950" max="14955" width="16.125" style="384" hidden="1"/>
    <col min="14956" max="14956" width="6.125" style="384" hidden="1"/>
    <col min="14957" max="14957" width="3" style="384" hidden="1"/>
    <col min="14958" max="15197" width="8.625" style="384" hidden="1"/>
    <col min="15198" max="15203" width="14.875" style="384" hidden="1"/>
    <col min="15204" max="15205" width="15.875" style="384" hidden="1"/>
    <col min="15206" max="15211" width="16.125" style="384" hidden="1"/>
    <col min="15212" max="15212" width="6.125" style="384" hidden="1"/>
    <col min="15213" max="15213" width="3" style="384" hidden="1"/>
    <col min="15214" max="15453" width="8.625" style="384" hidden="1"/>
    <col min="15454" max="15459" width="14.875" style="384" hidden="1"/>
    <col min="15460" max="15461" width="15.875" style="384" hidden="1"/>
    <col min="15462" max="15467" width="16.125" style="384" hidden="1"/>
    <col min="15468" max="15468" width="6.125" style="384" hidden="1"/>
    <col min="15469" max="15469" width="3" style="384" hidden="1"/>
    <col min="15470" max="15709" width="8.625" style="384" hidden="1"/>
    <col min="15710" max="15715" width="14.875" style="384" hidden="1"/>
    <col min="15716" max="15717" width="15.875" style="384" hidden="1"/>
    <col min="15718" max="15723" width="16.125" style="384" hidden="1"/>
    <col min="15724" max="15724" width="6.125" style="384" hidden="1"/>
    <col min="15725" max="15725" width="3" style="384" hidden="1"/>
    <col min="15726" max="15965" width="8.625" style="384" hidden="1"/>
    <col min="15966" max="15971" width="14.875" style="384" hidden="1"/>
    <col min="15972" max="15973" width="15.875" style="384" hidden="1"/>
    <col min="15974" max="15979" width="16.125" style="384" hidden="1"/>
    <col min="15980" max="15980" width="6.125" style="384" hidden="1"/>
    <col min="15981" max="15981" width="3" style="384" hidden="1"/>
    <col min="15982" max="16221" width="8.625" style="384" hidden="1"/>
    <col min="16222" max="16227" width="14.875" style="384" hidden="1"/>
    <col min="16228" max="16229" width="15.875" style="384" hidden="1"/>
    <col min="16230" max="16235" width="16.125" style="384" hidden="1"/>
    <col min="16236" max="16236" width="6.125" style="384" hidden="1"/>
    <col min="16237" max="16237" width="3" style="384" hidden="1"/>
    <col min="16238" max="16384" width="8.625" style="384" hidden="1"/>
  </cols>
  <sheetData>
    <row r="1" spans="1:143" ht="42.75" customHeight="1" x14ac:dyDescent="0.15">
      <c r="A1" s="382"/>
      <c r="B1" s="383"/>
      <c r="DD1" s="384"/>
      <c r="DE1" s="384"/>
    </row>
    <row r="2" spans="1:143" ht="25.5" customHeight="1" x14ac:dyDescent="0.15">
      <c r="A2" s="385"/>
      <c r="C2" s="385"/>
      <c r="O2" s="385"/>
      <c r="P2" s="385"/>
      <c r="Q2" s="385"/>
      <c r="R2" s="385"/>
      <c r="S2" s="385"/>
      <c r="T2" s="385"/>
      <c r="U2" s="385"/>
      <c r="V2" s="385"/>
      <c r="W2" s="385"/>
      <c r="X2" s="385"/>
      <c r="Y2" s="385"/>
      <c r="Z2" s="385"/>
      <c r="AA2" s="385"/>
      <c r="AB2" s="385"/>
      <c r="AC2" s="385"/>
      <c r="AD2" s="385"/>
      <c r="AE2" s="385"/>
      <c r="AF2" s="385"/>
      <c r="AG2" s="385"/>
      <c r="AH2" s="385"/>
      <c r="AI2" s="385"/>
      <c r="AU2" s="385"/>
      <c r="BG2" s="385"/>
      <c r="BS2" s="385"/>
      <c r="CE2" s="385"/>
      <c r="CQ2" s="385"/>
      <c r="DD2" s="384"/>
      <c r="DE2" s="384"/>
    </row>
    <row r="3" spans="1:143" ht="25.5" customHeight="1" x14ac:dyDescent="0.15">
      <c r="A3" s="385"/>
      <c r="C3" s="385"/>
      <c r="O3" s="385"/>
      <c r="P3" s="385"/>
      <c r="Q3" s="385"/>
      <c r="R3" s="385"/>
      <c r="S3" s="385"/>
      <c r="T3" s="385"/>
      <c r="U3" s="385"/>
      <c r="V3" s="385"/>
      <c r="W3" s="385"/>
      <c r="X3" s="385"/>
      <c r="Y3" s="385"/>
      <c r="Z3" s="385"/>
      <c r="AA3" s="385"/>
      <c r="AB3" s="385"/>
      <c r="AC3" s="385"/>
      <c r="AD3" s="385"/>
      <c r="AE3" s="385"/>
      <c r="AF3" s="385"/>
      <c r="AG3" s="385"/>
      <c r="AH3" s="385"/>
      <c r="AI3" s="385"/>
      <c r="AU3" s="385"/>
      <c r="BG3" s="385"/>
      <c r="BS3" s="385"/>
      <c r="CE3" s="385"/>
      <c r="CQ3" s="385"/>
      <c r="DD3" s="384"/>
      <c r="DE3" s="384"/>
    </row>
    <row r="4" spans="1:143" s="284" customFormat="1" x14ac:dyDescent="0.15">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285"/>
      <c r="DG4" s="285"/>
      <c r="DH4" s="285"/>
      <c r="DI4" s="285"/>
      <c r="DJ4" s="285"/>
      <c r="DK4" s="285"/>
      <c r="DL4" s="285"/>
      <c r="DM4" s="285"/>
      <c r="DN4" s="285"/>
      <c r="DO4" s="285"/>
      <c r="DP4" s="285"/>
      <c r="DQ4" s="285"/>
      <c r="DR4" s="285"/>
      <c r="DS4" s="285"/>
      <c r="DT4" s="285"/>
      <c r="DU4" s="285"/>
      <c r="DV4" s="285"/>
      <c r="DW4" s="285"/>
    </row>
    <row r="5" spans="1:143" s="284" customFormat="1" x14ac:dyDescent="0.15">
      <c r="A5" s="385"/>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5"/>
      <c r="CN5" s="385"/>
      <c r="CO5" s="385"/>
      <c r="CP5" s="385"/>
      <c r="CQ5" s="385"/>
      <c r="CR5" s="385"/>
      <c r="CS5" s="385"/>
      <c r="CT5" s="385"/>
      <c r="CU5" s="385"/>
      <c r="CV5" s="385"/>
      <c r="CW5" s="385"/>
      <c r="CX5" s="385"/>
      <c r="CY5" s="385"/>
      <c r="CZ5" s="385"/>
      <c r="DA5" s="385"/>
      <c r="DB5" s="385"/>
      <c r="DC5" s="385"/>
      <c r="DD5" s="385"/>
      <c r="DE5" s="385"/>
      <c r="DF5" s="285"/>
      <c r="DG5" s="285"/>
      <c r="DH5" s="285"/>
      <c r="DI5" s="285"/>
      <c r="DJ5" s="285"/>
      <c r="DK5" s="285"/>
      <c r="DL5" s="285"/>
      <c r="DM5" s="285"/>
      <c r="DN5" s="285"/>
      <c r="DO5" s="285"/>
      <c r="DP5" s="285"/>
      <c r="DQ5" s="285"/>
      <c r="DR5" s="285"/>
      <c r="DS5" s="285"/>
      <c r="DT5" s="285"/>
      <c r="DU5" s="285"/>
      <c r="DV5" s="285"/>
      <c r="DW5" s="285"/>
    </row>
    <row r="6" spans="1:143" s="284" customFormat="1" x14ac:dyDescent="0.15">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385"/>
      <c r="DB6" s="385"/>
      <c r="DC6" s="385"/>
      <c r="DD6" s="385"/>
      <c r="DE6" s="385"/>
      <c r="DF6" s="285"/>
      <c r="DG6" s="285"/>
      <c r="DH6" s="285"/>
      <c r="DI6" s="285"/>
      <c r="DJ6" s="285"/>
      <c r="DK6" s="285"/>
      <c r="DL6" s="285"/>
      <c r="DM6" s="285"/>
      <c r="DN6" s="285"/>
      <c r="DO6" s="285"/>
      <c r="DP6" s="285"/>
      <c r="DQ6" s="285"/>
      <c r="DR6" s="285"/>
      <c r="DS6" s="285"/>
      <c r="DT6" s="285"/>
      <c r="DU6" s="285"/>
      <c r="DV6" s="285"/>
      <c r="DW6" s="285"/>
    </row>
    <row r="7" spans="1:143" s="284" customFormat="1" x14ac:dyDescent="0.15">
      <c r="A7" s="38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c r="BK7" s="385"/>
      <c r="BL7" s="385"/>
      <c r="BM7" s="385"/>
      <c r="BN7" s="385"/>
      <c r="BO7" s="385"/>
      <c r="BP7" s="385"/>
      <c r="BQ7" s="385"/>
      <c r="BR7" s="385"/>
      <c r="BS7" s="385"/>
      <c r="BT7" s="385"/>
      <c r="BU7" s="385"/>
      <c r="BV7" s="385"/>
      <c r="BW7" s="385"/>
      <c r="BX7" s="385"/>
      <c r="BY7" s="385"/>
      <c r="BZ7" s="385"/>
      <c r="CA7" s="385"/>
      <c r="CB7" s="385"/>
      <c r="CC7" s="385"/>
      <c r="CD7" s="385"/>
      <c r="CE7" s="385"/>
      <c r="CF7" s="385"/>
      <c r="CG7" s="385"/>
      <c r="CH7" s="385"/>
      <c r="CI7" s="385"/>
      <c r="CJ7" s="385"/>
      <c r="CK7" s="385"/>
      <c r="CL7" s="385"/>
      <c r="CM7" s="385"/>
      <c r="CN7" s="385"/>
      <c r="CO7" s="385"/>
      <c r="CP7" s="385"/>
      <c r="CQ7" s="385"/>
      <c r="CR7" s="385"/>
      <c r="CS7" s="385"/>
      <c r="CT7" s="385"/>
      <c r="CU7" s="385"/>
      <c r="CV7" s="385"/>
      <c r="CW7" s="385"/>
      <c r="CX7" s="385"/>
      <c r="CY7" s="385"/>
      <c r="CZ7" s="385"/>
      <c r="DA7" s="385"/>
      <c r="DB7" s="385"/>
      <c r="DC7" s="385"/>
      <c r="DD7" s="385"/>
      <c r="DE7" s="385"/>
      <c r="DF7" s="285"/>
      <c r="DG7" s="285"/>
      <c r="DH7" s="285"/>
      <c r="DI7" s="285"/>
      <c r="DJ7" s="285"/>
      <c r="DK7" s="285"/>
      <c r="DL7" s="285"/>
      <c r="DM7" s="285"/>
      <c r="DN7" s="285"/>
      <c r="DO7" s="285"/>
      <c r="DP7" s="285"/>
      <c r="DQ7" s="285"/>
      <c r="DR7" s="285"/>
      <c r="DS7" s="285"/>
      <c r="DT7" s="285"/>
      <c r="DU7" s="285"/>
      <c r="DV7" s="285"/>
      <c r="DW7" s="285"/>
    </row>
    <row r="8" spans="1:143" s="284" customFormat="1" x14ac:dyDescent="0.15">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c r="CZ8" s="385"/>
      <c r="DA8" s="385"/>
      <c r="DB8" s="385"/>
      <c r="DC8" s="385"/>
      <c r="DD8" s="385"/>
      <c r="DE8" s="385"/>
      <c r="DF8" s="285"/>
      <c r="DG8" s="285"/>
      <c r="DH8" s="285"/>
      <c r="DI8" s="285"/>
      <c r="DJ8" s="285"/>
      <c r="DK8" s="285"/>
      <c r="DL8" s="285"/>
      <c r="DM8" s="285"/>
      <c r="DN8" s="285"/>
      <c r="DO8" s="285"/>
      <c r="DP8" s="285"/>
      <c r="DQ8" s="285"/>
      <c r="DR8" s="285"/>
      <c r="DS8" s="285"/>
      <c r="DT8" s="285"/>
      <c r="DU8" s="285"/>
      <c r="DV8" s="285"/>
      <c r="DW8" s="285"/>
    </row>
    <row r="9" spans="1:143" s="284" customFormat="1" x14ac:dyDescent="0.15">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5"/>
      <c r="CV9" s="385"/>
      <c r="CW9" s="385"/>
      <c r="CX9" s="385"/>
      <c r="CY9" s="385"/>
      <c r="CZ9" s="385"/>
      <c r="DA9" s="385"/>
      <c r="DB9" s="385"/>
      <c r="DC9" s="385"/>
      <c r="DD9" s="385"/>
      <c r="DE9" s="385"/>
      <c r="DF9" s="285"/>
      <c r="DG9" s="285"/>
      <c r="DH9" s="285"/>
      <c r="DI9" s="285"/>
      <c r="DJ9" s="285"/>
      <c r="DK9" s="285"/>
      <c r="DL9" s="285"/>
      <c r="DM9" s="285"/>
      <c r="DN9" s="285"/>
      <c r="DO9" s="285"/>
      <c r="DP9" s="285"/>
      <c r="DQ9" s="285"/>
      <c r="DR9" s="285"/>
      <c r="DS9" s="285"/>
      <c r="DT9" s="285"/>
      <c r="DU9" s="285"/>
      <c r="DV9" s="285"/>
      <c r="DW9" s="285"/>
    </row>
    <row r="10" spans="1:143" s="284" customFormat="1" x14ac:dyDescent="0.15">
      <c r="A10" s="385"/>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c r="CZ10" s="385"/>
      <c r="DA10" s="385"/>
      <c r="DB10" s="385"/>
      <c r="DC10" s="385"/>
      <c r="DD10" s="385"/>
      <c r="DE10" s="385"/>
      <c r="DF10" s="285"/>
      <c r="DG10" s="285"/>
      <c r="DH10" s="285"/>
      <c r="DI10" s="285"/>
      <c r="DJ10" s="285"/>
      <c r="DK10" s="285"/>
      <c r="DL10" s="285"/>
      <c r="DM10" s="285"/>
      <c r="DN10" s="285"/>
      <c r="DO10" s="285"/>
      <c r="DP10" s="285"/>
      <c r="DQ10" s="285"/>
      <c r="DR10" s="285"/>
      <c r="DS10" s="285"/>
      <c r="DT10" s="285"/>
      <c r="DU10" s="285"/>
      <c r="DV10" s="285"/>
      <c r="DW10" s="285"/>
      <c r="EM10" s="284" t="s">
        <v>600</v>
      </c>
    </row>
    <row r="11" spans="1:143" s="284" customFormat="1" x14ac:dyDescent="0.15">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285"/>
      <c r="DG11" s="285"/>
      <c r="DH11" s="285"/>
      <c r="DI11" s="285"/>
      <c r="DJ11" s="285"/>
      <c r="DK11" s="285"/>
      <c r="DL11" s="285"/>
      <c r="DM11" s="285"/>
      <c r="DN11" s="285"/>
      <c r="DO11" s="285"/>
      <c r="DP11" s="285"/>
      <c r="DQ11" s="285"/>
      <c r="DR11" s="285"/>
      <c r="DS11" s="285"/>
      <c r="DT11" s="285"/>
      <c r="DU11" s="285"/>
      <c r="DV11" s="285"/>
      <c r="DW11" s="285"/>
    </row>
    <row r="12" spans="1:143" s="284" customFormat="1" x14ac:dyDescent="0.15">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c r="CP12" s="385"/>
      <c r="CQ12" s="385"/>
      <c r="CR12" s="385"/>
      <c r="CS12" s="385"/>
      <c r="CT12" s="385"/>
      <c r="CU12" s="385"/>
      <c r="CV12" s="385"/>
      <c r="CW12" s="385"/>
      <c r="CX12" s="385"/>
      <c r="CY12" s="385"/>
      <c r="CZ12" s="385"/>
      <c r="DA12" s="385"/>
      <c r="DB12" s="385"/>
      <c r="DC12" s="385"/>
      <c r="DD12" s="385"/>
      <c r="DE12" s="385"/>
      <c r="DF12" s="285"/>
      <c r="DG12" s="285"/>
      <c r="DH12" s="285"/>
      <c r="DI12" s="285"/>
      <c r="DJ12" s="285"/>
      <c r="DK12" s="285"/>
      <c r="DL12" s="285"/>
      <c r="DM12" s="285"/>
      <c r="DN12" s="285"/>
      <c r="DO12" s="285"/>
      <c r="DP12" s="285"/>
      <c r="DQ12" s="285"/>
      <c r="DR12" s="285"/>
      <c r="DS12" s="285"/>
      <c r="DT12" s="285"/>
      <c r="DU12" s="285"/>
      <c r="DV12" s="285"/>
      <c r="DW12" s="285"/>
      <c r="EM12" s="284" t="s">
        <v>600</v>
      </c>
    </row>
    <row r="13" spans="1:143" s="284" customFormat="1" x14ac:dyDescent="0.15">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385"/>
      <c r="DB13" s="385"/>
      <c r="DC13" s="385"/>
      <c r="DD13" s="385"/>
      <c r="DE13" s="385"/>
      <c r="DF13" s="285"/>
      <c r="DG13" s="285"/>
      <c r="DH13" s="285"/>
      <c r="DI13" s="285"/>
      <c r="DJ13" s="285"/>
      <c r="DK13" s="285"/>
      <c r="DL13" s="285"/>
      <c r="DM13" s="285"/>
      <c r="DN13" s="285"/>
      <c r="DO13" s="285"/>
      <c r="DP13" s="285"/>
      <c r="DQ13" s="285"/>
      <c r="DR13" s="285"/>
      <c r="DS13" s="285"/>
      <c r="DT13" s="285"/>
      <c r="DU13" s="285"/>
      <c r="DV13" s="285"/>
      <c r="DW13" s="285"/>
    </row>
    <row r="14" spans="1:143" s="284" customFormat="1" x14ac:dyDescent="0.15">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85"/>
      <c r="CL14" s="385"/>
      <c r="CM14" s="385"/>
      <c r="CN14" s="385"/>
      <c r="CO14" s="385"/>
      <c r="CP14" s="385"/>
      <c r="CQ14" s="385"/>
      <c r="CR14" s="385"/>
      <c r="CS14" s="385"/>
      <c r="CT14" s="385"/>
      <c r="CU14" s="385"/>
      <c r="CV14" s="385"/>
      <c r="CW14" s="385"/>
      <c r="CX14" s="385"/>
      <c r="CY14" s="385"/>
      <c r="CZ14" s="385"/>
      <c r="DA14" s="385"/>
      <c r="DB14" s="385"/>
      <c r="DC14" s="385"/>
      <c r="DD14" s="385"/>
      <c r="DE14" s="385"/>
      <c r="DF14" s="285"/>
      <c r="DG14" s="285"/>
      <c r="DH14" s="285"/>
      <c r="DI14" s="285"/>
      <c r="DJ14" s="285"/>
      <c r="DK14" s="285"/>
      <c r="DL14" s="285"/>
      <c r="DM14" s="285"/>
      <c r="DN14" s="285"/>
      <c r="DO14" s="285"/>
      <c r="DP14" s="285"/>
      <c r="DQ14" s="285"/>
      <c r="DR14" s="285"/>
      <c r="DS14" s="285"/>
      <c r="DT14" s="285"/>
      <c r="DU14" s="285"/>
      <c r="DV14" s="285"/>
      <c r="DW14" s="285"/>
    </row>
    <row r="15" spans="1:143" s="284" customFormat="1" x14ac:dyDescent="0.15">
      <c r="A15" s="384"/>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285"/>
      <c r="DG15" s="285"/>
      <c r="DH15" s="285"/>
      <c r="DI15" s="285"/>
      <c r="DJ15" s="285"/>
      <c r="DK15" s="285"/>
      <c r="DL15" s="285"/>
      <c r="DM15" s="285"/>
      <c r="DN15" s="285"/>
      <c r="DO15" s="285"/>
      <c r="DP15" s="285"/>
      <c r="DQ15" s="285"/>
      <c r="DR15" s="285"/>
      <c r="DS15" s="285"/>
      <c r="DT15" s="285"/>
      <c r="DU15" s="285"/>
      <c r="DV15" s="285"/>
      <c r="DW15" s="285"/>
    </row>
    <row r="16" spans="1:143" s="284" customFormat="1" x14ac:dyDescent="0.15">
      <c r="A16" s="384"/>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285"/>
      <c r="DG16" s="285"/>
      <c r="DH16" s="285"/>
      <c r="DI16" s="285"/>
      <c r="DJ16" s="285"/>
      <c r="DK16" s="285"/>
      <c r="DL16" s="285"/>
      <c r="DM16" s="285"/>
      <c r="DN16" s="285"/>
      <c r="DO16" s="285"/>
      <c r="DP16" s="285"/>
      <c r="DQ16" s="285"/>
      <c r="DR16" s="285"/>
      <c r="DS16" s="285"/>
      <c r="DT16" s="285"/>
      <c r="DU16" s="285"/>
      <c r="DV16" s="285"/>
      <c r="DW16" s="285"/>
    </row>
    <row r="17" spans="1:351" s="284" customFormat="1" x14ac:dyDescent="0.15">
      <c r="A17" s="384"/>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285"/>
      <c r="DG17" s="285"/>
      <c r="DH17" s="285"/>
      <c r="DI17" s="285"/>
      <c r="DJ17" s="285"/>
      <c r="DK17" s="285"/>
      <c r="DL17" s="285"/>
      <c r="DM17" s="285"/>
      <c r="DN17" s="285"/>
      <c r="DO17" s="285"/>
      <c r="DP17" s="285"/>
      <c r="DQ17" s="285"/>
      <c r="DR17" s="285"/>
      <c r="DS17" s="285"/>
      <c r="DT17" s="285"/>
      <c r="DU17" s="285"/>
      <c r="DV17" s="285"/>
      <c r="DW17" s="285"/>
    </row>
    <row r="18" spans="1:351" s="284" customFormat="1" x14ac:dyDescent="0.15">
      <c r="A18" s="384"/>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285"/>
      <c r="DG18" s="285"/>
      <c r="DH18" s="285"/>
      <c r="DI18" s="285"/>
      <c r="DJ18" s="285"/>
      <c r="DK18" s="285"/>
      <c r="DL18" s="285"/>
      <c r="DM18" s="285"/>
      <c r="DN18" s="285"/>
      <c r="DO18" s="285"/>
      <c r="DP18" s="285"/>
      <c r="DQ18" s="285"/>
      <c r="DR18" s="285"/>
      <c r="DS18" s="285"/>
      <c r="DT18" s="285"/>
      <c r="DU18" s="285"/>
      <c r="DV18" s="285"/>
      <c r="DW18" s="285"/>
    </row>
    <row r="19" spans="1:351" x14ac:dyDescent="0.15">
      <c r="DD19" s="384"/>
      <c r="DE19" s="384"/>
    </row>
    <row r="20" spans="1:351" x14ac:dyDescent="0.15">
      <c r="DD20" s="384"/>
      <c r="DE20" s="384"/>
    </row>
    <row r="21" spans="1:351" ht="17.25" x14ac:dyDescent="0.15">
      <c r="B21" s="386"/>
      <c r="C21" s="387"/>
      <c r="D21" s="387"/>
      <c r="E21" s="387"/>
      <c r="F21" s="387"/>
      <c r="G21" s="387"/>
      <c r="H21" s="387"/>
      <c r="I21" s="387"/>
      <c r="J21" s="387"/>
      <c r="K21" s="387"/>
      <c r="L21" s="387"/>
      <c r="M21" s="387"/>
      <c r="N21" s="388"/>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8"/>
      <c r="AU21" s="387"/>
      <c r="AV21" s="387"/>
      <c r="AW21" s="387"/>
      <c r="AX21" s="387"/>
      <c r="AY21" s="387"/>
      <c r="AZ21" s="387"/>
      <c r="BA21" s="387"/>
      <c r="BB21" s="387"/>
      <c r="BC21" s="387"/>
      <c r="BD21" s="387"/>
      <c r="BE21" s="387"/>
      <c r="BF21" s="388"/>
      <c r="BG21" s="387"/>
      <c r="BH21" s="387"/>
      <c r="BI21" s="387"/>
      <c r="BJ21" s="387"/>
      <c r="BK21" s="387"/>
      <c r="BL21" s="387"/>
      <c r="BM21" s="387"/>
      <c r="BN21" s="387"/>
      <c r="BO21" s="387"/>
      <c r="BP21" s="387"/>
      <c r="BQ21" s="387"/>
      <c r="BR21" s="388"/>
      <c r="BS21" s="387"/>
      <c r="BT21" s="387"/>
      <c r="BU21" s="387"/>
      <c r="BV21" s="387"/>
      <c r="BW21" s="387"/>
      <c r="BX21" s="387"/>
      <c r="BY21" s="387"/>
      <c r="BZ21" s="387"/>
      <c r="CA21" s="387"/>
      <c r="CB21" s="387"/>
      <c r="CC21" s="387"/>
      <c r="CD21" s="388"/>
      <c r="CE21" s="387"/>
      <c r="CF21" s="387"/>
      <c r="CG21" s="387"/>
      <c r="CH21" s="387"/>
      <c r="CI21" s="387"/>
      <c r="CJ21" s="387"/>
      <c r="CK21" s="387"/>
      <c r="CL21" s="387"/>
      <c r="CM21" s="387"/>
      <c r="CN21" s="387"/>
      <c r="CO21" s="387"/>
      <c r="CP21" s="388"/>
      <c r="CQ21" s="387"/>
      <c r="CR21" s="387"/>
      <c r="CS21" s="387"/>
      <c r="CT21" s="387"/>
      <c r="CU21" s="387"/>
      <c r="CV21" s="387"/>
      <c r="CW21" s="387"/>
      <c r="CX21" s="387"/>
      <c r="CY21" s="387"/>
      <c r="CZ21" s="387"/>
      <c r="DA21" s="387"/>
      <c r="DB21" s="388"/>
      <c r="DC21" s="387"/>
      <c r="DD21" s="389"/>
      <c r="DE21" s="384"/>
      <c r="MM21" s="390"/>
    </row>
    <row r="22" spans="1:351" ht="17.25" x14ac:dyDescent="0.15">
      <c r="B22" s="391"/>
      <c r="MM22" s="390"/>
    </row>
    <row r="23" spans="1:351" x14ac:dyDescent="0.15">
      <c r="B23" s="391"/>
    </row>
    <row r="24" spans="1:351" x14ac:dyDescent="0.15">
      <c r="B24" s="391"/>
    </row>
    <row r="25" spans="1:351" x14ac:dyDescent="0.15">
      <c r="B25" s="391"/>
    </row>
    <row r="26" spans="1:351" x14ac:dyDescent="0.15">
      <c r="B26" s="391"/>
    </row>
    <row r="27" spans="1:351" x14ac:dyDescent="0.15">
      <c r="B27" s="391"/>
    </row>
    <row r="28" spans="1:351" x14ac:dyDescent="0.15">
      <c r="B28" s="391"/>
    </row>
    <row r="29" spans="1:351" x14ac:dyDescent="0.15">
      <c r="B29" s="391"/>
    </row>
    <row r="30" spans="1:351" x14ac:dyDescent="0.15">
      <c r="B30" s="391"/>
    </row>
    <row r="31" spans="1:351" x14ac:dyDescent="0.15">
      <c r="B31" s="391"/>
    </row>
    <row r="32" spans="1:351" x14ac:dyDescent="0.15">
      <c r="B32" s="391"/>
    </row>
    <row r="33" spans="2:109" x14ac:dyDescent="0.15">
      <c r="B33" s="391"/>
    </row>
    <row r="34" spans="2:109" x14ac:dyDescent="0.15">
      <c r="B34" s="391"/>
    </row>
    <row r="35" spans="2:109" x14ac:dyDescent="0.15">
      <c r="B35" s="391"/>
    </row>
    <row r="36" spans="2:109" x14ac:dyDescent="0.15">
      <c r="B36" s="391"/>
    </row>
    <row r="37" spans="2:109" x14ac:dyDescent="0.15">
      <c r="B37" s="391"/>
    </row>
    <row r="38" spans="2:109" x14ac:dyDescent="0.15">
      <c r="B38" s="391"/>
    </row>
    <row r="39" spans="2:109" x14ac:dyDescent="0.15">
      <c r="B39" s="393"/>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394"/>
      <c r="BO39" s="394"/>
      <c r="BP39" s="394"/>
      <c r="BQ39" s="394"/>
      <c r="BR39" s="394"/>
      <c r="BS39" s="394"/>
      <c r="BT39" s="394"/>
      <c r="BU39" s="394"/>
      <c r="BV39" s="394"/>
      <c r="BW39" s="394"/>
      <c r="BX39" s="394"/>
      <c r="BY39" s="394"/>
      <c r="BZ39" s="394"/>
      <c r="CA39" s="394"/>
      <c r="CB39" s="394"/>
      <c r="CC39" s="394"/>
      <c r="CD39" s="394"/>
      <c r="CE39" s="394"/>
      <c r="CF39" s="394"/>
      <c r="CG39" s="394"/>
      <c r="CH39" s="394"/>
      <c r="CI39" s="394"/>
      <c r="CJ39" s="394"/>
      <c r="CK39" s="394"/>
      <c r="CL39" s="394"/>
      <c r="CM39" s="394"/>
      <c r="CN39" s="394"/>
      <c r="CO39" s="394"/>
      <c r="CP39" s="394"/>
      <c r="CQ39" s="394"/>
      <c r="CR39" s="394"/>
      <c r="CS39" s="394"/>
      <c r="CT39" s="394"/>
      <c r="CU39" s="394"/>
      <c r="CV39" s="394"/>
      <c r="CW39" s="394"/>
      <c r="CX39" s="394"/>
      <c r="CY39" s="394"/>
      <c r="CZ39" s="394"/>
      <c r="DA39" s="394"/>
      <c r="DB39" s="394"/>
      <c r="DC39" s="394"/>
      <c r="DD39" s="395"/>
    </row>
    <row r="40" spans="2:109" x14ac:dyDescent="0.15">
      <c r="B40" s="396"/>
      <c r="DD40" s="396"/>
      <c r="DE40" s="384"/>
    </row>
    <row r="41" spans="2:109" ht="17.25" x14ac:dyDescent="0.15">
      <c r="B41" s="397" t="s">
        <v>601</v>
      </c>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7"/>
      <c r="CI41" s="387"/>
      <c r="CJ41" s="387"/>
      <c r="CK41" s="387"/>
      <c r="CL41" s="387"/>
      <c r="CM41" s="387"/>
      <c r="CN41" s="387"/>
      <c r="CO41" s="387"/>
      <c r="CP41" s="387"/>
      <c r="CQ41" s="387"/>
      <c r="CR41" s="387"/>
      <c r="CS41" s="387"/>
      <c r="CT41" s="387"/>
      <c r="CU41" s="387"/>
      <c r="CV41" s="387"/>
      <c r="CW41" s="387"/>
      <c r="CX41" s="387"/>
      <c r="CY41" s="387"/>
      <c r="CZ41" s="387"/>
      <c r="DA41" s="387"/>
      <c r="DB41" s="387"/>
      <c r="DC41" s="387"/>
      <c r="DD41" s="389"/>
    </row>
    <row r="42" spans="2:109" x14ac:dyDescent="0.15">
      <c r="B42" s="391"/>
      <c r="G42" s="398"/>
      <c r="I42" s="399"/>
      <c r="J42" s="399"/>
      <c r="K42" s="399"/>
      <c r="AM42" s="398"/>
      <c r="AN42" s="398" t="s">
        <v>602</v>
      </c>
      <c r="AP42" s="399"/>
      <c r="AQ42" s="399"/>
      <c r="AR42" s="399"/>
      <c r="AY42" s="398"/>
      <c r="BA42" s="399"/>
      <c r="BB42" s="399"/>
      <c r="BC42" s="399"/>
      <c r="BK42" s="398"/>
      <c r="BM42" s="399"/>
      <c r="BN42" s="399"/>
      <c r="BO42" s="399"/>
      <c r="BW42" s="398"/>
      <c r="BY42" s="399"/>
      <c r="BZ42" s="399"/>
      <c r="CA42" s="399"/>
      <c r="CI42" s="398"/>
      <c r="CK42" s="399"/>
      <c r="CL42" s="399"/>
      <c r="CM42" s="399"/>
      <c r="CU42" s="398"/>
      <c r="CW42" s="399"/>
      <c r="CX42" s="399"/>
      <c r="CY42" s="399"/>
    </row>
    <row r="43" spans="2:109" ht="13.5" customHeight="1" x14ac:dyDescent="0.15">
      <c r="B43" s="391"/>
      <c r="AN43" s="1302" t="s">
        <v>603</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x14ac:dyDescent="0.15">
      <c r="B44" s="391"/>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x14ac:dyDescent="0.15">
      <c r="B45" s="391"/>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x14ac:dyDescent="0.15">
      <c r="B46" s="391"/>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x14ac:dyDescent="0.15">
      <c r="B47" s="391"/>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x14ac:dyDescent="0.15">
      <c r="B48" s="391"/>
      <c r="H48" s="400"/>
      <c r="I48" s="400"/>
      <c r="J48" s="400"/>
      <c r="AN48" s="400"/>
      <c r="AO48" s="400"/>
      <c r="AP48" s="400"/>
      <c r="AZ48" s="400"/>
      <c r="BA48" s="400"/>
      <c r="BB48" s="400"/>
      <c r="BL48" s="400"/>
      <c r="BM48" s="400"/>
      <c r="BN48" s="400"/>
      <c r="BX48" s="400"/>
      <c r="BY48" s="400"/>
      <c r="BZ48" s="400"/>
      <c r="CJ48" s="400"/>
      <c r="CK48" s="400"/>
      <c r="CL48" s="400"/>
      <c r="CV48" s="400"/>
      <c r="CW48" s="400"/>
      <c r="CX48" s="400"/>
    </row>
    <row r="49" spans="1:109" x14ac:dyDescent="0.15">
      <c r="B49" s="391"/>
      <c r="AN49" s="384" t="s">
        <v>604</v>
      </c>
    </row>
    <row r="50" spans="1:109" x14ac:dyDescent="0.15">
      <c r="B50" s="391"/>
      <c r="G50" s="1311"/>
      <c r="H50" s="1311"/>
      <c r="I50" s="1311"/>
      <c r="J50" s="1311"/>
      <c r="K50" s="401"/>
      <c r="L50" s="401"/>
      <c r="M50" s="402"/>
      <c r="N50" s="402"/>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557</v>
      </c>
      <c r="BQ50" s="1315"/>
      <c r="BR50" s="1315"/>
      <c r="BS50" s="1315"/>
      <c r="BT50" s="1315"/>
      <c r="BU50" s="1315"/>
      <c r="BV50" s="1315"/>
      <c r="BW50" s="1315"/>
      <c r="BX50" s="1315" t="s">
        <v>558</v>
      </c>
      <c r="BY50" s="1315"/>
      <c r="BZ50" s="1315"/>
      <c r="CA50" s="1315"/>
      <c r="CB50" s="1315"/>
      <c r="CC50" s="1315"/>
      <c r="CD50" s="1315"/>
      <c r="CE50" s="1315"/>
      <c r="CF50" s="1315" t="s">
        <v>559</v>
      </c>
      <c r="CG50" s="1315"/>
      <c r="CH50" s="1315"/>
      <c r="CI50" s="1315"/>
      <c r="CJ50" s="1315"/>
      <c r="CK50" s="1315"/>
      <c r="CL50" s="1315"/>
      <c r="CM50" s="1315"/>
      <c r="CN50" s="1315" t="s">
        <v>560</v>
      </c>
      <c r="CO50" s="1315"/>
      <c r="CP50" s="1315"/>
      <c r="CQ50" s="1315"/>
      <c r="CR50" s="1315"/>
      <c r="CS50" s="1315"/>
      <c r="CT50" s="1315"/>
      <c r="CU50" s="1315"/>
      <c r="CV50" s="1315" t="s">
        <v>561</v>
      </c>
      <c r="CW50" s="1315"/>
      <c r="CX50" s="1315"/>
      <c r="CY50" s="1315"/>
      <c r="CZ50" s="1315"/>
      <c r="DA50" s="1315"/>
      <c r="DB50" s="1315"/>
      <c r="DC50" s="1315"/>
    </row>
    <row r="51" spans="1:109" ht="13.5" customHeight="1" x14ac:dyDescent="0.15">
      <c r="B51" s="391"/>
      <c r="G51" s="1322"/>
      <c r="H51" s="1322"/>
      <c r="I51" s="1320"/>
      <c r="J51" s="1320"/>
      <c r="K51" s="1317"/>
      <c r="L51" s="1317"/>
      <c r="M51" s="1317"/>
      <c r="N51" s="1317"/>
      <c r="AM51" s="400"/>
      <c r="AN51" s="1318" t="s">
        <v>605</v>
      </c>
      <c r="AO51" s="1318"/>
      <c r="AP51" s="1318"/>
      <c r="AQ51" s="1318"/>
      <c r="AR51" s="1318"/>
      <c r="AS51" s="1318"/>
      <c r="AT51" s="1318"/>
      <c r="AU51" s="1318"/>
      <c r="AV51" s="1318"/>
      <c r="AW51" s="1318"/>
      <c r="AX51" s="1318"/>
      <c r="AY51" s="1318"/>
      <c r="AZ51" s="1318"/>
      <c r="BA51" s="1318"/>
      <c r="BB51" s="1318" t="s">
        <v>606</v>
      </c>
      <c r="BC51" s="1318"/>
      <c r="BD51" s="1318"/>
      <c r="BE51" s="1318"/>
      <c r="BF51" s="1318"/>
      <c r="BG51" s="1318"/>
      <c r="BH51" s="1318"/>
      <c r="BI51" s="1318"/>
      <c r="BJ51" s="1318"/>
      <c r="BK51" s="1318"/>
      <c r="BL51" s="1318"/>
      <c r="BM51" s="1318"/>
      <c r="BN51" s="1318"/>
      <c r="BO51" s="1318"/>
      <c r="BP51" s="1319"/>
      <c r="BQ51" s="1316"/>
      <c r="BR51" s="1316"/>
      <c r="BS51" s="1316"/>
      <c r="BT51" s="1316"/>
      <c r="BU51" s="1316"/>
      <c r="BV51" s="1316"/>
      <c r="BW51" s="1316"/>
      <c r="BX51" s="1319"/>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1"/>
      <c r="G52" s="1322"/>
      <c r="H52" s="1322"/>
      <c r="I52" s="1320"/>
      <c r="J52" s="1320"/>
      <c r="K52" s="1317"/>
      <c r="L52" s="1317"/>
      <c r="M52" s="1317"/>
      <c r="N52" s="1317"/>
      <c r="AM52" s="400"/>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399"/>
      <c r="B53" s="391"/>
      <c r="G53" s="1322"/>
      <c r="H53" s="1322"/>
      <c r="I53" s="1311"/>
      <c r="J53" s="1311"/>
      <c r="K53" s="1317"/>
      <c r="L53" s="1317"/>
      <c r="M53" s="1317"/>
      <c r="N53" s="1317"/>
      <c r="AM53" s="400"/>
      <c r="AN53" s="1318"/>
      <c r="AO53" s="1318"/>
      <c r="AP53" s="1318"/>
      <c r="AQ53" s="1318"/>
      <c r="AR53" s="1318"/>
      <c r="AS53" s="1318"/>
      <c r="AT53" s="1318"/>
      <c r="AU53" s="1318"/>
      <c r="AV53" s="1318"/>
      <c r="AW53" s="1318"/>
      <c r="AX53" s="1318"/>
      <c r="AY53" s="1318"/>
      <c r="AZ53" s="1318"/>
      <c r="BA53" s="1318"/>
      <c r="BB53" s="1318" t="s">
        <v>607</v>
      </c>
      <c r="BC53" s="1318"/>
      <c r="BD53" s="1318"/>
      <c r="BE53" s="1318"/>
      <c r="BF53" s="1318"/>
      <c r="BG53" s="1318"/>
      <c r="BH53" s="1318"/>
      <c r="BI53" s="1318"/>
      <c r="BJ53" s="1318"/>
      <c r="BK53" s="1318"/>
      <c r="BL53" s="1318"/>
      <c r="BM53" s="1318"/>
      <c r="BN53" s="1318"/>
      <c r="BO53" s="1318"/>
      <c r="BP53" s="1319"/>
      <c r="BQ53" s="1316"/>
      <c r="BR53" s="1316"/>
      <c r="BS53" s="1316"/>
      <c r="BT53" s="1316"/>
      <c r="BU53" s="1316"/>
      <c r="BV53" s="1316"/>
      <c r="BW53" s="1316"/>
      <c r="BX53" s="1319"/>
      <c r="BY53" s="1316"/>
      <c r="BZ53" s="1316"/>
      <c r="CA53" s="1316"/>
      <c r="CB53" s="1316"/>
      <c r="CC53" s="1316"/>
      <c r="CD53" s="1316"/>
      <c r="CE53" s="1316"/>
      <c r="CF53" s="1316">
        <v>67.099999999999994</v>
      </c>
      <c r="CG53" s="1316"/>
      <c r="CH53" s="1316"/>
      <c r="CI53" s="1316"/>
      <c r="CJ53" s="1316"/>
      <c r="CK53" s="1316"/>
      <c r="CL53" s="1316"/>
      <c r="CM53" s="1316"/>
      <c r="CN53" s="1316">
        <v>68.099999999999994</v>
      </c>
      <c r="CO53" s="1316"/>
      <c r="CP53" s="1316"/>
      <c r="CQ53" s="1316"/>
      <c r="CR53" s="1316"/>
      <c r="CS53" s="1316"/>
      <c r="CT53" s="1316"/>
      <c r="CU53" s="1316"/>
      <c r="CV53" s="1316">
        <v>69.400000000000006</v>
      </c>
      <c r="CW53" s="1316"/>
      <c r="CX53" s="1316"/>
      <c r="CY53" s="1316"/>
      <c r="CZ53" s="1316"/>
      <c r="DA53" s="1316"/>
      <c r="DB53" s="1316"/>
      <c r="DC53" s="1316"/>
    </row>
    <row r="54" spans="1:109" x14ac:dyDescent="0.15">
      <c r="A54" s="399"/>
      <c r="B54" s="391"/>
      <c r="G54" s="1322"/>
      <c r="H54" s="1322"/>
      <c r="I54" s="1311"/>
      <c r="J54" s="1311"/>
      <c r="K54" s="1317"/>
      <c r="L54" s="1317"/>
      <c r="M54" s="1317"/>
      <c r="N54" s="1317"/>
      <c r="AM54" s="400"/>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399"/>
      <c r="B55" s="391"/>
      <c r="G55" s="1311"/>
      <c r="H55" s="1311"/>
      <c r="I55" s="1311"/>
      <c r="J55" s="1311"/>
      <c r="K55" s="1317"/>
      <c r="L55" s="1317"/>
      <c r="M55" s="1317"/>
      <c r="N55" s="1317"/>
      <c r="AN55" s="1315" t="s">
        <v>608</v>
      </c>
      <c r="AO55" s="1315"/>
      <c r="AP55" s="1315"/>
      <c r="AQ55" s="1315"/>
      <c r="AR55" s="1315"/>
      <c r="AS55" s="1315"/>
      <c r="AT55" s="1315"/>
      <c r="AU55" s="1315"/>
      <c r="AV55" s="1315"/>
      <c r="AW55" s="1315"/>
      <c r="AX55" s="1315"/>
      <c r="AY55" s="1315"/>
      <c r="AZ55" s="1315"/>
      <c r="BA55" s="1315"/>
      <c r="BB55" s="1318" t="s">
        <v>606</v>
      </c>
      <c r="BC55" s="1318"/>
      <c r="BD55" s="1318"/>
      <c r="BE55" s="1318"/>
      <c r="BF55" s="1318"/>
      <c r="BG55" s="1318"/>
      <c r="BH55" s="1318"/>
      <c r="BI55" s="1318"/>
      <c r="BJ55" s="1318"/>
      <c r="BK55" s="1318"/>
      <c r="BL55" s="1318"/>
      <c r="BM55" s="1318"/>
      <c r="BN55" s="1318"/>
      <c r="BO55" s="1318"/>
      <c r="BP55" s="1319"/>
      <c r="BQ55" s="1316"/>
      <c r="BR55" s="1316"/>
      <c r="BS55" s="1316"/>
      <c r="BT55" s="1316"/>
      <c r="BU55" s="1316"/>
      <c r="BV55" s="1316"/>
      <c r="BW55" s="1316"/>
      <c r="BX55" s="1319"/>
      <c r="BY55" s="1316"/>
      <c r="BZ55" s="1316"/>
      <c r="CA55" s="1316"/>
      <c r="CB55" s="1316"/>
      <c r="CC55" s="1316"/>
      <c r="CD55" s="1316"/>
      <c r="CE55" s="1316"/>
      <c r="CF55" s="1316">
        <v>31</v>
      </c>
      <c r="CG55" s="1316"/>
      <c r="CH55" s="1316"/>
      <c r="CI55" s="1316"/>
      <c r="CJ55" s="1316"/>
      <c r="CK55" s="1316"/>
      <c r="CL55" s="1316"/>
      <c r="CM55" s="1316"/>
      <c r="CN55" s="1316">
        <v>30</v>
      </c>
      <c r="CO55" s="1316"/>
      <c r="CP55" s="1316"/>
      <c r="CQ55" s="1316"/>
      <c r="CR55" s="1316"/>
      <c r="CS55" s="1316"/>
      <c r="CT55" s="1316"/>
      <c r="CU55" s="1316"/>
      <c r="CV55" s="1316">
        <v>23.1</v>
      </c>
      <c r="CW55" s="1316"/>
      <c r="CX55" s="1316"/>
      <c r="CY55" s="1316"/>
      <c r="CZ55" s="1316"/>
      <c r="DA55" s="1316"/>
      <c r="DB55" s="1316"/>
      <c r="DC55" s="1316"/>
    </row>
    <row r="56" spans="1:109" x14ac:dyDescent="0.15">
      <c r="A56" s="399"/>
      <c r="B56" s="391"/>
      <c r="G56" s="1311"/>
      <c r="H56" s="1311"/>
      <c r="I56" s="1311"/>
      <c r="J56" s="1311"/>
      <c r="K56" s="1317"/>
      <c r="L56" s="1317"/>
      <c r="M56" s="1317"/>
      <c r="N56" s="1317"/>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399" customFormat="1" x14ac:dyDescent="0.15">
      <c r="B57" s="403"/>
      <c r="G57" s="1311"/>
      <c r="H57" s="1311"/>
      <c r="I57" s="1321"/>
      <c r="J57" s="1321"/>
      <c r="K57" s="1317"/>
      <c r="L57" s="1317"/>
      <c r="M57" s="1317"/>
      <c r="N57" s="1317"/>
      <c r="AM57" s="384"/>
      <c r="AN57" s="1315"/>
      <c r="AO57" s="1315"/>
      <c r="AP57" s="1315"/>
      <c r="AQ57" s="1315"/>
      <c r="AR57" s="1315"/>
      <c r="AS57" s="1315"/>
      <c r="AT57" s="1315"/>
      <c r="AU57" s="1315"/>
      <c r="AV57" s="1315"/>
      <c r="AW57" s="1315"/>
      <c r="AX57" s="1315"/>
      <c r="AY57" s="1315"/>
      <c r="AZ57" s="1315"/>
      <c r="BA57" s="1315"/>
      <c r="BB57" s="1318" t="s">
        <v>607</v>
      </c>
      <c r="BC57" s="1318"/>
      <c r="BD57" s="1318"/>
      <c r="BE57" s="1318"/>
      <c r="BF57" s="1318"/>
      <c r="BG57" s="1318"/>
      <c r="BH57" s="1318"/>
      <c r="BI57" s="1318"/>
      <c r="BJ57" s="1318"/>
      <c r="BK57" s="1318"/>
      <c r="BL57" s="1318"/>
      <c r="BM57" s="1318"/>
      <c r="BN57" s="1318"/>
      <c r="BO57" s="1318"/>
      <c r="BP57" s="1319"/>
      <c r="BQ57" s="1316"/>
      <c r="BR57" s="1316"/>
      <c r="BS57" s="1316"/>
      <c r="BT57" s="1316"/>
      <c r="BU57" s="1316"/>
      <c r="BV57" s="1316"/>
      <c r="BW57" s="1316"/>
      <c r="BX57" s="1319"/>
      <c r="BY57" s="1316"/>
      <c r="BZ57" s="1316"/>
      <c r="CA57" s="1316"/>
      <c r="CB57" s="1316"/>
      <c r="CC57" s="1316"/>
      <c r="CD57" s="1316"/>
      <c r="CE57" s="1316"/>
      <c r="CF57" s="1316">
        <v>57.4</v>
      </c>
      <c r="CG57" s="1316"/>
      <c r="CH57" s="1316"/>
      <c r="CI57" s="1316"/>
      <c r="CJ57" s="1316"/>
      <c r="CK57" s="1316"/>
      <c r="CL57" s="1316"/>
      <c r="CM57" s="1316"/>
      <c r="CN57" s="1316">
        <v>58.3</v>
      </c>
      <c r="CO57" s="1316"/>
      <c r="CP57" s="1316"/>
      <c r="CQ57" s="1316"/>
      <c r="CR57" s="1316"/>
      <c r="CS57" s="1316"/>
      <c r="CT57" s="1316"/>
      <c r="CU57" s="1316"/>
      <c r="CV57" s="1316">
        <v>60.3</v>
      </c>
      <c r="CW57" s="1316"/>
      <c r="CX57" s="1316"/>
      <c r="CY57" s="1316"/>
      <c r="CZ57" s="1316"/>
      <c r="DA57" s="1316"/>
      <c r="DB57" s="1316"/>
      <c r="DC57" s="1316"/>
      <c r="DD57" s="404"/>
      <c r="DE57" s="403"/>
    </row>
    <row r="58" spans="1:109" s="399" customFormat="1" x14ac:dyDescent="0.15">
      <c r="A58" s="384"/>
      <c r="B58" s="403"/>
      <c r="G58" s="1311"/>
      <c r="H58" s="1311"/>
      <c r="I58" s="1321"/>
      <c r="J58" s="1321"/>
      <c r="K58" s="1317"/>
      <c r="L58" s="1317"/>
      <c r="M58" s="1317"/>
      <c r="N58" s="1317"/>
      <c r="AM58" s="384"/>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04"/>
      <c r="DE58" s="403"/>
    </row>
    <row r="59" spans="1:109" s="399" customFormat="1" x14ac:dyDescent="0.15">
      <c r="A59" s="384"/>
      <c r="B59" s="403"/>
      <c r="K59" s="405"/>
      <c r="L59" s="405"/>
      <c r="M59" s="405"/>
      <c r="N59" s="405"/>
      <c r="AQ59" s="405"/>
      <c r="AR59" s="405"/>
      <c r="AS59" s="405"/>
      <c r="AT59" s="405"/>
      <c r="BC59" s="405"/>
      <c r="BD59" s="405"/>
      <c r="BE59" s="405"/>
      <c r="BF59" s="405"/>
      <c r="BO59" s="405"/>
      <c r="BP59" s="405"/>
      <c r="BQ59" s="405"/>
      <c r="BR59" s="405"/>
      <c r="CA59" s="405"/>
      <c r="CB59" s="405"/>
      <c r="CC59" s="405"/>
      <c r="CD59" s="405"/>
      <c r="CM59" s="405"/>
      <c r="CN59" s="405"/>
      <c r="CO59" s="405"/>
      <c r="CP59" s="405"/>
      <c r="CY59" s="405"/>
      <c r="CZ59" s="405"/>
      <c r="DA59" s="405"/>
      <c r="DB59" s="405"/>
      <c r="DC59" s="405"/>
      <c r="DD59" s="404"/>
      <c r="DE59" s="403"/>
    </row>
    <row r="60" spans="1:109" s="399" customFormat="1" x14ac:dyDescent="0.15">
      <c r="A60" s="384"/>
      <c r="B60" s="403"/>
      <c r="K60" s="405"/>
      <c r="L60" s="405"/>
      <c r="M60" s="405"/>
      <c r="N60" s="405"/>
      <c r="AQ60" s="405"/>
      <c r="AR60" s="405"/>
      <c r="AS60" s="405"/>
      <c r="AT60" s="405"/>
      <c r="BC60" s="405"/>
      <c r="BD60" s="405"/>
      <c r="BE60" s="405"/>
      <c r="BF60" s="405"/>
      <c r="BO60" s="405"/>
      <c r="BP60" s="405"/>
      <c r="BQ60" s="405"/>
      <c r="BR60" s="405"/>
      <c r="CA60" s="405"/>
      <c r="CB60" s="405"/>
      <c r="CC60" s="405"/>
      <c r="CD60" s="405"/>
      <c r="CM60" s="405"/>
      <c r="CN60" s="405"/>
      <c r="CO60" s="405"/>
      <c r="CP60" s="405"/>
      <c r="CY60" s="405"/>
      <c r="CZ60" s="405"/>
      <c r="DA60" s="405"/>
      <c r="DB60" s="405"/>
      <c r="DC60" s="405"/>
      <c r="DD60" s="404"/>
      <c r="DE60" s="403"/>
    </row>
    <row r="61" spans="1:109" s="399" customFormat="1" x14ac:dyDescent="0.15">
      <c r="A61" s="384"/>
      <c r="B61" s="406"/>
      <c r="C61" s="407"/>
      <c r="D61" s="407"/>
      <c r="E61" s="407"/>
      <c r="F61" s="407"/>
      <c r="G61" s="407"/>
      <c r="H61" s="407"/>
      <c r="I61" s="407"/>
      <c r="J61" s="407"/>
      <c r="K61" s="407"/>
      <c r="L61" s="407"/>
      <c r="M61" s="408"/>
      <c r="N61" s="408"/>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8"/>
      <c r="AT61" s="408"/>
      <c r="AU61" s="407"/>
      <c r="AV61" s="407"/>
      <c r="AW61" s="407"/>
      <c r="AX61" s="407"/>
      <c r="AY61" s="407"/>
      <c r="AZ61" s="407"/>
      <c r="BA61" s="407"/>
      <c r="BB61" s="407"/>
      <c r="BC61" s="407"/>
      <c r="BD61" s="407"/>
      <c r="BE61" s="408"/>
      <c r="BF61" s="408"/>
      <c r="BG61" s="407"/>
      <c r="BH61" s="407"/>
      <c r="BI61" s="407"/>
      <c r="BJ61" s="407"/>
      <c r="BK61" s="407"/>
      <c r="BL61" s="407"/>
      <c r="BM61" s="407"/>
      <c r="BN61" s="407"/>
      <c r="BO61" s="407"/>
      <c r="BP61" s="407"/>
      <c r="BQ61" s="408"/>
      <c r="BR61" s="408"/>
      <c r="BS61" s="407"/>
      <c r="BT61" s="407"/>
      <c r="BU61" s="407"/>
      <c r="BV61" s="407"/>
      <c r="BW61" s="407"/>
      <c r="BX61" s="407"/>
      <c r="BY61" s="407"/>
      <c r="BZ61" s="407"/>
      <c r="CA61" s="407"/>
      <c r="CB61" s="407"/>
      <c r="CC61" s="408"/>
      <c r="CD61" s="408"/>
      <c r="CE61" s="407"/>
      <c r="CF61" s="407"/>
      <c r="CG61" s="407"/>
      <c r="CH61" s="407"/>
      <c r="CI61" s="407"/>
      <c r="CJ61" s="407"/>
      <c r="CK61" s="407"/>
      <c r="CL61" s="407"/>
      <c r="CM61" s="407"/>
      <c r="CN61" s="407"/>
      <c r="CO61" s="408"/>
      <c r="CP61" s="408"/>
      <c r="CQ61" s="407"/>
      <c r="CR61" s="407"/>
      <c r="CS61" s="407"/>
      <c r="CT61" s="407"/>
      <c r="CU61" s="407"/>
      <c r="CV61" s="407"/>
      <c r="CW61" s="407"/>
      <c r="CX61" s="407"/>
      <c r="CY61" s="407"/>
      <c r="CZ61" s="407"/>
      <c r="DA61" s="408"/>
      <c r="DB61" s="408"/>
      <c r="DC61" s="408"/>
      <c r="DD61" s="409"/>
      <c r="DE61" s="403"/>
    </row>
    <row r="62" spans="1:109" x14ac:dyDescent="0.15">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6"/>
      <c r="BR62" s="396"/>
      <c r="BS62" s="396"/>
      <c r="BT62" s="396"/>
      <c r="BU62" s="396"/>
      <c r="BV62" s="396"/>
      <c r="BW62" s="396"/>
      <c r="BX62" s="396"/>
      <c r="BY62" s="396"/>
      <c r="BZ62" s="396"/>
      <c r="CA62" s="396"/>
      <c r="CB62" s="396"/>
      <c r="CC62" s="396"/>
      <c r="CD62" s="396"/>
      <c r="CE62" s="396"/>
      <c r="CF62" s="396"/>
      <c r="CG62" s="396"/>
      <c r="CH62" s="396"/>
      <c r="CI62" s="396"/>
      <c r="CJ62" s="396"/>
      <c r="CK62" s="396"/>
      <c r="CL62" s="396"/>
      <c r="CM62" s="396"/>
      <c r="CN62" s="396"/>
      <c r="CO62" s="396"/>
      <c r="CP62" s="396"/>
      <c r="CQ62" s="396"/>
      <c r="CR62" s="396"/>
      <c r="CS62" s="396"/>
      <c r="CT62" s="396"/>
      <c r="CU62" s="396"/>
      <c r="CV62" s="396"/>
      <c r="CW62" s="396"/>
      <c r="CX62" s="396"/>
      <c r="CY62" s="396"/>
      <c r="CZ62" s="396"/>
      <c r="DA62" s="396"/>
      <c r="DB62" s="396"/>
      <c r="DC62" s="396"/>
      <c r="DD62" s="396"/>
      <c r="DE62" s="384"/>
    </row>
    <row r="63" spans="1:109" ht="17.25" x14ac:dyDescent="0.15">
      <c r="B63" s="410" t="s">
        <v>609</v>
      </c>
    </row>
    <row r="64" spans="1:109" x14ac:dyDescent="0.15">
      <c r="B64" s="391"/>
      <c r="G64" s="398"/>
      <c r="I64" s="411"/>
      <c r="J64" s="411"/>
      <c r="K64" s="411"/>
      <c r="L64" s="411"/>
      <c r="M64" s="411"/>
      <c r="N64" s="412"/>
      <c r="AM64" s="398"/>
      <c r="AN64" s="398" t="s">
        <v>602</v>
      </c>
      <c r="AP64" s="399"/>
      <c r="AQ64" s="399"/>
      <c r="AR64" s="399"/>
      <c r="AY64" s="398"/>
      <c r="BA64" s="399"/>
      <c r="BB64" s="399"/>
      <c r="BC64" s="399"/>
      <c r="BK64" s="398"/>
      <c r="BM64" s="399"/>
      <c r="BN64" s="399"/>
      <c r="BO64" s="399"/>
      <c r="BW64" s="398"/>
      <c r="BY64" s="399"/>
      <c r="BZ64" s="399"/>
      <c r="CA64" s="399"/>
      <c r="CI64" s="398"/>
      <c r="CK64" s="399"/>
      <c r="CL64" s="399"/>
      <c r="CM64" s="399"/>
      <c r="CU64" s="398"/>
      <c r="CW64" s="399"/>
      <c r="CX64" s="399"/>
      <c r="CY64" s="399"/>
    </row>
    <row r="65" spans="2:107" x14ac:dyDescent="0.15">
      <c r="B65" s="391"/>
      <c r="AN65" s="1302" t="s">
        <v>611</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4"/>
    </row>
    <row r="66" spans="2:107" x14ac:dyDescent="0.15">
      <c r="B66" s="391"/>
      <c r="AN66" s="1305"/>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7"/>
    </row>
    <row r="67" spans="2:107" x14ac:dyDescent="0.15">
      <c r="B67" s="391"/>
      <c r="AN67" s="1305"/>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7"/>
    </row>
    <row r="68" spans="2:107" x14ac:dyDescent="0.15">
      <c r="B68" s="391"/>
      <c r="AN68" s="1305"/>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7"/>
    </row>
    <row r="69" spans="2:107" x14ac:dyDescent="0.15">
      <c r="B69" s="391"/>
      <c r="AN69" s="1308"/>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10"/>
    </row>
    <row r="70" spans="2:107" x14ac:dyDescent="0.15">
      <c r="B70" s="391"/>
      <c r="H70" s="413"/>
      <c r="I70" s="413"/>
      <c r="J70" s="414"/>
      <c r="K70" s="414"/>
      <c r="L70" s="415"/>
      <c r="M70" s="414"/>
      <c r="N70" s="415"/>
      <c r="AN70" s="400"/>
      <c r="AO70" s="400"/>
      <c r="AP70" s="400"/>
      <c r="AZ70" s="400"/>
      <c r="BA70" s="400"/>
      <c r="BB70" s="400"/>
      <c r="BL70" s="400"/>
      <c r="BM70" s="400"/>
      <c r="BN70" s="400"/>
      <c r="BX70" s="400"/>
      <c r="BY70" s="400"/>
      <c r="BZ70" s="400"/>
      <c r="CJ70" s="400"/>
      <c r="CK70" s="400"/>
      <c r="CL70" s="400"/>
      <c r="CV70" s="400"/>
      <c r="CW70" s="400"/>
      <c r="CX70" s="400"/>
    </row>
    <row r="71" spans="2:107" x14ac:dyDescent="0.15">
      <c r="B71" s="391"/>
      <c r="G71" s="416"/>
      <c r="I71" s="417"/>
      <c r="J71" s="414"/>
      <c r="K71" s="414"/>
      <c r="L71" s="415"/>
      <c r="M71" s="414"/>
      <c r="N71" s="415"/>
      <c r="AM71" s="416"/>
      <c r="AN71" s="384" t="s">
        <v>604</v>
      </c>
    </row>
    <row r="72" spans="2:107" x14ac:dyDescent="0.15">
      <c r="B72" s="391"/>
      <c r="G72" s="1311"/>
      <c r="H72" s="1311"/>
      <c r="I72" s="1311"/>
      <c r="J72" s="1311"/>
      <c r="K72" s="401"/>
      <c r="L72" s="401"/>
      <c r="M72" s="402"/>
      <c r="N72" s="402"/>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557</v>
      </c>
      <c r="BQ72" s="1315"/>
      <c r="BR72" s="1315"/>
      <c r="BS72" s="1315"/>
      <c r="BT72" s="1315"/>
      <c r="BU72" s="1315"/>
      <c r="BV72" s="1315"/>
      <c r="BW72" s="1315"/>
      <c r="BX72" s="1315" t="s">
        <v>558</v>
      </c>
      <c r="BY72" s="1315"/>
      <c r="BZ72" s="1315"/>
      <c r="CA72" s="1315"/>
      <c r="CB72" s="1315"/>
      <c r="CC72" s="1315"/>
      <c r="CD72" s="1315"/>
      <c r="CE72" s="1315"/>
      <c r="CF72" s="1315" t="s">
        <v>559</v>
      </c>
      <c r="CG72" s="1315"/>
      <c r="CH72" s="1315"/>
      <c r="CI72" s="1315"/>
      <c r="CJ72" s="1315"/>
      <c r="CK72" s="1315"/>
      <c r="CL72" s="1315"/>
      <c r="CM72" s="1315"/>
      <c r="CN72" s="1315" t="s">
        <v>560</v>
      </c>
      <c r="CO72" s="1315"/>
      <c r="CP72" s="1315"/>
      <c r="CQ72" s="1315"/>
      <c r="CR72" s="1315"/>
      <c r="CS72" s="1315"/>
      <c r="CT72" s="1315"/>
      <c r="CU72" s="1315"/>
      <c r="CV72" s="1315" t="s">
        <v>561</v>
      </c>
      <c r="CW72" s="1315"/>
      <c r="CX72" s="1315"/>
      <c r="CY72" s="1315"/>
      <c r="CZ72" s="1315"/>
      <c r="DA72" s="1315"/>
      <c r="DB72" s="1315"/>
      <c r="DC72" s="1315"/>
    </row>
    <row r="73" spans="2:107" x14ac:dyDescent="0.15">
      <c r="B73" s="391"/>
      <c r="G73" s="1322"/>
      <c r="H73" s="1322"/>
      <c r="I73" s="1322"/>
      <c r="J73" s="1322"/>
      <c r="K73" s="1323"/>
      <c r="L73" s="1323"/>
      <c r="M73" s="1323"/>
      <c r="N73" s="1323"/>
      <c r="AM73" s="400"/>
      <c r="AN73" s="1318" t="s">
        <v>605</v>
      </c>
      <c r="AO73" s="1318"/>
      <c r="AP73" s="1318"/>
      <c r="AQ73" s="1318"/>
      <c r="AR73" s="1318"/>
      <c r="AS73" s="1318"/>
      <c r="AT73" s="1318"/>
      <c r="AU73" s="1318"/>
      <c r="AV73" s="1318"/>
      <c r="AW73" s="1318"/>
      <c r="AX73" s="1318"/>
      <c r="AY73" s="1318"/>
      <c r="AZ73" s="1318"/>
      <c r="BA73" s="1318"/>
      <c r="BB73" s="1318" t="s">
        <v>606</v>
      </c>
      <c r="BC73" s="1318"/>
      <c r="BD73" s="1318"/>
      <c r="BE73" s="1318"/>
      <c r="BF73" s="1318"/>
      <c r="BG73" s="1318"/>
      <c r="BH73" s="1318"/>
      <c r="BI73" s="1318"/>
      <c r="BJ73" s="1318"/>
      <c r="BK73" s="1318"/>
      <c r="BL73" s="1318"/>
      <c r="BM73" s="1318"/>
      <c r="BN73" s="1318"/>
      <c r="BO73" s="1318"/>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1"/>
      <c r="G74" s="1322"/>
      <c r="H74" s="1322"/>
      <c r="I74" s="1322"/>
      <c r="J74" s="1322"/>
      <c r="K74" s="1323"/>
      <c r="L74" s="1323"/>
      <c r="M74" s="1323"/>
      <c r="N74" s="1323"/>
      <c r="AM74" s="400"/>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1"/>
      <c r="G75" s="1322"/>
      <c r="H75" s="1322"/>
      <c r="I75" s="1311"/>
      <c r="J75" s="1311"/>
      <c r="K75" s="1317"/>
      <c r="L75" s="1317"/>
      <c r="M75" s="1317"/>
      <c r="N75" s="1317"/>
      <c r="AM75" s="400"/>
      <c r="AN75" s="1318"/>
      <c r="AO75" s="1318"/>
      <c r="AP75" s="1318"/>
      <c r="AQ75" s="1318"/>
      <c r="AR75" s="1318"/>
      <c r="AS75" s="1318"/>
      <c r="AT75" s="1318"/>
      <c r="AU75" s="1318"/>
      <c r="AV75" s="1318"/>
      <c r="AW75" s="1318"/>
      <c r="AX75" s="1318"/>
      <c r="AY75" s="1318"/>
      <c r="AZ75" s="1318"/>
      <c r="BA75" s="1318"/>
      <c r="BB75" s="1318" t="s">
        <v>610</v>
      </c>
      <c r="BC75" s="1318"/>
      <c r="BD75" s="1318"/>
      <c r="BE75" s="1318"/>
      <c r="BF75" s="1318"/>
      <c r="BG75" s="1318"/>
      <c r="BH75" s="1318"/>
      <c r="BI75" s="1318"/>
      <c r="BJ75" s="1318"/>
      <c r="BK75" s="1318"/>
      <c r="BL75" s="1318"/>
      <c r="BM75" s="1318"/>
      <c r="BN75" s="1318"/>
      <c r="BO75" s="1318"/>
      <c r="BP75" s="1316">
        <v>-2.1</v>
      </c>
      <c r="BQ75" s="1316"/>
      <c r="BR75" s="1316"/>
      <c r="BS75" s="1316"/>
      <c r="BT75" s="1316"/>
      <c r="BU75" s="1316"/>
      <c r="BV75" s="1316"/>
      <c r="BW75" s="1316"/>
      <c r="BX75" s="1316">
        <v>-2.8</v>
      </c>
      <c r="BY75" s="1316"/>
      <c r="BZ75" s="1316"/>
      <c r="CA75" s="1316"/>
      <c r="CB75" s="1316"/>
      <c r="CC75" s="1316"/>
      <c r="CD75" s="1316"/>
      <c r="CE75" s="1316"/>
      <c r="CF75" s="1316">
        <v>-3.4</v>
      </c>
      <c r="CG75" s="1316"/>
      <c r="CH75" s="1316"/>
      <c r="CI75" s="1316"/>
      <c r="CJ75" s="1316"/>
      <c r="CK75" s="1316"/>
      <c r="CL75" s="1316"/>
      <c r="CM75" s="1316"/>
      <c r="CN75" s="1316">
        <v>-3.5</v>
      </c>
      <c r="CO75" s="1316"/>
      <c r="CP75" s="1316"/>
      <c r="CQ75" s="1316"/>
      <c r="CR75" s="1316"/>
      <c r="CS75" s="1316"/>
      <c r="CT75" s="1316"/>
      <c r="CU75" s="1316"/>
      <c r="CV75" s="1316">
        <v>-3.5</v>
      </c>
      <c r="CW75" s="1316"/>
      <c r="CX75" s="1316"/>
      <c r="CY75" s="1316"/>
      <c r="CZ75" s="1316"/>
      <c r="DA75" s="1316"/>
      <c r="DB75" s="1316"/>
      <c r="DC75" s="1316"/>
    </row>
    <row r="76" spans="2:107" x14ac:dyDescent="0.15">
      <c r="B76" s="391"/>
      <c r="G76" s="1322"/>
      <c r="H76" s="1322"/>
      <c r="I76" s="1311"/>
      <c r="J76" s="1311"/>
      <c r="K76" s="1317"/>
      <c r="L76" s="1317"/>
      <c r="M76" s="1317"/>
      <c r="N76" s="1317"/>
      <c r="AM76" s="400"/>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1"/>
      <c r="G77" s="1311"/>
      <c r="H77" s="1311"/>
      <c r="I77" s="1311"/>
      <c r="J77" s="1311"/>
      <c r="K77" s="1323"/>
      <c r="L77" s="1323"/>
      <c r="M77" s="1323"/>
      <c r="N77" s="1323"/>
      <c r="AN77" s="1315" t="s">
        <v>608</v>
      </c>
      <c r="AO77" s="1315"/>
      <c r="AP77" s="1315"/>
      <c r="AQ77" s="1315"/>
      <c r="AR77" s="1315"/>
      <c r="AS77" s="1315"/>
      <c r="AT77" s="1315"/>
      <c r="AU77" s="1315"/>
      <c r="AV77" s="1315"/>
      <c r="AW77" s="1315"/>
      <c r="AX77" s="1315"/>
      <c r="AY77" s="1315"/>
      <c r="AZ77" s="1315"/>
      <c r="BA77" s="1315"/>
      <c r="BB77" s="1318" t="s">
        <v>606</v>
      </c>
      <c r="BC77" s="1318"/>
      <c r="BD77" s="1318"/>
      <c r="BE77" s="1318"/>
      <c r="BF77" s="1318"/>
      <c r="BG77" s="1318"/>
      <c r="BH77" s="1318"/>
      <c r="BI77" s="1318"/>
      <c r="BJ77" s="1318"/>
      <c r="BK77" s="1318"/>
      <c r="BL77" s="1318"/>
      <c r="BM77" s="1318"/>
      <c r="BN77" s="1318"/>
      <c r="BO77" s="1318"/>
      <c r="BP77" s="1316">
        <v>45.1</v>
      </c>
      <c r="BQ77" s="1316"/>
      <c r="BR77" s="1316"/>
      <c r="BS77" s="1316"/>
      <c r="BT77" s="1316"/>
      <c r="BU77" s="1316"/>
      <c r="BV77" s="1316"/>
      <c r="BW77" s="1316"/>
      <c r="BX77" s="1316">
        <v>37.4</v>
      </c>
      <c r="BY77" s="1316"/>
      <c r="BZ77" s="1316"/>
      <c r="CA77" s="1316"/>
      <c r="CB77" s="1316"/>
      <c r="CC77" s="1316"/>
      <c r="CD77" s="1316"/>
      <c r="CE77" s="1316"/>
      <c r="CF77" s="1316">
        <v>31</v>
      </c>
      <c r="CG77" s="1316"/>
      <c r="CH77" s="1316"/>
      <c r="CI77" s="1316"/>
      <c r="CJ77" s="1316"/>
      <c r="CK77" s="1316"/>
      <c r="CL77" s="1316"/>
      <c r="CM77" s="1316"/>
      <c r="CN77" s="1316">
        <v>30</v>
      </c>
      <c r="CO77" s="1316"/>
      <c r="CP77" s="1316"/>
      <c r="CQ77" s="1316"/>
      <c r="CR77" s="1316"/>
      <c r="CS77" s="1316"/>
      <c r="CT77" s="1316"/>
      <c r="CU77" s="1316"/>
      <c r="CV77" s="1316">
        <v>23.1</v>
      </c>
      <c r="CW77" s="1316"/>
      <c r="CX77" s="1316"/>
      <c r="CY77" s="1316"/>
      <c r="CZ77" s="1316"/>
      <c r="DA77" s="1316"/>
      <c r="DB77" s="1316"/>
      <c r="DC77" s="1316"/>
    </row>
    <row r="78" spans="2:107" x14ac:dyDescent="0.15">
      <c r="B78" s="391"/>
      <c r="G78" s="1311"/>
      <c r="H78" s="1311"/>
      <c r="I78" s="1311"/>
      <c r="J78" s="1311"/>
      <c r="K78" s="1323"/>
      <c r="L78" s="1323"/>
      <c r="M78" s="1323"/>
      <c r="N78" s="1323"/>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1"/>
      <c r="G79" s="1311"/>
      <c r="H79" s="1311"/>
      <c r="I79" s="1321"/>
      <c r="J79" s="1321"/>
      <c r="K79" s="1324"/>
      <c r="L79" s="1324"/>
      <c r="M79" s="1324"/>
      <c r="N79" s="1324"/>
      <c r="AN79" s="1315"/>
      <c r="AO79" s="1315"/>
      <c r="AP79" s="1315"/>
      <c r="AQ79" s="1315"/>
      <c r="AR79" s="1315"/>
      <c r="AS79" s="1315"/>
      <c r="AT79" s="1315"/>
      <c r="AU79" s="1315"/>
      <c r="AV79" s="1315"/>
      <c r="AW79" s="1315"/>
      <c r="AX79" s="1315"/>
      <c r="AY79" s="1315"/>
      <c r="AZ79" s="1315"/>
      <c r="BA79" s="1315"/>
      <c r="BB79" s="1318" t="s">
        <v>610</v>
      </c>
      <c r="BC79" s="1318"/>
      <c r="BD79" s="1318"/>
      <c r="BE79" s="1318"/>
      <c r="BF79" s="1318"/>
      <c r="BG79" s="1318"/>
      <c r="BH79" s="1318"/>
      <c r="BI79" s="1318"/>
      <c r="BJ79" s="1318"/>
      <c r="BK79" s="1318"/>
      <c r="BL79" s="1318"/>
      <c r="BM79" s="1318"/>
      <c r="BN79" s="1318"/>
      <c r="BO79" s="1318"/>
      <c r="BP79" s="1316">
        <v>7.1</v>
      </c>
      <c r="BQ79" s="1316"/>
      <c r="BR79" s="1316"/>
      <c r="BS79" s="1316"/>
      <c r="BT79" s="1316"/>
      <c r="BU79" s="1316"/>
      <c r="BV79" s="1316"/>
      <c r="BW79" s="1316"/>
      <c r="BX79" s="1316">
        <v>6.3</v>
      </c>
      <c r="BY79" s="1316"/>
      <c r="BZ79" s="1316"/>
      <c r="CA79" s="1316"/>
      <c r="CB79" s="1316"/>
      <c r="CC79" s="1316"/>
      <c r="CD79" s="1316"/>
      <c r="CE79" s="1316"/>
      <c r="CF79" s="1316">
        <v>5.2</v>
      </c>
      <c r="CG79" s="1316"/>
      <c r="CH79" s="1316"/>
      <c r="CI79" s="1316"/>
      <c r="CJ79" s="1316"/>
      <c r="CK79" s="1316"/>
      <c r="CL79" s="1316"/>
      <c r="CM79" s="1316"/>
      <c r="CN79" s="1316">
        <v>5</v>
      </c>
      <c r="CO79" s="1316"/>
      <c r="CP79" s="1316"/>
      <c r="CQ79" s="1316"/>
      <c r="CR79" s="1316"/>
      <c r="CS79" s="1316"/>
      <c r="CT79" s="1316"/>
      <c r="CU79" s="1316"/>
      <c r="CV79" s="1316">
        <v>4.2</v>
      </c>
      <c r="CW79" s="1316"/>
      <c r="CX79" s="1316"/>
      <c r="CY79" s="1316"/>
      <c r="CZ79" s="1316"/>
      <c r="DA79" s="1316"/>
      <c r="DB79" s="1316"/>
      <c r="DC79" s="1316"/>
    </row>
    <row r="80" spans="2:107" x14ac:dyDescent="0.15">
      <c r="B80" s="391"/>
      <c r="G80" s="1311"/>
      <c r="H80" s="1311"/>
      <c r="I80" s="1321"/>
      <c r="J80" s="1321"/>
      <c r="K80" s="1324"/>
      <c r="L80" s="1324"/>
      <c r="M80" s="1324"/>
      <c r="N80" s="1324"/>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1"/>
    </row>
    <row r="82" spans="2:109" ht="17.25" x14ac:dyDescent="0.15">
      <c r="B82" s="391"/>
      <c r="K82" s="418"/>
      <c r="L82" s="418"/>
      <c r="M82" s="418"/>
      <c r="N82" s="418"/>
      <c r="AQ82" s="418"/>
      <c r="AR82" s="418"/>
      <c r="AS82" s="418"/>
      <c r="AT82" s="418"/>
      <c r="BC82" s="418"/>
      <c r="BD82" s="418"/>
      <c r="BE82" s="418"/>
      <c r="BF82" s="418"/>
      <c r="BO82" s="418"/>
      <c r="BP82" s="418"/>
      <c r="BQ82" s="418"/>
      <c r="BR82" s="418"/>
      <c r="CA82" s="418"/>
      <c r="CB82" s="418"/>
      <c r="CC82" s="418"/>
      <c r="CD82" s="418"/>
      <c r="CM82" s="418"/>
      <c r="CN82" s="418"/>
      <c r="CO82" s="418"/>
      <c r="CP82" s="418"/>
      <c r="CY82" s="418"/>
      <c r="CZ82" s="418"/>
      <c r="DA82" s="418"/>
      <c r="DB82" s="418"/>
      <c r="DC82" s="418"/>
    </row>
    <row r="83" spans="2:109" x14ac:dyDescent="0.15">
      <c r="B83" s="393"/>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c r="AZ83" s="394"/>
      <c r="BA83" s="394"/>
      <c r="BB83" s="394"/>
      <c r="BC83" s="394"/>
      <c r="BD83" s="394"/>
      <c r="BE83" s="394"/>
      <c r="BF83" s="394"/>
      <c r="BG83" s="394"/>
      <c r="BH83" s="394"/>
      <c r="BI83" s="394"/>
      <c r="BJ83" s="394"/>
      <c r="BK83" s="394"/>
      <c r="BL83" s="394"/>
      <c r="BM83" s="394"/>
      <c r="BN83" s="394"/>
      <c r="BO83" s="394"/>
      <c r="BP83" s="394"/>
      <c r="BQ83" s="394"/>
      <c r="BR83" s="394"/>
      <c r="BS83" s="394"/>
      <c r="BT83" s="394"/>
      <c r="BU83" s="394"/>
      <c r="BV83" s="394"/>
      <c r="BW83" s="394"/>
      <c r="BX83" s="394"/>
      <c r="BY83" s="394"/>
      <c r="BZ83" s="394"/>
      <c r="CA83" s="394"/>
      <c r="CB83" s="394"/>
      <c r="CC83" s="394"/>
      <c r="CD83" s="394"/>
      <c r="CE83" s="394"/>
      <c r="CF83" s="394"/>
      <c r="CG83" s="394"/>
      <c r="CH83" s="394"/>
      <c r="CI83" s="394"/>
      <c r="CJ83" s="394"/>
      <c r="CK83" s="394"/>
      <c r="CL83" s="394"/>
      <c r="CM83" s="394"/>
      <c r="CN83" s="394"/>
      <c r="CO83" s="394"/>
      <c r="CP83" s="394"/>
      <c r="CQ83" s="394"/>
      <c r="CR83" s="394"/>
      <c r="CS83" s="394"/>
      <c r="CT83" s="394"/>
      <c r="CU83" s="394"/>
      <c r="CV83" s="394"/>
      <c r="CW83" s="394"/>
      <c r="CX83" s="394"/>
      <c r="CY83" s="394"/>
      <c r="CZ83" s="394"/>
      <c r="DA83" s="394"/>
      <c r="DB83" s="394"/>
      <c r="DC83" s="394"/>
      <c r="DD83" s="395"/>
    </row>
    <row r="84" spans="2:109" x14ac:dyDescent="0.15">
      <c r="DD84" s="384"/>
      <c r="DE84" s="384"/>
    </row>
    <row r="85" spans="2:109" x14ac:dyDescent="0.15">
      <c r="DD85" s="384"/>
      <c r="DE85" s="384"/>
    </row>
    <row r="86" spans="2:109" hidden="1" x14ac:dyDescent="0.15">
      <c r="DD86" s="384"/>
      <c r="DE86" s="384"/>
    </row>
    <row r="87" spans="2:109" hidden="1" x14ac:dyDescent="0.15">
      <c r="K87" s="419"/>
      <c r="AQ87" s="419"/>
      <c r="BC87" s="419"/>
      <c r="BO87" s="419"/>
      <c r="CA87" s="419"/>
      <c r="CM87" s="419"/>
      <c r="CY87" s="419"/>
      <c r="DD87" s="384"/>
      <c r="DE87" s="384"/>
    </row>
    <row r="88" spans="2:109" hidden="1" x14ac:dyDescent="0.15">
      <c r="DD88" s="384"/>
      <c r="DE88" s="384"/>
    </row>
    <row r="89" spans="2:109" hidden="1" x14ac:dyDescent="0.15">
      <c r="DD89" s="384"/>
      <c r="DE89" s="384"/>
    </row>
    <row r="90" spans="2:109" hidden="1" x14ac:dyDescent="0.15">
      <c r="DD90" s="384"/>
      <c r="DE90" s="384"/>
    </row>
    <row r="91" spans="2:109" hidden="1" x14ac:dyDescent="0.15">
      <c r="DD91" s="384"/>
      <c r="DE91" s="384"/>
    </row>
    <row r="92" spans="2:109" ht="13.5" hidden="1" customHeight="1" x14ac:dyDescent="0.15">
      <c r="DD92" s="384"/>
      <c r="DE92" s="384"/>
    </row>
    <row r="93" spans="2:109" ht="13.5" hidden="1" customHeight="1" x14ac:dyDescent="0.15">
      <c r="DD93" s="384"/>
      <c r="DE93" s="384"/>
    </row>
    <row r="94" spans="2:109" ht="13.5" hidden="1" customHeight="1" x14ac:dyDescent="0.15">
      <c r="DD94" s="384"/>
      <c r="DE94" s="384"/>
    </row>
    <row r="95" spans="2:109" ht="13.5" hidden="1" customHeight="1" x14ac:dyDescent="0.15">
      <c r="DD95" s="384"/>
      <c r="DE95" s="384"/>
    </row>
    <row r="96" spans="2:109" ht="13.5" hidden="1" customHeight="1" x14ac:dyDescent="0.15">
      <c r="DD96" s="384"/>
      <c r="DE96" s="384"/>
    </row>
    <row r="97" spans="108:109" ht="13.5" hidden="1" customHeight="1" x14ac:dyDescent="0.15">
      <c r="DD97" s="384"/>
      <c r="DE97" s="384"/>
    </row>
    <row r="98" spans="108:109" ht="13.5" hidden="1" customHeight="1" x14ac:dyDescent="0.15">
      <c r="DD98" s="384"/>
      <c r="DE98" s="384"/>
    </row>
    <row r="99" spans="108:109" ht="13.5" hidden="1" customHeight="1" x14ac:dyDescent="0.15">
      <c r="DD99" s="384"/>
      <c r="DE99" s="384"/>
    </row>
    <row r="100" spans="108:109" ht="13.5" hidden="1" customHeight="1" x14ac:dyDescent="0.15">
      <c r="DD100" s="384"/>
      <c r="DE100" s="384"/>
    </row>
    <row r="101" spans="108:109" ht="13.5" hidden="1" customHeight="1" x14ac:dyDescent="0.15">
      <c r="DD101" s="384"/>
      <c r="DE101" s="384"/>
    </row>
    <row r="102" spans="108:109" ht="13.5" hidden="1" customHeight="1" x14ac:dyDescent="0.15">
      <c r="DD102" s="384"/>
      <c r="DE102" s="384"/>
    </row>
    <row r="103" spans="108:109" ht="13.5" hidden="1" customHeight="1" x14ac:dyDescent="0.15">
      <c r="DD103" s="384"/>
      <c r="DE103" s="384"/>
    </row>
    <row r="104" spans="108:109" ht="13.5" hidden="1" customHeight="1" x14ac:dyDescent="0.15">
      <c r="DD104" s="384"/>
      <c r="DE104" s="384"/>
    </row>
    <row r="105" spans="108:109" ht="13.5" hidden="1" customHeight="1" x14ac:dyDescent="0.15">
      <c r="DD105" s="384"/>
      <c r="DE105" s="384"/>
    </row>
    <row r="106" spans="108:109" ht="13.5" hidden="1" customHeight="1" x14ac:dyDescent="0.15">
      <c r="DD106" s="384"/>
      <c r="DE106" s="384"/>
    </row>
    <row r="107" spans="108:109" ht="13.5" hidden="1" customHeight="1" x14ac:dyDescent="0.15">
      <c r="DD107" s="384"/>
      <c r="DE107" s="384"/>
    </row>
    <row r="108" spans="108:109" ht="13.5" hidden="1" customHeight="1" x14ac:dyDescent="0.15">
      <c r="DD108" s="384"/>
      <c r="DE108" s="384"/>
    </row>
    <row r="109" spans="108:109" ht="13.5" hidden="1" customHeight="1" x14ac:dyDescent="0.15">
      <c r="DD109" s="384"/>
      <c r="DE109" s="384"/>
    </row>
    <row r="110" spans="108:109" ht="13.5" hidden="1" customHeight="1" x14ac:dyDescent="0.15">
      <c r="DD110" s="384"/>
      <c r="DE110" s="384"/>
    </row>
    <row r="111" spans="108:109" ht="13.5" hidden="1" customHeight="1" x14ac:dyDescent="0.15">
      <c r="DD111" s="384"/>
      <c r="DE111" s="384"/>
    </row>
    <row r="112" spans="108:109" ht="13.5" hidden="1" customHeight="1" x14ac:dyDescent="0.15">
      <c r="DD112" s="384"/>
      <c r="DE112" s="384"/>
    </row>
    <row r="113" spans="108:109" ht="13.5" hidden="1" customHeight="1" x14ac:dyDescent="0.15">
      <c r="DD113" s="384"/>
      <c r="DE113" s="384"/>
    </row>
    <row r="114" spans="108:109" ht="13.5" hidden="1" customHeight="1" x14ac:dyDescent="0.15">
      <c r="DD114" s="384"/>
      <c r="DE114" s="384"/>
    </row>
    <row r="115" spans="108:109" ht="13.5" hidden="1" customHeight="1" x14ac:dyDescent="0.15">
      <c r="DD115" s="384"/>
      <c r="DE115" s="384"/>
    </row>
    <row r="116" spans="108:109" ht="13.5" hidden="1" customHeight="1" x14ac:dyDescent="0.15">
      <c r="DD116" s="384"/>
      <c r="DE116" s="384"/>
    </row>
    <row r="117" spans="108:109" ht="13.5" hidden="1" customHeight="1" x14ac:dyDescent="0.15">
      <c r="DD117" s="384"/>
      <c r="DE117" s="384"/>
    </row>
    <row r="118" spans="108:109" ht="13.5" hidden="1" customHeight="1" x14ac:dyDescent="0.15">
      <c r="DD118" s="384"/>
      <c r="DE118" s="384"/>
    </row>
    <row r="119" spans="108:109" ht="13.5" hidden="1" customHeight="1" x14ac:dyDescent="0.15">
      <c r="DD119" s="384"/>
      <c r="DE119" s="384"/>
    </row>
    <row r="120" spans="108:109" ht="13.5" hidden="1" customHeight="1" x14ac:dyDescent="0.15">
      <c r="DD120" s="384"/>
      <c r="DE120" s="384"/>
    </row>
    <row r="121" spans="108:109" ht="13.5" hidden="1" customHeight="1" x14ac:dyDescent="0.15">
      <c r="DD121" s="384"/>
      <c r="DE121" s="384"/>
    </row>
    <row r="122" spans="108:109" ht="13.5" hidden="1" customHeight="1" x14ac:dyDescent="0.15">
      <c r="DD122" s="384"/>
      <c r="DE122" s="384"/>
    </row>
    <row r="123" spans="108:109" ht="13.5" hidden="1" customHeight="1" x14ac:dyDescent="0.15">
      <c r="DD123" s="384"/>
      <c r="DE123" s="384"/>
    </row>
    <row r="124" spans="108:109" ht="13.5" hidden="1" customHeight="1" x14ac:dyDescent="0.15">
      <c r="DD124" s="384"/>
      <c r="DE124" s="384"/>
    </row>
    <row r="125" spans="108:109" ht="13.5" hidden="1" customHeight="1" x14ac:dyDescent="0.15">
      <c r="DD125" s="384"/>
      <c r="DE125" s="384"/>
    </row>
    <row r="126" spans="108:109" ht="13.5" hidden="1" customHeight="1" x14ac:dyDescent="0.15">
      <c r="DD126" s="384"/>
      <c r="DE126" s="384"/>
    </row>
    <row r="127" spans="108:109" ht="13.5" hidden="1" customHeight="1" x14ac:dyDescent="0.15">
      <c r="DD127" s="384"/>
      <c r="DE127" s="384"/>
    </row>
    <row r="128" spans="108:109" ht="13.5" hidden="1" customHeight="1" x14ac:dyDescent="0.15">
      <c r="DD128" s="384"/>
      <c r="DE128" s="384"/>
    </row>
    <row r="129" spans="108:109" ht="13.5" hidden="1" customHeight="1" x14ac:dyDescent="0.15">
      <c r="DD129" s="384"/>
      <c r="DE129" s="384"/>
    </row>
    <row r="130" spans="108:109" ht="13.5" hidden="1" customHeight="1" x14ac:dyDescent="0.15">
      <c r="DD130" s="384"/>
      <c r="DE130" s="384"/>
    </row>
    <row r="131" spans="108:109" ht="13.5" hidden="1" customHeight="1" x14ac:dyDescent="0.15">
      <c r="DD131" s="384"/>
      <c r="DE131" s="384"/>
    </row>
    <row r="132" spans="108:109" ht="13.5" hidden="1" customHeight="1" x14ac:dyDescent="0.15">
      <c r="DD132" s="384"/>
      <c r="DE132" s="384"/>
    </row>
    <row r="133" spans="108:109" ht="13.5" hidden="1" customHeight="1" x14ac:dyDescent="0.15">
      <c r="DD133" s="384"/>
      <c r="DE133" s="384"/>
    </row>
    <row r="134" spans="108:109" ht="13.5" hidden="1" customHeight="1" x14ac:dyDescent="0.15">
      <c r="DD134" s="384"/>
      <c r="DE134" s="384"/>
    </row>
    <row r="135" spans="108:109" ht="13.5" hidden="1" customHeight="1" x14ac:dyDescent="0.15">
      <c r="DD135" s="384"/>
      <c r="DE135" s="384"/>
    </row>
    <row r="136" spans="108:109" ht="13.5" hidden="1" customHeight="1" x14ac:dyDescent="0.15">
      <c r="DD136" s="384"/>
      <c r="DE136" s="384"/>
    </row>
    <row r="137" spans="108:109" ht="13.5" hidden="1" customHeight="1" x14ac:dyDescent="0.15">
      <c r="DD137" s="384"/>
      <c r="DE137" s="384"/>
    </row>
    <row r="138" spans="108:109" ht="13.5" hidden="1" customHeight="1" x14ac:dyDescent="0.15">
      <c r="DD138" s="384"/>
      <c r="DE138" s="384"/>
    </row>
    <row r="139" spans="108:109" ht="13.5" hidden="1" customHeight="1" x14ac:dyDescent="0.15">
      <c r="DD139" s="384"/>
      <c r="DE139" s="384"/>
    </row>
    <row r="140" spans="108:109" ht="13.5" hidden="1" customHeight="1" x14ac:dyDescent="0.15">
      <c r="DD140" s="384"/>
      <c r="DE140" s="384"/>
    </row>
    <row r="141" spans="108:109" ht="13.5" hidden="1" customHeight="1" x14ac:dyDescent="0.15">
      <c r="DD141" s="384"/>
      <c r="DE141" s="384"/>
    </row>
    <row r="142" spans="108:109" ht="13.5" hidden="1" customHeight="1" x14ac:dyDescent="0.15">
      <c r="DD142" s="384"/>
      <c r="DE142" s="384"/>
    </row>
    <row r="143" spans="108:109" ht="13.5" hidden="1" customHeight="1" x14ac:dyDescent="0.15">
      <c r="DD143" s="384"/>
      <c r="DE143" s="384"/>
    </row>
    <row r="144" spans="108:109" ht="13.5" hidden="1" customHeight="1" x14ac:dyDescent="0.15">
      <c r="DD144" s="384"/>
      <c r="DE144" s="384"/>
    </row>
    <row r="145" spans="108:109" ht="13.5" hidden="1" customHeight="1" x14ac:dyDescent="0.15">
      <c r="DD145" s="384"/>
      <c r="DE145" s="384"/>
    </row>
    <row r="146" spans="108:109" ht="13.5" hidden="1" customHeight="1" x14ac:dyDescent="0.15">
      <c r="DD146" s="384"/>
      <c r="DE146" s="384"/>
    </row>
    <row r="147" spans="108:109" ht="13.5" hidden="1" customHeight="1" x14ac:dyDescent="0.15">
      <c r="DD147" s="384"/>
      <c r="DE147" s="384"/>
    </row>
    <row r="148" spans="108:109" ht="13.5" hidden="1" customHeight="1" x14ac:dyDescent="0.15">
      <c r="DD148" s="384"/>
      <c r="DE148" s="384"/>
    </row>
    <row r="149" spans="108:109" ht="13.5" hidden="1" customHeight="1" x14ac:dyDescent="0.15">
      <c r="DD149" s="384"/>
      <c r="DE149" s="384"/>
    </row>
    <row r="150" spans="108:109" ht="13.5" hidden="1" customHeight="1" x14ac:dyDescent="0.15">
      <c r="DD150" s="384"/>
      <c r="DE150" s="384"/>
    </row>
    <row r="151" spans="108:109" ht="13.5" hidden="1" customHeight="1" x14ac:dyDescent="0.15">
      <c r="DD151" s="384"/>
      <c r="DE151" s="384"/>
    </row>
    <row r="152" spans="108:109" ht="13.5" hidden="1" customHeight="1" x14ac:dyDescent="0.15">
      <c r="DD152" s="384"/>
      <c r="DE152" s="384"/>
    </row>
    <row r="153" spans="108:109" ht="13.5" hidden="1" customHeight="1" x14ac:dyDescent="0.15">
      <c r="DD153" s="384"/>
      <c r="DE153" s="384"/>
    </row>
    <row r="154" spans="108:109" ht="13.5" hidden="1" customHeight="1" x14ac:dyDescent="0.15">
      <c r="DD154" s="384"/>
      <c r="DE154" s="384"/>
    </row>
    <row r="155" spans="108:109" ht="13.5" hidden="1" customHeight="1" x14ac:dyDescent="0.15">
      <c r="DD155" s="384"/>
      <c r="DE155" s="384"/>
    </row>
    <row r="156" spans="108:109" ht="13.5" hidden="1" customHeight="1" x14ac:dyDescent="0.15">
      <c r="DD156" s="384"/>
      <c r="DE156" s="384"/>
    </row>
    <row r="157" spans="108:109" ht="13.5" hidden="1" customHeight="1" x14ac:dyDescent="0.15">
      <c r="DD157" s="384"/>
      <c r="DE157" s="384"/>
    </row>
    <row r="158" spans="108:109" ht="13.5" hidden="1" customHeight="1" x14ac:dyDescent="0.15">
      <c r="DD158" s="384"/>
      <c r="DE158" s="384"/>
    </row>
    <row r="159" spans="108:109" ht="13.5" hidden="1" customHeight="1" x14ac:dyDescent="0.15">
      <c r="DD159" s="384"/>
      <c r="DE159" s="384"/>
    </row>
    <row r="160" spans="108:109" ht="13.5" hidden="1" customHeight="1" x14ac:dyDescent="0.15">
      <c r="DD160" s="384"/>
      <c r="DE160" s="38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uj/rjsHblif+IzeUmMO9qE2daGwi/YK3An2DU6NDvQsJh1p+9JQeo385wxRbqxK9FSc5JvjsF+4gC1agkxcGA==" saltValue="HXvr6RKLuML4JsCRwgpkJ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5" customWidth="1"/>
    <col min="35" max="122" width="2.5" style="284" customWidth="1"/>
    <col min="123" max="16384" width="2.5" style="284" hidden="1"/>
  </cols>
  <sheetData>
    <row r="1" spans="2:34"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x14ac:dyDescent="0.15">
      <c r="S2" s="284"/>
      <c r="AH2" s="284"/>
    </row>
    <row r="3" spans="2:34"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x14ac:dyDescent="0.15"/>
    <row r="5" spans="2:34" x14ac:dyDescent="0.15"/>
    <row r="6" spans="2:34" x14ac:dyDescent="0.15"/>
    <row r="7" spans="2:34" x14ac:dyDescent="0.15"/>
    <row r="8" spans="2:34" x14ac:dyDescent="0.15"/>
    <row r="9" spans="2:34" x14ac:dyDescent="0.15">
      <c r="AH9" s="28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4"/>
    </row>
    <row r="18" spans="12:34" x14ac:dyDescent="0.15"/>
    <row r="19" spans="12:34" x14ac:dyDescent="0.15"/>
    <row r="20" spans="12:34" x14ac:dyDescent="0.15">
      <c r="AH20" s="284"/>
    </row>
    <row r="21" spans="12:34" x14ac:dyDescent="0.15">
      <c r="AH21" s="284"/>
    </row>
    <row r="22" spans="12:34" x14ac:dyDescent="0.15"/>
    <row r="23" spans="12:34" x14ac:dyDescent="0.15"/>
    <row r="24" spans="12:34" x14ac:dyDescent="0.15">
      <c r="Q24" s="284"/>
    </row>
    <row r="25" spans="12:34" x14ac:dyDescent="0.15"/>
    <row r="26" spans="12:34" x14ac:dyDescent="0.15"/>
    <row r="27" spans="12:34" x14ac:dyDescent="0.15"/>
    <row r="28" spans="12:34" x14ac:dyDescent="0.15">
      <c r="O28" s="284"/>
      <c r="T28" s="284"/>
      <c r="AH28" s="284"/>
    </row>
    <row r="29" spans="12:34" x14ac:dyDescent="0.15"/>
    <row r="30" spans="12:34" x14ac:dyDescent="0.15"/>
    <row r="31" spans="12:34" x14ac:dyDescent="0.15">
      <c r="Q31" s="284"/>
    </row>
    <row r="32" spans="12:34" x14ac:dyDescent="0.15">
      <c r="L32" s="284"/>
    </row>
    <row r="33" spans="2:34" x14ac:dyDescent="0.15">
      <c r="C33" s="284"/>
      <c r="E33" s="284"/>
      <c r="G33" s="284"/>
      <c r="I33" s="284"/>
      <c r="X33" s="284"/>
    </row>
    <row r="34" spans="2:34" x14ac:dyDescent="0.15">
      <c r="B34" s="284"/>
      <c r="P34" s="284"/>
      <c r="R34" s="284"/>
      <c r="T34" s="284"/>
    </row>
    <row r="35" spans="2:34" x14ac:dyDescent="0.15">
      <c r="D35" s="284"/>
      <c r="W35" s="284"/>
      <c r="AC35" s="284"/>
      <c r="AD35" s="284"/>
      <c r="AE35" s="284"/>
      <c r="AF35" s="284"/>
      <c r="AG35" s="284"/>
      <c r="AH35" s="284"/>
    </row>
    <row r="36" spans="2:34" x14ac:dyDescent="0.15">
      <c r="H36" s="284"/>
      <c r="J36" s="284"/>
      <c r="K36" s="284"/>
      <c r="M36" s="284"/>
      <c r="Y36" s="284"/>
      <c r="Z36" s="284"/>
      <c r="AA36" s="284"/>
      <c r="AB36" s="284"/>
      <c r="AC36" s="284"/>
      <c r="AD36" s="284"/>
      <c r="AE36" s="284"/>
      <c r="AF36" s="284"/>
      <c r="AG36" s="284"/>
      <c r="AH36" s="284"/>
    </row>
    <row r="37" spans="2:34" x14ac:dyDescent="0.15">
      <c r="AH37" s="284"/>
    </row>
    <row r="38" spans="2:34" x14ac:dyDescent="0.15">
      <c r="AG38" s="284"/>
      <c r="AH38" s="284"/>
    </row>
    <row r="39" spans="2:34" x14ac:dyDescent="0.15"/>
    <row r="40" spans="2:34" x14ac:dyDescent="0.15">
      <c r="X40" s="284"/>
    </row>
    <row r="41" spans="2:34" x14ac:dyDescent="0.15">
      <c r="R41" s="284"/>
    </row>
    <row r="42" spans="2:34" x14ac:dyDescent="0.15">
      <c r="W42" s="284"/>
    </row>
    <row r="43" spans="2:34" x14ac:dyDescent="0.15">
      <c r="Y43" s="284"/>
      <c r="Z43" s="284"/>
      <c r="AA43" s="284"/>
      <c r="AB43" s="284"/>
      <c r="AC43" s="284"/>
      <c r="AD43" s="284"/>
      <c r="AE43" s="284"/>
      <c r="AF43" s="284"/>
      <c r="AG43" s="284"/>
      <c r="AH43" s="284"/>
    </row>
    <row r="44" spans="2:34" x14ac:dyDescent="0.15">
      <c r="AH44" s="284"/>
    </row>
    <row r="45" spans="2:34" x14ac:dyDescent="0.15">
      <c r="X45" s="284"/>
    </row>
    <row r="46" spans="2:34" x14ac:dyDescent="0.15"/>
    <row r="47" spans="2:34" x14ac:dyDescent="0.15"/>
    <row r="48" spans="2:34" x14ac:dyDescent="0.15">
      <c r="W48" s="284"/>
      <c r="Y48" s="284"/>
      <c r="Z48" s="284"/>
      <c r="AA48" s="284"/>
      <c r="AB48" s="284"/>
      <c r="AC48" s="284"/>
      <c r="AD48" s="284"/>
      <c r="AE48" s="284"/>
      <c r="AF48" s="284"/>
      <c r="AG48" s="284"/>
      <c r="AH48" s="284"/>
    </row>
    <row r="49" spans="28:34" x14ac:dyDescent="0.15"/>
    <row r="50" spans="28:34" x14ac:dyDescent="0.15">
      <c r="AE50" s="284"/>
      <c r="AF50" s="284"/>
      <c r="AG50" s="284"/>
      <c r="AH50" s="284"/>
    </row>
    <row r="51" spans="28:34" x14ac:dyDescent="0.15">
      <c r="AC51" s="284"/>
      <c r="AD51" s="284"/>
      <c r="AE51" s="284"/>
      <c r="AF51" s="284"/>
      <c r="AG51" s="284"/>
      <c r="AH51" s="284"/>
    </row>
    <row r="52" spans="28:34" x14ac:dyDescent="0.15"/>
    <row r="53" spans="28:34" x14ac:dyDescent="0.15">
      <c r="AF53" s="284"/>
      <c r="AG53" s="284"/>
      <c r="AH53" s="284"/>
    </row>
    <row r="54" spans="28:34" x14ac:dyDescent="0.15">
      <c r="AH54" s="284"/>
    </row>
    <row r="55" spans="28:34" x14ac:dyDescent="0.15"/>
    <row r="56" spans="28:34" x14ac:dyDescent="0.15">
      <c r="AB56" s="284"/>
      <c r="AC56" s="284"/>
      <c r="AD56" s="284"/>
      <c r="AE56" s="284"/>
      <c r="AF56" s="284"/>
      <c r="AG56" s="284"/>
      <c r="AH56" s="284"/>
    </row>
    <row r="57" spans="28:34" x14ac:dyDescent="0.15">
      <c r="AH57" s="284"/>
    </row>
    <row r="58" spans="28:34" x14ac:dyDescent="0.15">
      <c r="AH58" s="284"/>
    </row>
    <row r="59" spans="28:34" x14ac:dyDescent="0.15"/>
    <row r="60" spans="28:34" x14ac:dyDescent="0.15"/>
    <row r="61" spans="28:34" x14ac:dyDescent="0.15"/>
    <row r="62" spans="28:34" x14ac:dyDescent="0.15"/>
    <row r="63" spans="28:34" x14ac:dyDescent="0.15">
      <c r="AH63" s="284"/>
    </row>
    <row r="64" spans="28:34" x14ac:dyDescent="0.15">
      <c r="AG64" s="284"/>
      <c r="AH64" s="284"/>
    </row>
    <row r="65" spans="28:34" x14ac:dyDescent="0.15"/>
    <row r="66" spans="28:34" x14ac:dyDescent="0.15"/>
    <row r="67" spans="28:34" x14ac:dyDescent="0.15"/>
    <row r="68" spans="28:34" x14ac:dyDescent="0.15">
      <c r="AB68" s="284"/>
      <c r="AC68" s="284"/>
      <c r="AD68" s="284"/>
      <c r="AE68" s="284"/>
      <c r="AF68" s="284"/>
      <c r="AG68" s="284"/>
      <c r="AH68" s="284"/>
    </row>
    <row r="69" spans="28:34" x14ac:dyDescent="0.15">
      <c r="AF69" s="284"/>
      <c r="AG69" s="284"/>
      <c r="AH69" s="284"/>
    </row>
    <row r="70" spans="28:34" x14ac:dyDescent="0.15"/>
    <row r="71" spans="28:34" x14ac:dyDescent="0.15"/>
    <row r="72" spans="28:34" x14ac:dyDescent="0.15"/>
    <row r="73" spans="28:34" x14ac:dyDescent="0.15"/>
    <row r="74" spans="28:34" x14ac:dyDescent="0.15"/>
    <row r="75" spans="28:34" x14ac:dyDescent="0.15">
      <c r="AH75" s="284"/>
    </row>
    <row r="76" spans="28:34" x14ac:dyDescent="0.15">
      <c r="AF76" s="284"/>
      <c r="AG76" s="284"/>
      <c r="AH76" s="284"/>
    </row>
    <row r="77" spans="28:34" x14ac:dyDescent="0.15">
      <c r="AG77" s="284"/>
      <c r="AH77" s="284"/>
    </row>
    <row r="78" spans="28:34" x14ac:dyDescent="0.15"/>
    <row r="79" spans="28:34" x14ac:dyDescent="0.15"/>
    <row r="80" spans="28:34" x14ac:dyDescent="0.15"/>
    <row r="81" spans="25:34" x14ac:dyDescent="0.15"/>
    <row r="82" spans="25:34" x14ac:dyDescent="0.15">
      <c r="Y82" s="284"/>
    </row>
    <row r="83" spans="25:34" x14ac:dyDescent="0.15">
      <c r="Y83" s="284"/>
      <c r="Z83" s="284"/>
      <c r="AA83" s="284"/>
      <c r="AB83" s="284"/>
      <c r="AC83" s="284"/>
      <c r="AD83" s="284"/>
      <c r="AE83" s="284"/>
      <c r="AF83" s="284"/>
      <c r="AG83" s="284"/>
      <c r="AH83" s="284"/>
    </row>
    <row r="84" spans="25:34" x14ac:dyDescent="0.15"/>
    <row r="85" spans="25:34" x14ac:dyDescent="0.15"/>
    <row r="86" spans="25:34" x14ac:dyDescent="0.15"/>
    <row r="87" spans="25:34" x14ac:dyDescent="0.15"/>
    <row r="88" spans="25:34" x14ac:dyDescent="0.15">
      <c r="AH88" s="28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4"/>
      <c r="AG94" s="284"/>
      <c r="AH94" s="284"/>
    </row>
    <row r="95" spans="25:34" ht="13.5" customHeight="1" x14ac:dyDescent="0.15">
      <c r="AH95" s="28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4"/>
    </row>
    <row r="102" spans="33:34" ht="13.5" customHeight="1" x14ac:dyDescent="0.15"/>
    <row r="103" spans="33:34" ht="13.5" customHeight="1" x14ac:dyDescent="0.15"/>
    <row r="104" spans="33:34" ht="13.5" customHeight="1" x14ac:dyDescent="0.15">
      <c r="AG104" s="284"/>
      <c r="AH104" s="28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4"/>
    </row>
    <row r="117" spans="34:122" ht="13.5" customHeight="1" x14ac:dyDescent="0.15"/>
    <row r="118" spans="34:122" ht="13.5" customHeight="1" x14ac:dyDescent="0.15"/>
    <row r="119" spans="34:122" ht="13.5" customHeight="1" x14ac:dyDescent="0.15"/>
    <row r="120" spans="34:122" ht="13.5" customHeight="1" x14ac:dyDescent="0.15">
      <c r="AH120" s="284"/>
    </row>
    <row r="121" spans="34:122" ht="13.5" customHeight="1" x14ac:dyDescent="0.15">
      <c r="AH121" s="284"/>
    </row>
    <row r="122" spans="34:122" ht="13.5" customHeight="1" x14ac:dyDescent="0.15"/>
    <row r="123" spans="34:122" ht="13.5" customHeight="1" x14ac:dyDescent="0.15"/>
    <row r="124" spans="34:122" ht="13.5" customHeight="1" x14ac:dyDescent="0.15"/>
    <row r="125" spans="34:122" ht="13.5" customHeight="1" x14ac:dyDescent="0.15">
      <c r="DR125" s="284"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VjDa9bdErGyklaLEoLWbSxTm0AGI2lMRE4NNHzzQaAiKZIuFy6jAA2Ja03ddOj/8TbhCWCNpNvg75/7IKxpnw==" saltValue="g1/qg4xhyK9mSqqkFSYJ1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5" customWidth="1"/>
    <col min="35" max="122" width="2.5" style="284" customWidth="1"/>
    <col min="123" max="16384" width="2.5" style="284" hidden="1"/>
  </cols>
  <sheetData>
    <row r="1" spans="2:34"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x14ac:dyDescent="0.15">
      <c r="S2" s="284"/>
      <c r="AH2" s="284"/>
    </row>
    <row r="3" spans="2:34"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x14ac:dyDescent="0.15"/>
    <row r="5" spans="2:34" x14ac:dyDescent="0.15"/>
    <row r="6" spans="2:34" x14ac:dyDescent="0.15"/>
    <row r="7" spans="2:34" x14ac:dyDescent="0.15"/>
    <row r="8" spans="2:34" x14ac:dyDescent="0.15"/>
    <row r="9" spans="2:34" x14ac:dyDescent="0.15">
      <c r="AH9" s="28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4"/>
    </row>
    <row r="18" spans="12:34" x14ac:dyDescent="0.15"/>
    <row r="19" spans="12:34" x14ac:dyDescent="0.15"/>
    <row r="20" spans="12:34" x14ac:dyDescent="0.15">
      <c r="AH20" s="284"/>
    </row>
    <row r="21" spans="12:34" x14ac:dyDescent="0.15">
      <c r="AH21" s="284"/>
    </row>
    <row r="22" spans="12:34" x14ac:dyDescent="0.15"/>
    <row r="23" spans="12:34" x14ac:dyDescent="0.15"/>
    <row r="24" spans="12:34" x14ac:dyDescent="0.15">
      <c r="Q24" s="284"/>
    </row>
    <row r="25" spans="12:34" x14ac:dyDescent="0.15"/>
    <row r="26" spans="12:34" x14ac:dyDescent="0.15"/>
    <row r="27" spans="12:34" x14ac:dyDescent="0.15"/>
    <row r="28" spans="12:34" x14ac:dyDescent="0.15">
      <c r="O28" s="284"/>
      <c r="T28" s="284"/>
      <c r="AH28" s="284"/>
    </row>
    <row r="29" spans="12:34" x14ac:dyDescent="0.15"/>
    <row r="30" spans="12:34" x14ac:dyDescent="0.15"/>
    <row r="31" spans="12:34" x14ac:dyDescent="0.15">
      <c r="Q31" s="284"/>
    </row>
    <row r="32" spans="12:34" x14ac:dyDescent="0.15">
      <c r="L32" s="284"/>
    </row>
    <row r="33" spans="2:34" x14ac:dyDescent="0.15">
      <c r="C33" s="284"/>
      <c r="E33" s="284"/>
      <c r="G33" s="284"/>
      <c r="I33" s="284"/>
      <c r="X33" s="284"/>
    </row>
    <row r="34" spans="2:34" x14ac:dyDescent="0.15">
      <c r="B34" s="284"/>
      <c r="P34" s="284"/>
      <c r="R34" s="284"/>
      <c r="T34" s="284"/>
    </row>
    <row r="35" spans="2:34" x14ac:dyDescent="0.15">
      <c r="D35" s="284"/>
      <c r="W35" s="284"/>
      <c r="AC35" s="284"/>
      <c r="AD35" s="284"/>
      <c r="AE35" s="284"/>
      <c r="AF35" s="284"/>
      <c r="AG35" s="284"/>
      <c r="AH35" s="284"/>
    </row>
    <row r="36" spans="2:34" x14ac:dyDescent="0.15">
      <c r="H36" s="284"/>
      <c r="J36" s="284"/>
      <c r="K36" s="284"/>
      <c r="M36" s="284"/>
      <c r="Y36" s="284"/>
      <c r="Z36" s="284"/>
      <c r="AA36" s="284"/>
      <c r="AB36" s="284"/>
      <c r="AC36" s="284"/>
      <c r="AD36" s="284"/>
      <c r="AE36" s="284"/>
      <c r="AF36" s="284"/>
      <c r="AG36" s="284"/>
      <c r="AH36" s="284"/>
    </row>
    <row r="37" spans="2:34" x14ac:dyDescent="0.15">
      <c r="AH37" s="284"/>
    </row>
    <row r="38" spans="2:34" x14ac:dyDescent="0.15">
      <c r="AG38" s="284"/>
      <c r="AH38" s="284"/>
    </row>
    <row r="39" spans="2:34" x14ac:dyDescent="0.15"/>
    <row r="40" spans="2:34" x14ac:dyDescent="0.15">
      <c r="X40" s="284"/>
    </row>
    <row r="41" spans="2:34" x14ac:dyDescent="0.15">
      <c r="R41" s="284"/>
    </row>
    <row r="42" spans="2:34" x14ac:dyDescent="0.15">
      <c r="W42" s="284"/>
    </row>
    <row r="43" spans="2:34" x14ac:dyDescent="0.15">
      <c r="Y43" s="284"/>
      <c r="Z43" s="284"/>
      <c r="AA43" s="284"/>
      <c r="AB43" s="284"/>
      <c r="AC43" s="284"/>
      <c r="AD43" s="284"/>
      <c r="AE43" s="284"/>
      <c r="AF43" s="284"/>
      <c r="AG43" s="284"/>
      <c r="AH43" s="284"/>
    </row>
    <row r="44" spans="2:34" x14ac:dyDescent="0.15">
      <c r="AH44" s="284"/>
    </row>
    <row r="45" spans="2:34" x14ac:dyDescent="0.15">
      <c r="X45" s="284"/>
    </row>
    <row r="46" spans="2:34" x14ac:dyDescent="0.15"/>
    <row r="47" spans="2:34" x14ac:dyDescent="0.15"/>
    <row r="48" spans="2:34" x14ac:dyDescent="0.15">
      <c r="W48" s="284"/>
      <c r="Y48" s="284"/>
      <c r="Z48" s="284"/>
      <c r="AA48" s="284"/>
      <c r="AB48" s="284"/>
      <c r="AC48" s="284"/>
      <c r="AD48" s="284"/>
      <c r="AE48" s="284"/>
      <c r="AF48" s="284"/>
      <c r="AG48" s="284"/>
      <c r="AH48" s="284"/>
    </row>
    <row r="49" spans="28:34" x14ac:dyDescent="0.15"/>
    <row r="50" spans="28:34" x14ac:dyDescent="0.15">
      <c r="AE50" s="284"/>
      <c r="AF50" s="284"/>
      <c r="AG50" s="284"/>
      <c r="AH50" s="284"/>
    </row>
    <row r="51" spans="28:34" x14ac:dyDescent="0.15">
      <c r="AC51" s="284"/>
      <c r="AD51" s="284"/>
      <c r="AE51" s="284"/>
      <c r="AF51" s="284"/>
      <c r="AG51" s="284"/>
      <c r="AH51" s="284"/>
    </row>
    <row r="52" spans="28:34" x14ac:dyDescent="0.15"/>
    <row r="53" spans="28:34" x14ac:dyDescent="0.15">
      <c r="AF53" s="284"/>
      <c r="AG53" s="284"/>
      <c r="AH53" s="284"/>
    </row>
    <row r="54" spans="28:34" x14ac:dyDescent="0.15">
      <c r="AH54" s="284"/>
    </row>
    <row r="55" spans="28:34" x14ac:dyDescent="0.15"/>
    <row r="56" spans="28:34" x14ac:dyDescent="0.15">
      <c r="AB56" s="284"/>
      <c r="AC56" s="284"/>
      <c r="AD56" s="284"/>
      <c r="AE56" s="284"/>
      <c r="AF56" s="284"/>
      <c r="AG56" s="284"/>
      <c r="AH56" s="284"/>
    </row>
    <row r="57" spans="28:34" x14ac:dyDescent="0.15">
      <c r="AH57" s="284"/>
    </row>
    <row r="58" spans="28:34" x14ac:dyDescent="0.15">
      <c r="AH58" s="284"/>
    </row>
    <row r="59" spans="28:34" x14ac:dyDescent="0.15">
      <c r="AG59" s="284"/>
      <c r="AH59" s="284"/>
    </row>
    <row r="60" spans="28:34" x14ac:dyDescent="0.15"/>
    <row r="61" spans="28:34" x14ac:dyDescent="0.15"/>
    <row r="62" spans="28:34" x14ac:dyDescent="0.15"/>
    <row r="63" spans="28:34" x14ac:dyDescent="0.15">
      <c r="AH63" s="284"/>
    </row>
    <row r="64" spans="28:34" x14ac:dyDescent="0.15">
      <c r="AG64" s="284"/>
      <c r="AH64" s="284"/>
    </row>
    <row r="65" spans="28:34" x14ac:dyDescent="0.15"/>
    <row r="66" spans="28:34" x14ac:dyDescent="0.15"/>
    <row r="67" spans="28:34" x14ac:dyDescent="0.15"/>
    <row r="68" spans="28:34" x14ac:dyDescent="0.15">
      <c r="AB68" s="284"/>
      <c r="AC68" s="284"/>
      <c r="AD68" s="284"/>
      <c r="AE68" s="284"/>
      <c r="AF68" s="284"/>
      <c r="AG68" s="284"/>
      <c r="AH68" s="284"/>
    </row>
    <row r="69" spans="28:34" x14ac:dyDescent="0.15">
      <c r="AF69" s="284"/>
      <c r="AG69" s="284"/>
      <c r="AH69" s="284"/>
    </row>
    <row r="70" spans="28:34" x14ac:dyDescent="0.15"/>
    <row r="71" spans="28:34" x14ac:dyDescent="0.15"/>
    <row r="72" spans="28:34" x14ac:dyDescent="0.15"/>
    <row r="73" spans="28:34" x14ac:dyDescent="0.15"/>
    <row r="74" spans="28:34" x14ac:dyDescent="0.15"/>
    <row r="75" spans="28:34" x14ac:dyDescent="0.15">
      <c r="AH75" s="284"/>
    </row>
    <row r="76" spans="28:34" x14ac:dyDescent="0.15">
      <c r="AF76" s="284"/>
      <c r="AG76" s="284"/>
      <c r="AH76" s="284"/>
    </row>
    <row r="77" spans="28:34" x14ac:dyDescent="0.15">
      <c r="AG77" s="284"/>
      <c r="AH77" s="284"/>
    </row>
    <row r="78" spans="28:34" x14ac:dyDescent="0.15"/>
    <row r="79" spans="28:34" x14ac:dyDescent="0.15"/>
    <row r="80" spans="28:34" x14ac:dyDescent="0.15"/>
    <row r="81" spans="25:34" x14ac:dyDescent="0.15"/>
    <row r="82" spans="25:34" x14ac:dyDescent="0.15">
      <c r="Y82" s="284"/>
    </row>
    <row r="83" spans="25:34" x14ac:dyDescent="0.15">
      <c r="Y83" s="284"/>
      <c r="Z83" s="284"/>
      <c r="AA83" s="284"/>
      <c r="AB83" s="284"/>
      <c r="AC83" s="284"/>
      <c r="AD83" s="284"/>
      <c r="AE83" s="284"/>
      <c r="AF83" s="284"/>
      <c r="AG83" s="284"/>
      <c r="AH83" s="284"/>
    </row>
    <row r="84" spans="25:34" x14ac:dyDescent="0.15"/>
    <row r="85" spans="25:34" x14ac:dyDescent="0.15"/>
    <row r="86" spans="25:34" x14ac:dyDescent="0.15"/>
    <row r="87" spans="25:34" x14ac:dyDescent="0.15"/>
    <row r="88" spans="25:34" x14ac:dyDescent="0.15">
      <c r="AH88" s="28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4"/>
      <c r="AG94" s="284"/>
      <c r="AH94" s="284"/>
    </row>
    <row r="95" spans="25:34" ht="13.5" customHeight="1" x14ac:dyDescent="0.15">
      <c r="AH95" s="28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4"/>
    </row>
    <row r="102" spans="33:34" ht="13.5" customHeight="1" x14ac:dyDescent="0.15"/>
    <row r="103" spans="33:34" ht="13.5" customHeight="1" x14ac:dyDescent="0.15"/>
    <row r="104" spans="33:34" ht="13.5" customHeight="1" x14ac:dyDescent="0.15">
      <c r="AG104" s="284"/>
      <c r="AH104" s="28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4"/>
    </row>
    <row r="117" spans="34:122" ht="13.5" customHeight="1" x14ac:dyDescent="0.15"/>
    <row r="118" spans="34:122" ht="13.5" customHeight="1" x14ac:dyDescent="0.15"/>
    <row r="119" spans="34:122" ht="13.5" customHeight="1" x14ac:dyDescent="0.15"/>
    <row r="120" spans="34:122" ht="13.5" customHeight="1" x14ac:dyDescent="0.15">
      <c r="AH120" s="284"/>
    </row>
    <row r="121" spans="34:122" ht="13.5" customHeight="1" x14ac:dyDescent="0.15">
      <c r="AH121" s="284"/>
    </row>
    <row r="122" spans="34:122" ht="13.5" customHeight="1" x14ac:dyDescent="0.15"/>
    <row r="123" spans="34:122" ht="13.5" customHeight="1" x14ac:dyDescent="0.15"/>
    <row r="124" spans="34:122" ht="13.5" customHeight="1" x14ac:dyDescent="0.15"/>
    <row r="125" spans="34:122" ht="13.5" customHeight="1" x14ac:dyDescent="0.15">
      <c r="DR125" s="284"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FRLwBY8ymnDNeauVRUTUBmyEkkJx1eegLU0O1XgdxGehrEZ8nmf9Rj+y3YB4JCQD80UL42cDADNUJBAZmu60w==" saltValue="P9DUXzURRqVjRk/4qE4c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3" customWidth="1"/>
    <col min="2" max="8" width="13.375" style="143" customWidth="1"/>
    <col min="9" max="16384" width="11.125" style="143"/>
  </cols>
  <sheetData>
    <row r="1" spans="1:8" x14ac:dyDescent="0.15">
      <c r="A1" s="137"/>
      <c r="B1" s="138"/>
      <c r="C1" s="139"/>
      <c r="D1" s="140"/>
      <c r="E1" s="141"/>
      <c r="F1" s="141"/>
      <c r="G1" s="141"/>
      <c r="H1" s="142"/>
    </row>
    <row r="2" spans="1:8" x14ac:dyDescent="0.15">
      <c r="A2" s="144"/>
      <c r="B2" s="145"/>
      <c r="C2" s="146"/>
      <c r="D2" s="147" t="s">
        <v>52</v>
      </c>
      <c r="E2" s="148"/>
      <c r="F2" s="149" t="s">
        <v>554</v>
      </c>
      <c r="G2" s="150"/>
      <c r="H2" s="151"/>
    </row>
    <row r="3" spans="1:8" x14ac:dyDescent="0.15">
      <c r="A3" s="147" t="s">
        <v>547</v>
      </c>
      <c r="B3" s="152"/>
      <c r="C3" s="153"/>
      <c r="D3" s="154">
        <v>40300</v>
      </c>
      <c r="E3" s="155"/>
      <c r="F3" s="156">
        <v>41862</v>
      </c>
      <c r="G3" s="157"/>
      <c r="H3" s="158"/>
    </row>
    <row r="4" spans="1:8" x14ac:dyDescent="0.15">
      <c r="A4" s="159"/>
      <c r="B4" s="160"/>
      <c r="C4" s="161"/>
      <c r="D4" s="162">
        <v>23405</v>
      </c>
      <c r="E4" s="163"/>
      <c r="F4" s="164">
        <v>23710</v>
      </c>
      <c r="G4" s="165"/>
      <c r="H4" s="166"/>
    </row>
    <row r="5" spans="1:8" x14ac:dyDescent="0.15">
      <c r="A5" s="147" t="s">
        <v>549</v>
      </c>
      <c r="B5" s="152"/>
      <c r="C5" s="153"/>
      <c r="D5" s="154">
        <v>30668</v>
      </c>
      <c r="E5" s="155"/>
      <c r="F5" s="156">
        <v>43554</v>
      </c>
      <c r="G5" s="157"/>
      <c r="H5" s="158"/>
    </row>
    <row r="6" spans="1:8" x14ac:dyDescent="0.15">
      <c r="A6" s="159"/>
      <c r="B6" s="160"/>
      <c r="C6" s="161"/>
      <c r="D6" s="162">
        <v>22288</v>
      </c>
      <c r="E6" s="163"/>
      <c r="F6" s="164">
        <v>24811</v>
      </c>
      <c r="G6" s="165"/>
      <c r="H6" s="166"/>
    </row>
    <row r="7" spans="1:8" x14ac:dyDescent="0.15">
      <c r="A7" s="147" t="s">
        <v>550</v>
      </c>
      <c r="B7" s="152"/>
      <c r="C7" s="153"/>
      <c r="D7" s="154">
        <v>24736</v>
      </c>
      <c r="E7" s="155"/>
      <c r="F7" s="156">
        <v>42581</v>
      </c>
      <c r="G7" s="157"/>
      <c r="H7" s="158"/>
    </row>
    <row r="8" spans="1:8" x14ac:dyDescent="0.15">
      <c r="A8" s="159"/>
      <c r="B8" s="160"/>
      <c r="C8" s="161"/>
      <c r="D8" s="162">
        <v>13059</v>
      </c>
      <c r="E8" s="163"/>
      <c r="F8" s="164">
        <v>24354</v>
      </c>
      <c r="G8" s="165"/>
      <c r="H8" s="166"/>
    </row>
    <row r="9" spans="1:8" x14ac:dyDescent="0.15">
      <c r="A9" s="147" t="s">
        <v>551</v>
      </c>
      <c r="B9" s="152"/>
      <c r="C9" s="153"/>
      <c r="D9" s="154">
        <v>30559</v>
      </c>
      <c r="E9" s="155"/>
      <c r="F9" s="156">
        <v>45426</v>
      </c>
      <c r="G9" s="157"/>
      <c r="H9" s="158"/>
    </row>
    <row r="10" spans="1:8" x14ac:dyDescent="0.15">
      <c r="A10" s="159"/>
      <c r="B10" s="160"/>
      <c r="C10" s="161"/>
      <c r="D10" s="162">
        <v>14432</v>
      </c>
      <c r="E10" s="163"/>
      <c r="F10" s="164">
        <v>24508</v>
      </c>
      <c r="G10" s="165"/>
      <c r="H10" s="166"/>
    </row>
    <row r="11" spans="1:8" x14ac:dyDescent="0.15">
      <c r="A11" s="147" t="s">
        <v>552</v>
      </c>
      <c r="B11" s="152"/>
      <c r="C11" s="153"/>
      <c r="D11" s="154">
        <v>20931</v>
      </c>
      <c r="E11" s="155"/>
      <c r="F11" s="156">
        <v>45022</v>
      </c>
      <c r="G11" s="157"/>
      <c r="H11" s="158"/>
    </row>
    <row r="12" spans="1:8" x14ac:dyDescent="0.15">
      <c r="A12" s="159"/>
      <c r="B12" s="160"/>
      <c r="C12" s="167"/>
      <c r="D12" s="162">
        <v>13114</v>
      </c>
      <c r="E12" s="163"/>
      <c r="F12" s="164">
        <v>25247</v>
      </c>
      <c r="G12" s="165"/>
      <c r="H12" s="166"/>
    </row>
    <row r="13" spans="1:8" x14ac:dyDescent="0.15">
      <c r="A13" s="147"/>
      <c r="B13" s="152"/>
      <c r="C13" s="168"/>
      <c r="D13" s="169">
        <v>29439</v>
      </c>
      <c r="E13" s="170"/>
      <c r="F13" s="171">
        <v>43689</v>
      </c>
      <c r="G13" s="172"/>
      <c r="H13" s="158"/>
    </row>
    <row r="14" spans="1:8" x14ac:dyDescent="0.15">
      <c r="A14" s="159"/>
      <c r="B14" s="160"/>
      <c r="C14" s="161"/>
      <c r="D14" s="162">
        <v>17260</v>
      </c>
      <c r="E14" s="163"/>
      <c r="F14" s="164">
        <v>24526</v>
      </c>
      <c r="G14" s="165"/>
      <c r="H14" s="166"/>
    </row>
    <row r="17" spans="1:11" x14ac:dyDescent="0.15">
      <c r="A17" s="143" t="s">
        <v>53</v>
      </c>
    </row>
    <row r="18" spans="1:11" x14ac:dyDescent="0.15">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x14ac:dyDescent="0.15">
      <c r="A19" s="173" t="s">
        <v>54</v>
      </c>
      <c r="B19" s="173">
        <f>ROUND(VALUE(SUBSTITUTE(実質収支比率等に係る経年分析!F$48,"▲","-")),2)</f>
        <v>1.72</v>
      </c>
      <c r="C19" s="173">
        <f>ROUND(VALUE(SUBSTITUTE(実質収支比率等に係る経年分析!G$48,"▲","-")),2)</f>
        <v>1.83</v>
      </c>
      <c r="D19" s="173">
        <f>ROUND(VALUE(SUBSTITUTE(実質収支比率等に係る経年分析!H$48,"▲","-")),2)</f>
        <v>1.8</v>
      </c>
      <c r="E19" s="173">
        <f>ROUND(VALUE(SUBSTITUTE(実質収支比率等に係る経年分析!I$48,"▲","-")),2)</f>
        <v>1.84</v>
      </c>
      <c r="F19" s="173">
        <f>ROUND(VALUE(SUBSTITUTE(実質収支比率等に係る経年分析!J$48,"▲","-")),2)</f>
        <v>1.71</v>
      </c>
    </row>
    <row r="20" spans="1:11" x14ac:dyDescent="0.15">
      <c r="A20" s="173" t="s">
        <v>55</v>
      </c>
      <c r="B20" s="173">
        <f>ROUND(VALUE(SUBSTITUTE(実質収支比率等に係る経年分析!F$47,"▲","-")),2)</f>
        <v>12.64</v>
      </c>
      <c r="C20" s="173">
        <f>ROUND(VALUE(SUBSTITUTE(実質収支比率等に係る経年分析!G$47,"▲","-")),2)</f>
        <v>14.45</v>
      </c>
      <c r="D20" s="173">
        <f>ROUND(VALUE(SUBSTITUTE(実質収支比率等に係る経年分析!H$47,"▲","-")),2)</f>
        <v>15.18</v>
      </c>
      <c r="E20" s="173">
        <f>ROUND(VALUE(SUBSTITUTE(実質収支比率等に係る経年分析!I$47,"▲","-")),2)</f>
        <v>15.9</v>
      </c>
      <c r="F20" s="173">
        <f>ROUND(VALUE(SUBSTITUTE(実質収支比率等に係る経年分析!J$47,"▲","-")),2)</f>
        <v>14.16</v>
      </c>
    </row>
    <row r="21" spans="1:11" x14ac:dyDescent="0.15">
      <c r="A21" s="173" t="s">
        <v>56</v>
      </c>
      <c r="B21" s="173">
        <f>IF(ISNUMBER(VALUE(SUBSTITUTE(実質収支比率等に係る経年分析!F$49,"▲","-"))),ROUND(VALUE(SUBSTITUTE(実質収支比率等に係る経年分析!F$49,"▲","-")),2),NA())</f>
        <v>-0.18</v>
      </c>
      <c r="C21" s="173">
        <f>IF(ISNUMBER(VALUE(SUBSTITUTE(実質収支比率等に係る経年分析!G$49,"▲","-"))),ROUND(VALUE(SUBSTITUTE(実質収支比率等に係る経年分析!G$49,"▲","-")),2),NA())</f>
        <v>1.1200000000000001</v>
      </c>
      <c r="D21" s="173">
        <f>IF(ISNUMBER(VALUE(SUBSTITUTE(実質収支比率等に係る経年分析!H$49,"▲","-"))),ROUND(VALUE(SUBSTITUTE(実質収支比率等に係る経年分析!H$49,"▲","-")),2),NA())</f>
        <v>-0.01</v>
      </c>
      <c r="E21" s="173">
        <f>IF(ISNUMBER(VALUE(SUBSTITUTE(実質収支比率等に係る経年分析!I$49,"▲","-"))),ROUND(VALUE(SUBSTITUTE(実質収支比率等に係る経年分析!I$49,"▲","-")),2),NA())</f>
        <v>0.06</v>
      </c>
      <c r="F21" s="173">
        <f>IF(ISNUMBER(VALUE(SUBSTITUTE(実質収支比率等に係る経年分析!J$49,"▲","-"))),ROUND(VALUE(SUBSTITUTE(実質収支比率等に係る経年分析!J$49,"▲","-")),2),NA())</f>
        <v>-2.38</v>
      </c>
    </row>
    <row r="24" spans="1:11" x14ac:dyDescent="0.15">
      <c r="A24" s="143" t="s">
        <v>57</v>
      </c>
    </row>
    <row r="25" spans="1:11" x14ac:dyDescent="0.15">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x14ac:dyDescent="0.15">
      <c r="A26" s="174"/>
      <c r="B26" s="174" t="s">
        <v>58</v>
      </c>
      <c r="C26" s="174" t="s">
        <v>59</v>
      </c>
      <c r="D26" s="174" t="s">
        <v>58</v>
      </c>
      <c r="E26" s="174" t="s">
        <v>59</v>
      </c>
      <c r="F26" s="174" t="s">
        <v>58</v>
      </c>
      <c r="G26" s="174" t="s">
        <v>59</v>
      </c>
      <c r="H26" s="174" t="s">
        <v>58</v>
      </c>
      <c r="I26" s="174" t="s">
        <v>59</v>
      </c>
      <c r="J26" s="174" t="s">
        <v>58</v>
      </c>
      <c r="K26" s="174" t="s">
        <v>59</v>
      </c>
    </row>
    <row r="27" spans="1:11" x14ac:dyDescent="0.15">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#N/A</v>
      </c>
      <c r="C27" s="174">
        <f>IF(ROUND(VALUE(SUBSTITUTE(連結実質赤字比率に係る赤字・黒字の構成分析!F$43,"▲", "-")), 2) &gt;= 0, ABS(ROUND(VALUE(SUBSTITUTE(連結実質赤字比率に係る赤字・黒字の構成分析!F$43,"▲", "-")), 2)), NA())</f>
        <v>0</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15">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15">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x14ac:dyDescent="0.15">
      <c r="A30" s="174" t="e">
        <f>IF(連結実質赤字比率に係る赤字・黒字の構成分析!C$40="",NA(),連結実質赤字比率に係る赤字・黒字の構成分析!C$40)</f>
        <v>#N/A</v>
      </c>
      <c r="B30" s="174" t="e">
        <f>IF(ROUND(VALUE(SUBSTITUTE(連結実質赤字比率に係る赤字・黒字の構成分析!F$40,"▲", "-")), 2) &lt; 0, ABS(ROUND(VALUE(SUBSTITUTE(連結実質赤字比率に係る赤字・黒字の構成分析!F$40,"▲", "-")), 2)), NA())</f>
        <v>#VALUE!</v>
      </c>
      <c r="C30" s="174" t="e">
        <f>IF(ROUND(VALUE(SUBSTITUTE(連結実質赤字比率に係る赤字・黒字の構成分析!F$40,"▲", "-")), 2) &gt;= 0, ABS(ROUND(VALUE(SUBSTITUTE(連結実質赤字比率に係る赤字・黒字の構成分析!F$40,"▲", "-")), 2)), NA())</f>
        <v>#VALUE!</v>
      </c>
      <c r="D30" s="174" t="e">
        <f>IF(ROUND(VALUE(SUBSTITUTE(連結実質赤字比率に係る赤字・黒字の構成分析!G$40,"▲", "-")), 2) &lt; 0, ABS(ROUND(VALUE(SUBSTITUTE(連結実質赤字比率に係る赤字・黒字の構成分析!G$40,"▲", "-")), 2)), NA())</f>
        <v>#VALUE!</v>
      </c>
      <c r="E30" s="174" t="e">
        <f>IF(ROUND(VALUE(SUBSTITUTE(連結実質赤字比率に係る赤字・黒字の構成分析!G$40,"▲", "-")), 2) &gt;= 0, ABS(ROUND(VALUE(SUBSTITUTE(連結実質赤字比率に係る赤字・黒字の構成分析!G$40,"▲", "-")), 2)), NA())</f>
        <v>#VALUE!</v>
      </c>
      <c r="F30" s="174" t="e">
        <f>IF(ROUND(VALUE(SUBSTITUTE(連結実質赤字比率に係る赤字・黒字の構成分析!H$40,"▲", "-")), 2) &lt; 0, ABS(ROUND(VALUE(SUBSTITUTE(連結実質赤字比率に係る赤字・黒字の構成分析!H$40,"▲", "-")), 2)), NA())</f>
        <v>#VALUE!</v>
      </c>
      <c r="G30" s="174" t="e">
        <f>IF(ROUND(VALUE(SUBSTITUTE(連結実質赤字比率に係る赤字・黒字の構成分析!H$40,"▲", "-")), 2) &gt;= 0, ABS(ROUND(VALUE(SUBSTITUTE(連結実質赤字比率に係る赤字・黒字の構成分析!H$40,"▲", "-")), 2)), NA())</f>
        <v>#VALUE!</v>
      </c>
      <c r="H30" s="174" t="e">
        <f>IF(ROUND(VALUE(SUBSTITUTE(連結実質赤字比率に係る赤字・黒字の構成分析!I$40,"▲", "-")), 2) &lt; 0, ABS(ROUND(VALUE(SUBSTITUTE(連結実質赤字比率に係る赤字・黒字の構成分析!I$40,"▲", "-")), 2)), NA())</f>
        <v>#VALUE!</v>
      </c>
      <c r="I30" s="174" t="e">
        <f>IF(ROUND(VALUE(SUBSTITUTE(連結実質赤字比率に係る赤字・黒字の構成分析!I$40,"▲", "-")), 2) &gt;= 0, ABS(ROUND(VALUE(SUBSTITUTE(連結実質赤字比率に係る赤字・黒字の構成分析!I$40,"▲", "-")), 2)), NA())</f>
        <v>#VALUE!</v>
      </c>
      <c r="J30" s="174" t="e">
        <f>IF(ROUND(VALUE(SUBSTITUTE(連結実質赤字比率に係る赤字・黒字の構成分析!J$40,"▲", "-")), 2) &lt; 0, ABS(ROUND(VALUE(SUBSTITUTE(連結実質赤字比率に係る赤字・黒字の構成分析!J$40,"▲", "-")), 2)), NA())</f>
        <v>#VALUE!</v>
      </c>
      <c r="K30" s="174" t="e">
        <f>IF(ROUND(VALUE(SUBSTITUTE(連結実質赤字比率に係る赤字・黒字の構成分析!J$40,"▲", "-")), 2) &gt;= 0, ABS(ROUND(VALUE(SUBSTITUTE(連結実質赤字比率に係る赤字・黒字の構成分析!J$40,"▲", "-")), 2)), NA())</f>
        <v>#VALUE!</v>
      </c>
    </row>
    <row r="31" spans="1:11" x14ac:dyDescent="0.15">
      <c r="A31" s="174" t="str">
        <f>IF(連結実質赤字比率に係る赤字・黒字の構成分析!C$39="",NA(),連結実質赤字比率に係る赤字・黒字の構成分析!C$39)</f>
        <v>後期高齢者医療事業特別会計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0.23</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0.24</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0.25</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0.27</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0.27</v>
      </c>
    </row>
    <row r="32" spans="1:11" x14ac:dyDescent="0.15">
      <c r="A32" s="174" t="str">
        <f>IF(連結実質赤字比率に係る赤字・黒字の構成分析!C$38="",NA(),連結実質赤字比率に係る赤字・黒字の構成分析!C$38)</f>
        <v>介護保険事業特別会計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0.28000000000000003</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0.54</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0.87</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0.65</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0.65</v>
      </c>
    </row>
    <row r="33" spans="1:16" x14ac:dyDescent="0.15">
      <c r="A33" s="174" t="str">
        <f>IF(連結実質赤字比率に係る赤字・黒字の構成分析!C$37="",NA(),連結実質赤字比率に係る赤字・黒字の構成分析!C$37)</f>
        <v>下水道等事業会計</v>
      </c>
      <c r="B33" s="174" t="e">
        <f>IF(ROUND(VALUE(SUBSTITUTE(連結実質赤字比率に係る赤字・黒字の構成分析!F$37,"▲", "-")), 2) &lt; 0, ABS(ROUND(VALUE(SUBSTITUTE(連結実質赤字比率に係る赤字・黒字の構成分析!F$37,"▲", "-")), 2)), NA())</f>
        <v>#VALUE!</v>
      </c>
      <c r="C33" s="174" t="e">
        <f>IF(ROUND(VALUE(SUBSTITUTE(連結実質赤字比率に係る赤字・黒字の構成分析!F$37,"▲", "-")), 2) &gt;= 0, ABS(ROUND(VALUE(SUBSTITUTE(連結実質赤字比率に係る赤字・黒字の構成分析!F$37,"▲", "-")), 2)), NA())</f>
        <v>#VALUE!</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1.45</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1.55</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1.28</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1.3</v>
      </c>
    </row>
    <row r="34" spans="1:16" x14ac:dyDescent="0.15">
      <c r="A34" s="174" t="str">
        <f>IF(連結実質赤字比率に係る赤字・黒字の構成分析!C$36="",NA(),連結実質赤字比率に係る赤字・黒字の構成分析!C$36)</f>
        <v>一般会計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1.71</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1.82</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1.79</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1.83</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1.71</v>
      </c>
    </row>
    <row r="35" spans="1:16" x14ac:dyDescent="0.15">
      <c r="A35" s="174" t="str">
        <f>IF(連結実質赤字比率に係る赤字・黒字の構成分析!C$35="",NA(),連結実質赤字比率に係る赤字・黒字の構成分析!C$35)</f>
        <v>国民健康保険事業特別会計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0.28999999999999998</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0.31</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0.45</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1.71</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1.79</v>
      </c>
    </row>
    <row r="36" spans="1:16" x14ac:dyDescent="0.15">
      <c r="A36" s="174" t="str">
        <f>IF(連結実質赤字比率に係る赤字・黒字の構成分析!C$34="",NA(),連結実質赤字比率に係る赤字・黒字の構成分析!C$34)</f>
        <v>水道事業会計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8</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8.2100000000000009</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8.41</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9.65</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7.85</v>
      </c>
    </row>
    <row r="39" spans="1:16" x14ac:dyDescent="0.15">
      <c r="A39" s="143" t="s">
        <v>60</v>
      </c>
    </row>
    <row r="40" spans="1:16" x14ac:dyDescent="0.15">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x14ac:dyDescent="0.15">
      <c r="A41" s="175"/>
      <c r="B41" s="175" t="s">
        <v>61</v>
      </c>
      <c r="C41" s="175"/>
      <c r="D41" s="175" t="s">
        <v>62</v>
      </c>
      <c r="E41" s="175" t="s">
        <v>61</v>
      </c>
      <c r="F41" s="175"/>
      <c r="G41" s="175" t="s">
        <v>62</v>
      </c>
      <c r="H41" s="175" t="s">
        <v>61</v>
      </c>
      <c r="I41" s="175"/>
      <c r="J41" s="175" t="s">
        <v>62</v>
      </c>
      <c r="K41" s="175" t="s">
        <v>61</v>
      </c>
      <c r="L41" s="175"/>
      <c r="M41" s="175" t="s">
        <v>62</v>
      </c>
      <c r="N41" s="175" t="s">
        <v>61</v>
      </c>
      <c r="O41" s="175"/>
      <c r="P41" s="175" t="s">
        <v>62</v>
      </c>
    </row>
    <row r="42" spans="1:16" x14ac:dyDescent="0.15">
      <c r="A42" s="175" t="s">
        <v>63</v>
      </c>
      <c r="B42" s="175"/>
      <c r="C42" s="175"/>
      <c r="D42" s="175">
        <f>'実質公債費比率（分子）の構造'!K$52</f>
        <v>8948</v>
      </c>
      <c r="E42" s="175"/>
      <c r="F42" s="175"/>
      <c r="G42" s="175">
        <f>'実質公債費比率（分子）の構造'!L$52</f>
        <v>8143</v>
      </c>
      <c r="H42" s="175"/>
      <c r="I42" s="175"/>
      <c r="J42" s="175">
        <f>'実質公債費比率（分子）の構造'!M$52</f>
        <v>8487</v>
      </c>
      <c r="K42" s="175"/>
      <c r="L42" s="175"/>
      <c r="M42" s="175">
        <f>'実質公債費比率（分子）の構造'!N$52</f>
        <v>8784</v>
      </c>
      <c r="N42" s="175"/>
      <c r="O42" s="175"/>
      <c r="P42" s="175">
        <f>'実質公債費比率（分子）の構造'!O$52</f>
        <v>8100</v>
      </c>
    </row>
    <row r="43" spans="1:16" x14ac:dyDescent="0.15">
      <c r="A43" s="175" t="s">
        <v>64</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15">
      <c r="A44" s="175" t="s">
        <v>65</v>
      </c>
      <c r="B44" s="175">
        <f>'実質公債費比率（分子）の構造'!K$50</f>
        <v>80</v>
      </c>
      <c r="C44" s="175"/>
      <c r="D44" s="175"/>
      <c r="E44" s="175">
        <f>'実質公債費比率（分子）の構造'!L$50</f>
        <v>78</v>
      </c>
      <c r="F44" s="175"/>
      <c r="G44" s="175"/>
      <c r="H44" s="175">
        <f>'実質公債費比率（分子）の構造'!M$50</f>
        <v>78</v>
      </c>
      <c r="I44" s="175"/>
      <c r="J44" s="175"/>
      <c r="K44" s="175">
        <f>'実質公債費比率（分子）の構造'!N$50</f>
        <v>78</v>
      </c>
      <c r="L44" s="175"/>
      <c r="M44" s="175"/>
      <c r="N44" s="175">
        <f>'実質公債費比率（分子）の構造'!O$50</f>
        <v>99</v>
      </c>
      <c r="O44" s="175"/>
      <c r="P44" s="175"/>
    </row>
    <row r="45" spans="1:16" x14ac:dyDescent="0.15">
      <c r="A45" s="175" t="s">
        <v>66</v>
      </c>
      <c r="B45" s="175" t="str">
        <f>'実質公債費比率（分子）の構造'!K$49</f>
        <v>-</v>
      </c>
      <c r="C45" s="175"/>
      <c r="D45" s="175"/>
      <c r="E45" s="175" t="str">
        <f>'実質公債費比率（分子）の構造'!L$49</f>
        <v>-</v>
      </c>
      <c r="F45" s="175"/>
      <c r="G45" s="175"/>
      <c r="H45" s="175" t="str">
        <f>'実質公債費比率（分子）の構造'!M$49</f>
        <v>-</v>
      </c>
      <c r="I45" s="175"/>
      <c r="J45" s="175"/>
      <c r="K45" s="175" t="str">
        <f>'実質公債費比率（分子）の構造'!N$49</f>
        <v>-</v>
      </c>
      <c r="L45" s="175"/>
      <c r="M45" s="175"/>
      <c r="N45" s="175" t="str">
        <f>'実質公債費比率（分子）の構造'!O$49</f>
        <v>-</v>
      </c>
      <c r="O45" s="175"/>
      <c r="P45" s="175"/>
    </row>
    <row r="46" spans="1:16" x14ac:dyDescent="0.15">
      <c r="A46" s="175" t="s">
        <v>67</v>
      </c>
      <c r="B46" s="175">
        <f>'実質公債費比率（分子）の構造'!K$48</f>
        <v>2477</v>
      </c>
      <c r="C46" s="175"/>
      <c r="D46" s="175"/>
      <c r="E46" s="175">
        <f>'実質公債費比率（分子）の構造'!L$48</f>
        <v>2018</v>
      </c>
      <c r="F46" s="175"/>
      <c r="G46" s="175"/>
      <c r="H46" s="175">
        <f>'実質公債費比率（分子）の構造'!M$48</f>
        <v>2014</v>
      </c>
      <c r="I46" s="175"/>
      <c r="J46" s="175"/>
      <c r="K46" s="175">
        <f>'実質公債費比率（分子）の構造'!N$48</f>
        <v>1977</v>
      </c>
      <c r="L46" s="175"/>
      <c r="M46" s="175"/>
      <c r="N46" s="175">
        <f>'実質公債費比率（分子）の構造'!O$48</f>
        <v>1552</v>
      </c>
      <c r="O46" s="175"/>
      <c r="P46" s="175"/>
    </row>
    <row r="47" spans="1:16" x14ac:dyDescent="0.15">
      <c r="A47" s="175" t="s">
        <v>14</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15">
      <c r="A48" s="175" t="s">
        <v>68</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15">
      <c r="A49" s="175" t="s">
        <v>69</v>
      </c>
      <c r="B49" s="175">
        <f>'実質公債費比率（分子）の構造'!K$45</f>
        <v>4778</v>
      </c>
      <c r="C49" s="175"/>
      <c r="D49" s="175"/>
      <c r="E49" s="175">
        <f>'実質公債費比率（分子）の構造'!L$45</f>
        <v>4649</v>
      </c>
      <c r="F49" s="175"/>
      <c r="G49" s="175"/>
      <c r="H49" s="175">
        <f>'実質公債費比率（分子）の構造'!M$45</f>
        <v>4826</v>
      </c>
      <c r="I49" s="175"/>
      <c r="J49" s="175"/>
      <c r="K49" s="175">
        <f>'実質公債費比率（分子）の構造'!N$45</f>
        <v>4861</v>
      </c>
      <c r="L49" s="175"/>
      <c r="M49" s="175"/>
      <c r="N49" s="175">
        <f>'実質公債費比率（分子）の構造'!O$45</f>
        <v>5048</v>
      </c>
      <c r="O49" s="175"/>
      <c r="P49" s="175"/>
    </row>
    <row r="50" spans="1:16" x14ac:dyDescent="0.15">
      <c r="A50" s="175" t="s">
        <v>70</v>
      </c>
      <c r="B50" s="175" t="e">
        <f>NA()</f>
        <v>#N/A</v>
      </c>
      <c r="C50" s="175">
        <f>IF(ISNUMBER('実質公債費比率（分子）の構造'!K$53),'実質公債費比率（分子）の構造'!K$53,NA())</f>
        <v>-1613</v>
      </c>
      <c r="D50" s="175" t="e">
        <f>NA()</f>
        <v>#N/A</v>
      </c>
      <c r="E50" s="175" t="e">
        <f>NA()</f>
        <v>#N/A</v>
      </c>
      <c r="F50" s="175">
        <f>IF(ISNUMBER('実質公債費比率（分子）の構造'!L$53),'実質公債費比率（分子）の構造'!L$53,NA())</f>
        <v>-1398</v>
      </c>
      <c r="G50" s="175" t="e">
        <f>NA()</f>
        <v>#N/A</v>
      </c>
      <c r="H50" s="175" t="e">
        <f>NA()</f>
        <v>#N/A</v>
      </c>
      <c r="I50" s="175">
        <f>IF(ISNUMBER('実質公債費比率（分子）の構造'!M$53),'実質公債費比率（分子）の構造'!M$53,NA())</f>
        <v>-1569</v>
      </c>
      <c r="J50" s="175" t="e">
        <f>NA()</f>
        <v>#N/A</v>
      </c>
      <c r="K50" s="175" t="e">
        <f>NA()</f>
        <v>#N/A</v>
      </c>
      <c r="L50" s="175">
        <f>IF(ISNUMBER('実質公債費比率（分子）の構造'!N$53),'実質公債費比率（分子）の構造'!N$53,NA())</f>
        <v>-1868</v>
      </c>
      <c r="M50" s="175" t="e">
        <f>NA()</f>
        <v>#N/A</v>
      </c>
      <c r="N50" s="175" t="e">
        <f>NA()</f>
        <v>#N/A</v>
      </c>
      <c r="O50" s="175">
        <f>IF(ISNUMBER('実質公債費比率（分子）の構造'!O$53),'実質公債費比率（分子）の構造'!O$53,NA())</f>
        <v>-1401</v>
      </c>
      <c r="P50" s="175" t="e">
        <f>NA()</f>
        <v>#N/A</v>
      </c>
    </row>
    <row r="53" spans="1:16" x14ac:dyDescent="0.15">
      <c r="A53" s="143" t="s">
        <v>71</v>
      </c>
    </row>
    <row r="54" spans="1:16" x14ac:dyDescent="0.15">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x14ac:dyDescent="0.15">
      <c r="A55" s="174"/>
      <c r="B55" s="174" t="s">
        <v>72</v>
      </c>
      <c r="C55" s="174"/>
      <c r="D55" s="174" t="s">
        <v>73</v>
      </c>
      <c r="E55" s="174" t="s">
        <v>72</v>
      </c>
      <c r="F55" s="174"/>
      <c r="G55" s="174" t="s">
        <v>73</v>
      </c>
      <c r="H55" s="174" t="s">
        <v>72</v>
      </c>
      <c r="I55" s="174"/>
      <c r="J55" s="174" t="s">
        <v>73</v>
      </c>
      <c r="K55" s="174" t="s">
        <v>72</v>
      </c>
      <c r="L55" s="174"/>
      <c r="M55" s="174" t="s">
        <v>73</v>
      </c>
      <c r="N55" s="174" t="s">
        <v>72</v>
      </c>
      <c r="O55" s="174"/>
      <c r="P55" s="174" t="s">
        <v>73</v>
      </c>
    </row>
    <row r="56" spans="1:16" x14ac:dyDescent="0.15">
      <c r="A56" s="174" t="s">
        <v>43</v>
      </c>
      <c r="B56" s="174"/>
      <c r="C56" s="174"/>
      <c r="D56" s="174">
        <f>'将来負担比率（分子）の構造'!I$52</f>
        <v>61121</v>
      </c>
      <c r="E56" s="174"/>
      <c r="F56" s="174"/>
      <c r="G56" s="174">
        <f>'将来負担比率（分子）の構造'!J$52</f>
        <v>60506</v>
      </c>
      <c r="H56" s="174"/>
      <c r="I56" s="174"/>
      <c r="J56" s="174">
        <f>'将来負担比率（分子）の構造'!K$52</f>
        <v>58579</v>
      </c>
      <c r="K56" s="174"/>
      <c r="L56" s="174"/>
      <c r="M56" s="174">
        <f>'将来負担比率（分子）の構造'!L$52</f>
        <v>56152</v>
      </c>
      <c r="N56" s="174"/>
      <c r="O56" s="174"/>
      <c r="P56" s="174">
        <f>'将来負担比率（分子）の構造'!M$52</f>
        <v>54220</v>
      </c>
    </row>
    <row r="57" spans="1:16" x14ac:dyDescent="0.15">
      <c r="A57" s="174" t="s">
        <v>42</v>
      </c>
      <c r="B57" s="174"/>
      <c r="C57" s="174"/>
      <c r="D57" s="174">
        <f>'将来負担比率（分子）の構造'!I$51</f>
        <v>22403</v>
      </c>
      <c r="E57" s="174"/>
      <c r="F57" s="174"/>
      <c r="G57" s="174">
        <f>'将来負担比率（分子）の構造'!J$51</f>
        <v>23940</v>
      </c>
      <c r="H57" s="174"/>
      <c r="I57" s="174"/>
      <c r="J57" s="174">
        <f>'将来負担比率（分子）の構造'!K$51</f>
        <v>25174</v>
      </c>
      <c r="K57" s="174"/>
      <c r="L57" s="174"/>
      <c r="M57" s="174">
        <f>'将来負担比率（分子）の構造'!L$51</f>
        <v>23098</v>
      </c>
      <c r="N57" s="174"/>
      <c r="O57" s="174"/>
      <c r="P57" s="174">
        <f>'将来負担比率（分子）の構造'!M$51</f>
        <v>21501</v>
      </c>
    </row>
    <row r="58" spans="1:16" x14ac:dyDescent="0.15">
      <c r="A58" s="174" t="s">
        <v>41</v>
      </c>
      <c r="B58" s="174"/>
      <c r="C58" s="174"/>
      <c r="D58" s="174">
        <f>'将来負担比率（分子）の構造'!I$50</f>
        <v>17142</v>
      </c>
      <c r="E58" s="174"/>
      <c r="F58" s="174"/>
      <c r="G58" s="174">
        <f>'将来負担比率（分子）の構造'!J$50</f>
        <v>18800</v>
      </c>
      <c r="H58" s="174"/>
      <c r="I58" s="174"/>
      <c r="J58" s="174">
        <f>'将来負担比率（分子）の構造'!K$50</f>
        <v>20627</v>
      </c>
      <c r="K58" s="174"/>
      <c r="L58" s="174"/>
      <c r="M58" s="174">
        <f>'将来負担比率（分子）の構造'!L$50</f>
        <v>22103</v>
      </c>
      <c r="N58" s="174"/>
      <c r="O58" s="174"/>
      <c r="P58" s="174">
        <f>'将来負担比率（分子）の構造'!M$50</f>
        <v>22497</v>
      </c>
    </row>
    <row r="59" spans="1:16" x14ac:dyDescent="0.15">
      <c r="A59" s="174" t="s">
        <v>39</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15">
      <c r="A60" s="174" t="s">
        <v>38</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15">
      <c r="A61" s="174" t="s">
        <v>36</v>
      </c>
      <c r="B61" s="174" t="str">
        <f>'将来負担比率（分子）の構造'!I$46</f>
        <v>-</v>
      </c>
      <c r="C61" s="174"/>
      <c r="D61" s="174"/>
      <c r="E61" s="174" t="str">
        <f>'将来負担比率（分子）の構造'!J$46</f>
        <v>-</v>
      </c>
      <c r="F61" s="174"/>
      <c r="G61" s="174"/>
      <c r="H61" s="174">
        <f>'将来負担比率（分子）の構造'!K$46</f>
        <v>7</v>
      </c>
      <c r="I61" s="174"/>
      <c r="J61" s="174"/>
      <c r="K61" s="174">
        <f>'将来負担比率（分子）の構造'!L$46</f>
        <v>54</v>
      </c>
      <c r="L61" s="174"/>
      <c r="M61" s="174"/>
      <c r="N61" s="174">
        <f>'将来負担比率（分子）の構造'!M$46</f>
        <v>53</v>
      </c>
      <c r="O61" s="174"/>
      <c r="P61" s="174"/>
    </row>
    <row r="62" spans="1:16" x14ac:dyDescent="0.15">
      <c r="A62" s="174" t="s">
        <v>35</v>
      </c>
      <c r="B62" s="174">
        <f>'将来負担比率（分子）の構造'!I$45</f>
        <v>10671</v>
      </c>
      <c r="C62" s="174"/>
      <c r="D62" s="174"/>
      <c r="E62" s="174">
        <f>'将来負担比率（分子）の構造'!J$45</f>
        <v>10006</v>
      </c>
      <c r="F62" s="174"/>
      <c r="G62" s="174"/>
      <c r="H62" s="174">
        <f>'将来負担比率（分子）の構造'!K$45</f>
        <v>10246</v>
      </c>
      <c r="I62" s="174"/>
      <c r="J62" s="174"/>
      <c r="K62" s="174">
        <f>'将来負担比率（分子）の構造'!L$45</f>
        <v>10436</v>
      </c>
      <c r="L62" s="174"/>
      <c r="M62" s="174"/>
      <c r="N62" s="174">
        <f>'将来負担比率（分子）の構造'!M$45</f>
        <v>9901</v>
      </c>
      <c r="O62" s="174"/>
      <c r="P62" s="174"/>
    </row>
    <row r="63" spans="1:16" x14ac:dyDescent="0.15">
      <c r="A63" s="174" t="s">
        <v>34</v>
      </c>
      <c r="B63" s="174" t="str">
        <f>'将来負担比率（分子）の構造'!I$44</f>
        <v>-</v>
      </c>
      <c r="C63" s="174"/>
      <c r="D63" s="174"/>
      <c r="E63" s="174" t="str">
        <f>'将来負担比率（分子）の構造'!J$44</f>
        <v>-</v>
      </c>
      <c r="F63" s="174"/>
      <c r="G63" s="174"/>
      <c r="H63" s="174" t="str">
        <f>'将来負担比率（分子）の構造'!K$44</f>
        <v>-</v>
      </c>
      <c r="I63" s="174"/>
      <c r="J63" s="174"/>
      <c r="K63" s="174" t="str">
        <f>'将来負担比率（分子）の構造'!L$44</f>
        <v>-</v>
      </c>
      <c r="L63" s="174"/>
      <c r="M63" s="174"/>
      <c r="N63" s="174" t="str">
        <f>'将来負担比率（分子）の構造'!M$44</f>
        <v>-</v>
      </c>
      <c r="O63" s="174"/>
      <c r="P63" s="174"/>
    </row>
    <row r="64" spans="1:16" x14ac:dyDescent="0.15">
      <c r="A64" s="174" t="s">
        <v>33</v>
      </c>
      <c r="B64" s="174">
        <f>'将来負担比率（分子）の構造'!I$43</f>
        <v>19016</v>
      </c>
      <c r="C64" s="174"/>
      <c r="D64" s="174"/>
      <c r="E64" s="174">
        <f>'将来負担比率（分子）の構造'!J$43</f>
        <v>17752</v>
      </c>
      <c r="F64" s="174"/>
      <c r="G64" s="174"/>
      <c r="H64" s="174">
        <f>'将来負担比率（分子）の構造'!K$43</f>
        <v>16516</v>
      </c>
      <c r="I64" s="174"/>
      <c r="J64" s="174"/>
      <c r="K64" s="174">
        <f>'将来負担比率（分子）の構造'!L$43</f>
        <v>14527</v>
      </c>
      <c r="L64" s="174"/>
      <c r="M64" s="174"/>
      <c r="N64" s="174">
        <f>'将来負担比率（分子）の構造'!M$43</f>
        <v>12775</v>
      </c>
      <c r="O64" s="174"/>
      <c r="P64" s="174"/>
    </row>
    <row r="65" spans="1:16" x14ac:dyDescent="0.15">
      <c r="A65" s="174" t="s">
        <v>32</v>
      </c>
      <c r="B65" s="174">
        <f>'将来負担比率（分子）の構造'!I$42</f>
        <v>2999</v>
      </c>
      <c r="C65" s="174"/>
      <c r="D65" s="174"/>
      <c r="E65" s="174">
        <f>'将来負担比率（分子）の構造'!J$42</f>
        <v>1910</v>
      </c>
      <c r="F65" s="174"/>
      <c r="G65" s="174"/>
      <c r="H65" s="174">
        <f>'将来負担比率（分子）の構造'!K$42</f>
        <v>1592</v>
      </c>
      <c r="I65" s="174"/>
      <c r="J65" s="174"/>
      <c r="K65" s="174">
        <f>'将来負担比率（分子）の構造'!L$42</f>
        <v>1876</v>
      </c>
      <c r="L65" s="174"/>
      <c r="M65" s="174"/>
      <c r="N65" s="174">
        <f>'将来負担比率（分子）の構造'!M$42</f>
        <v>1570</v>
      </c>
      <c r="O65" s="174"/>
      <c r="P65" s="174"/>
    </row>
    <row r="66" spans="1:16" x14ac:dyDescent="0.15">
      <c r="A66" s="174" t="s">
        <v>31</v>
      </c>
      <c r="B66" s="174">
        <f>'将来負担比率（分子）の構造'!I$41</f>
        <v>58816</v>
      </c>
      <c r="C66" s="174"/>
      <c r="D66" s="174"/>
      <c r="E66" s="174">
        <f>'将来負担比率（分子）の構造'!J$41</f>
        <v>58841</v>
      </c>
      <c r="F66" s="174"/>
      <c r="G66" s="174"/>
      <c r="H66" s="174">
        <f>'将来負担比率（分子）の構造'!K$41</f>
        <v>56424</v>
      </c>
      <c r="I66" s="174"/>
      <c r="J66" s="174"/>
      <c r="K66" s="174">
        <f>'将来負担比率（分子）の構造'!L$41</f>
        <v>53655</v>
      </c>
      <c r="L66" s="174"/>
      <c r="M66" s="174"/>
      <c r="N66" s="174">
        <f>'将来負担比率（分子）の構造'!M$41</f>
        <v>50829</v>
      </c>
      <c r="O66" s="174"/>
      <c r="P66" s="174"/>
    </row>
    <row r="67" spans="1:16" x14ac:dyDescent="0.15">
      <c r="A67" s="174" t="s">
        <v>74</v>
      </c>
      <c r="B67" s="174" t="e">
        <f>NA()</f>
        <v>#N/A</v>
      </c>
      <c r="C67" s="174">
        <f>IF(ISNUMBER('将来負担比率（分子）の構造'!I$53), IF('将来負担比率（分子）の構造'!I$53 &lt; 0, 0, '将来負担比率（分子）の構造'!I$53), NA())</f>
        <v>0</v>
      </c>
      <c r="D67" s="174" t="e">
        <f>NA()</f>
        <v>#N/A</v>
      </c>
      <c r="E67" s="174" t="e">
        <f>NA()</f>
        <v>#N/A</v>
      </c>
      <c r="F67" s="174">
        <f>IF(ISNUMBER('将来負担比率（分子）の構造'!J$53), IF('将来負担比率（分子）の構造'!J$53 &lt; 0, 0, '将来負担比率（分子）の構造'!J$53), NA())</f>
        <v>0</v>
      </c>
      <c r="G67" s="174" t="e">
        <f>NA()</f>
        <v>#N/A</v>
      </c>
      <c r="H67" s="174" t="e">
        <f>NA()</f>
        <v>#N/A</v>
      </c>
      <c r="I67" s="174">
        <f>IF(ISNUMBER('将来負担比率（分子）の構造'!K$53), IF('将来負担比率（分子）の構造'!K$53 &lt; 0, 0, '将来負担比率（分子）の構造'!K$53), NA())</f>
        <v>0</v>
      </c>
      <c r="J67" s="174" t="e">
        <f>NA()</f>
        <v>#N/A</v>
      </c>
      <c r="K67" s="174" t="e">
        <f>NA()</f>
        <v>#N/A</v>
      </c>
      <c r="L67" s="174">
        <f>IF(ISNUMBER('将来負担比率（分子）の構造'!L$53), IF('将来負担比率（分子）の構造'!L$53 &lt; 0, 0, '将来負担比率（分子）の構造'!L$53), NA())</f>
        <v>0</v>
      </c>
      <c r="M67" s="174" t="e">
        <f>NA()</f>
        <v>#N/A</v>
      </c>
      <c r="N67" s="174" t="e">
        <f>NA()</f>
        <v>#N/A</v>
      </c>
      <c r="O67" s="174">
        <f>IF(ISNUMBER('将来負担比率（分子）の構造'!M$53), IF('将来負担比率（分子）の構造'!M$53 &lt; 0, 0, '将来負担比率（分子）の構造'!M$53), NA())</f>
        <v>0</v>
      </c>
      <c r="P67" s="174" t="e">
        <f>NA()</f>
        <v>#N/A</v>
      </c>
    </row>
    <row r="70" spans="1:16" x14ac:dyDescent="0.15">
      <c r="A70" s="176" t="s">
        <v>75</v>
      </c>
      <c r="B70" s="176"/>
      <c r="C70" s="176"/>
      <c r="D70" s="176"/>
      <c r="E70" s="176"/>
      <c r="F70" s="176"/>
    </row>
    <row r="71" spans="1:16" x14ac:dyDescent="0.15">
      <c r="A71" s="177"/>
      <c r="B71" s="177" t="str">
        <f>基金残高に係る経年分析!F54</f>
        <v>H28</v>
      </c>
      <c r="C71" s="177" t="str">
        <f>基金残高に係る経年分析!G54</f>
        <v>H29</v>
      </c>
      <c r="D71" s="177" t="str">
        <f>基金残高に係る経年分析!H54</f>
        <v>H30</v>
      </c>
    </row>
    <row r="72" spans="1:16" x14ac:dyDescent="0.15">
      <c r="A72" s="177" t="s">
        <v>76</v>
      </c>
      <c r="B72" s="178">
        <f>基金残高に係る経年分析!F55</f>
        <v>7672</v>
      </c>
      <c r="C72" s="178">
        <f>基金残高に係る経年分析!G55</f>
        <v>8127</v>
      </c>
      <c r="D72" s="178">
        <f>基金残高に係る経年分析!H55</f>
        <v>7398</v>
      </c>
    </row>
    <row r="73" spans="1:16" x14ac:dyDescent="0.15">
      <c r="A73" s="177" t="s">
        <v>77</v>
      </c>
      <c r="B73" s="178" t="str">
        <f>基金残高に係る経年分析!F56</f>
        <v>-</v>
      </c>
      <c r="C73" s="178" t="str">
        <f>基金残高に係る経年分析!G56</f>
        <v>-</v>
      </c>
      <c r="D73" s="178" t="str">
        <f>基金残高に係る経年分析!H56</f>
        <v>-</v>
      </c>
    </row>
    <row r="74" spans="1:16" x14ac:dyDescent="0.15">
      <c r="A74" s="177" t="s">
        <v>78</v>
      </c>
      <c r="B74" s="178">
        <f>基金残高に係る経年分析!F57</f>
        <v>12409</v>
      </c>
      <c r="C74" s="178">
        <f>基金残高に係る経年分析!G57</f>
        <v>13298</v>
      </c>
      <c r="D74" s="178">
        <f>基金残高に係る経年分析!H57</f>
        <v>14297</v>
      </c>
    </row>
  </sheetData>
  <sheetProtection algorithmName="SHA-512" hashValue="wFvWr8yu43uNfy/dcyuLHqZwaLuKXOhqFkIcJmo6UHDFxuuTWZH0KsQbsyfYPDuqeCGJ8kzAp2D5od4X/ziTOw==" saltValue="Vz1puDDSfN7SSKs+j1soW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19" customWidth="1"/>
    <col min="96" max="133" width="1.625" style="235" customWidth="1"/>
    <col min="134" max="143" width="1.625" style="219" customWidth="1"/>
    <col min="144" max="16384" width="0" style="219" hidden="1"/>
  </cols>
  <sheetData>
    <row r="1" spans="2:143" ht="22.5" customHeight="1" thickBot="1" x14ac:dyDescent="0.2">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652" t="s">
        <v>211</v>
      </c>
      <c r="DI1" s="653"/>
      <c r="DJ1" s="653"/>
      <c r="DK1" s="653"/>
      <c r="DL1" s="653"/>
      <c r="DM1" s="653"/>
      <c r="DN1" s="654"/>
      <c r="DO1" s="219"/>
      <c r="DP1" s="652" t="s">
        <v>212</v>
      </c>
      <c r="DQ1" s="653"/>
      <c r="DR1" s="653"/>
      <c r="DS1" s="653"/>
      <c r="DT1" s="653"/>
      <c r="DU1" s="653"/>
      <c r="DV1" s="653"/>
      <c r="DW1" s="653"/>
      <c r="DX1" s="653"/>
      <c r="DY1" s="653"/>
      <c r="DZ1" s="653"/>
      <c r="EA1" s="653"/>
      <c r="EB1" s="653"/>
      <c r="EC1" s="654"/>
      <c r="ED1" s="217"/>
      <c r="EE1" s="217"/>
      <c r="EF1" s="217"/>
      <c r="EG1" s="217"/>
      <c r="EH1" s="217"/>
      <c r="EI1" s="217"/>
      <c r="EJ1" s="217"/>
      <c r="EK1" s="217"/>
      <c r="EL1" s="217"/>
      <c r="EM1" s="217"/>
    </row>
    <row r="2" spans="2:143" ht="22.5" customHeight="1" x14ac:dyDescent="0.15">
      <c r="B2" s="220" t="s">
        <v>213</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x14ac:dyDescent="0.15">
      <c r="B3" s="655" t="s">
        <v>214</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5" t="s">
        <v>215</v>
      </c>
      <c r="AQ3" s="656"/>
      <c r="AR3" s="656"/>
      <c r="AS3" s="656"/>
      <c r="AT3" s="656"/>
      <c r="AU3" s="656"/>
      <c r="AV3" s="656"/>
      <c r="AW3" s="656"/>
      <c r="AX3" s="656"/>
      <c r="AY3" s="656"/>
      <c r="AZ3" s="656"/>
      <c r="BA3" s="656"/>
      <c r="BB3" s="656"/>
      <c r="BC3" s="656"/>
      <c r="BD3" s="656"/>
      <c r="BE3" s="656"/>
      <c r="BF3" s="656"/>
      <c r="BG3" s="656"/>
      <c r="BH3" s="656"/>
      <c r="BI3" s="656"/>
      <c r="BJ3" s="656"/>
      <c r="BK3" s="656"/>
      <c r="BL3" s="656"/>
      <c r="BM3" s="656"/>
      <c r="BN3" s="656"/>
      <c r="BO3" s="656"/>
      <c r="BP3" s="656"/>
      <c r="BQ3" s="656"/>
      <c r="BR3" s="656"/>
      <c r="BS3" s="656"/>
      <c r="BT3" s="656"/>
      <c r="BU3" s="656"/>
      <c r="BV3" s="656"/>
      <c r="BW3" s="656"/>
      <c r="BX3" s="656"/>
      <c r="BY3" s="656"/>
      <c r="BZ3" s="656"/>
      <c r="CA3" s="656"/>
      <c r="CB3" s="657"/>
      <c r="CD3" s="658" t="s">
        <v>216</v>
      </c>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60"/>
    </row>
    <row r="4" spans="2:143" ht="11.25" customHeight="1" x14ac:dyDescent="0.15">
      <c r="B4" s="655" t="s">
        <v>1</v>
      </c>
      <c r="C4" s="656"/>
      <c r="D4" s="656"/>
      <c r="E4" s="656"/>
      <c r="F4" s="656"/>
      <c r="G4" s="656"/>
      <c r="H4" s="656"/>
      <c r="I4" s="656"/>
      <c r="J4" s="656"/>
      <c r="K4" s="656"/>
      <c r="L4" s="656"/>
      <c r="M4" s="656"/>
      <c r="N4" s="656"/>
      <c r="O4" s="656"/>
      <c r="P4" s="656"/>
      <c r="Q4" s="657"/>
      <c r="R4" s="655" t="s">
        <v>217</v>
      </c>
      <c r="S4" s="656"/>
      <c r="T4" s="656"/>
      <c r="U4" s="656"/>
      <c r="V4" s="656"/>
      <c r="W4" s="656"/>
      <c r="X4" s="656"/>
      <c r="Y4" s="657"/>
      <c r="Z4" s="655" t="s">
        <v>218</v>
      </c>
      <c r="AA4" s="656"/>
      <c r="AB4" s="656"/>
      <c r="AC4" s="657"/>
      <c r="AD4" s="655" t="s">
        <v>219</v>
      </c>
      <c r="AE4" s="656"/>
      <c r="AF4" s="656"/>
      <c r="AG4" s="656"/>
      <c r="AH4" s="656"/>
      <c r="AI4" s="656"/>
      <c r="AJ4" s="656"/>
      <c r="AK4" s="657"/>
      <c r="AL4" s="655" t="s">
        <v>218</v>
      </c>
      <c r="AM4" s="656"/>
      <c r="AN4" s="656"/>
      <c r="AO4" s="657"/>
      <c r="AP4" s="661" t="s">
        <v>220</v>
      </c>
      <c r="AQ4" s="661"/>
      <c r="AR4" s="661"/>
      <c r="AS4" s="661"/>
      <c r="AT4" s="661"/>
      <c r="AU4" s="661"/>
      <c r="AV4" s="661"/>
      <c r="AW4" s="661"/>
      <c r="AX4" s="661"/>
      <c r="AY4" s="661"/>
      <c r="AZ4" s="661"/>
      <c r="BA4" s="661"/>
      <c r="BB4" s="661"/>
      <c r="BC4" s="661"/>
      <c r="BD4" s="661"/>
      <c r="BE4" s="661"/>
      <c r="BF4" s="661"/>
      <c r="BG4" s="661" t="s">
        <v>221</v>
      </c>
      <c r="BH4" s="661"/>
      <c r="BI4" s="661"/>
      <c r="BJ4" s="661"/>
      <c r="BK4" s="661"/>
      <c r="BL4" s="661"/>
      <c r="BM4" s="661"/>
      <c r="BN4" s="661"/>
      <c r="BO4" s="661" t="s">
        <v>218</v>
      </c>
      <c r="BP4" s="661"/>
      <c r="BQ4" s="661"/>
      <c r="BR4" s="661"/>
      <c r="BS4" s="661" t="s">
        <v>222</v>
      </c>
      <c r="BT4" s="661"/>
      <c r="BU4" s="661"/>
      <c r="BV4" s="661"/>
      <c r="BW4" s="661"/>
      <c r="BX4" s="661"/>
      <c r="BY4" s="661"/>
      <c r="BZ4" s="661"/>
      <c r="CA4" s="661"/>
      <c r="CB4" s="661"/>
      <c r="CD4" s="658" t="s">
        <v>223</v>
      </c>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59"/>
      <c r="DY4" s="659"/>
      <c r="DZ4" s="659"/>
      <c r="EA4" s="659"/>
      <c r="EB4" s="659"/>
      <c r="EC4" s="660"/>
    </row>
    <row r="5" spans="2:143" s="223" customFormat="1" ht="11.25" customHeight="1" x14ac:dyDescent="0.15">
      <c r="B5" s="662" t="s">
        <v>224</v>
      </c>
      <c r="C5" s="663"/>
      <c r="D5" s="663"/>
      <c r="E5" s="663"/>
      <c r="F5" s="663"/>
      <c r="G5" s="663"/>
      <c r="H5" s="663"/>
      <c r="I5" s="663"/>
      <c r="J5" s="663"/>
      <c r="K5" s="663"/>
      <c r="L5" s="663"/>
      <c r="M5" s="663"/>
      <c r="N5" s="663"/>
      <c r="O5" s="663"/>
      <c r="P5" s="663"/>
      <c r="Q5" s="664"/>
      <c r="R5" s="665">
        <v>46969010</v>
      </c>
      <c r="S5" s="666"/>
      <c r="T5" s="666"/>
      <c r="U5" s="666"/>
      <c r="V5" s="666"/>
      <c r="W5" s="666"/>
      <c r="X5" s="666"/>
      <c r="Y5" s="667"/>
      <c r="Z5" s="668">
        <v>53.3</v>
      </c>
      <c r="AA5" s="668"/>
      <c r="AB5" s="668"/>
      <c r="AC5" s="668"/>
      <c r="AD5" s="669">
        <v>42949976</v>
      </c>
      <c r="AE5" s="669"/>
      <c r="AF5" s="669"/>
      <c r="AG5" s="669"/>
      <c r="AH5" s="669"/>
      <c r="AI5" s="669"/>
      <c r="AJ5" s="669"/>
      <c r="AK5" s="669"/>
      <c r="AL5" s="670">
        <v>83.7</v>
      </c>
      <c r="AM5" s="671"/>
      <c r="AN5" s="671"/>
      <c r="AO5" s="672"/>
      <c r="AP5" s="662" t="s">
        <v>225</v>
      </c>
      <c r="AQ5" s="663"/>
      <c r="AR5" s="663"/>
      <c r="AS5" s="663"/>
      <c r="AT5" s="663"/>
      <c r="AU5" s="663"/>
      <c r="AV5" s="663"/>
      <c r="AW5" s="663"/>
      <c r="AX5" s="663"/>
      <c r="AY5" s="663"/>
      <c r="AZ5" s="663"/>
      <c r="BA5" s="663"/>
      <c r="BB5" s="663"/>
      <c r="BC5" s="663"/>
      <c r="BD5" s="663"/>
      <c r="BE5" s="663"/>
      <c r="BF5" s="664"/>
      <c r="BG5" s="676">
        <v>42949976</v>
      </c>
      <c r="BH5" s="677"/>
      <c r="BI5" s="677"/>
      <c r="BJ5" s="677"/>
      <c r="BK5" s="677"/>
      <c r="BL5" s="677"/>
      <c r="BM5" s="677"/>
      <c r="BN5" s="678"/>
      <c r="BO5" s="679">
        <v>91.4</v>
      </c>
      <c r="BP5" s="679"/>
      <c r="BQ5" s="679"/>
      <c r="BR5" s="679"/>
      <c r="BS5" s="680">
        <v>537060</v>
      </c>
      <c r="BT5" s="680"/>
      <c r="BU5" s="680"/>
      <c r="BV5" s="680"/>
      <c r="BW5" s="680"/>
      <c r="BX5" s="680"/>
      <c r="BY5" s="680"/>
      <c r="BZ5" s="680"/>
      <c r="CA5" s="680"/>
      <c r="CB5" s="684"/>
      <c r="CD5" s="658" t="s">
        <v>220</v>
      </c>
      <c r="CE5" s="659"/>
      <c r="CF5" s="659"/>
      <c r="CG5" s="659"/>
      <c r="CH5" s="659"/>
      <c r="CI5" s="659"/>
      <c r="CJ5" s="659"/>
      <c r="CK5" s="659"/>
      <c r="CL5" s="659"/>
      <c r="CM5" s="659"/>
      <c r="CN5" s="659"/>
      <c r="CO5" s="659"/>
      <c r="CP5" s="659"/>
      <c r="CQ5" s="660"/>
      <c r="CR5" s="658" t="s">
        <v>226</v>
      </c>
      <c r="CS5" s="659"/>
      <c r="CT5" s="659"/>
      <c r="CU5" s="659"/>
      <c r="CV5" s="659"/>
      <c r="CW5" s="659"/>
      <c r="CX5" s="659"/>
      <c r="CY5" s="660"/>
      <c r="CZ5" s="658" t="s">
        <v>218</v>
      </c>
      <c r="DA5" s="659"/>
      <c r="DB5" s="659"/>
      <c r="DC5" s="660"/>
      <c r="DD5" s="658" t="s">
        <v>227</v>
      </c>
      <c r="DE5" s="659"/>
      <c r="DF5" s="659"/>
      <c r="DG5" s="659"/>
      <c r="DH5" s="659"/>
      <c r="DI5" s="659"/>
      <c r="DJ5" s="659"/>
      <c r="DK5" s="659"/>
      <c r="DL5" s="659"/>
      <c r="DM5" s="659"/>
      <c r="DN5" s="659"/>
      <c r="DO5" s="659"/>
      <c r="DP5" s="660"/>
      <c r="DQ5" s="658" t="s">
        <v>228</v>
      </c>
      <c r="DR5" s="659"/>
      <c r="DS5" s="659"/>
      <c r="DT5" s="659"/>
      <c r="DU5" s="659"/>
      <c r="DV5" s="659"/>
      <c r="DW5" s="659"/>
      <c r="DX5" s="659"/>
      <c r="DY5" s="659"/>
      <c r="DZ5" s="659"/>
      <c r="EA5" s="659"/>
      <c r="EB5" s="659"/>
      <c r="EC5" s="660"/>
    </row>
    <row r="6" spans="2:143" ht="11.25" customHeight="1" x14ac:dyDescent="0.15">
      <c r="B6" s="673" t="s">
        <v>229</v>
      </c>
      <c r="C6" s="674"/>
      <c r="D6" s="674"/>
      <c r="E6" s="674"/>
      <c r="F6" s="674"/>
      <c r="G6" s="674"/>
      <c r="H6" s="674"/>
      <c r="I6" s="674"/>
      <c r="J6" s="674"/>
      <c r="K6" s="674"/>
      <c r="L6" s="674"/>
      <c r="M6" s="674"/>
      <c r="N6" s="674"/>
      <c r="O6" s="674"/>
      <c r="P6" s="674"/>
      <c r="Q6" s="675"/>
      <c r="R6" s="676">
        <v>482290</v>
      </c>
      <c r="S6" s="677"/>
      <c r="T6" s="677"/>
      <c r="U6" s="677"/>
      <c r="V6" s="677"/>
      <c r="W6" s="677"/>
      <c r="X6" s="677"/>
      <c r="Y6" s="678"/>
      <c r="Z6" s="679">
        <v>0.5</v>
      </c>
      <c r="AA6" s="679"/>
      <c r="AB6" s="679"/>
      <c r="AC6" s="679"/>
      <c r="AD6" s="680">
        <v>482290</v>
      </c>
      <c r="AE6" s="680"/>
      <c r="AF6" s="680"/>
      <c r="AG6" s="680"/>
      <c r="AH6" s="680"/>
      <c r="AI6" s="680"/>
      <c r="AJ6" s="680"/>
      <c r="AK6" s="680"/>
      <c r="AL6" s="681">
        <v>0.9</v>
      </c>
      <c r="AM6" s="682"/>
      <c r="AN6" s="682"/>
      <c r="AO6" s="683"/>
      <c r="AP6" s="673" t="s">
        <v>230</v>
      </c>
      <c r="AQ6" s="674"/>
      <c r="AR6" s="674"/>
      <c r="AS6" s="674"/>
      <c r="AT6" s="674"/>
      <c r="AU6" s="674"/>
      <c r="AV6" s="674"/>
      <c r="AW6" s="674"/>
      <c r="AX6" s="674"/>
      <c r="AY6" s="674"/>
      <c r="AZ6" s="674"/>
      <c r="BA6" s="674"/>
      <c r="BB6" s="674"/>
      <c r="BC6" s="674"/>
      <c r="BD6" s="674"/>
      <c r="BE6" s="674"/>
      <c r="BF6" s="675"/>
      <c r="BG6" s="676">
        <v>42949976</v>
      </c>
      <c r="BH6" s="677"/>
      <c r="BI6" s="677"/>
      <c r="BJ6" s="677"/>
      <c r="BK6" s="677"/>
      <c r="BL6" s="677"/>
      <c r="BM6" s="677"/>
      <c r="BN6" s="678"/>
      <c r="BO6" s="679">
        <v>91.4</v>
      </c>
      <c r="BP6" s="679"/>
      <c r="BQ6" s="679"/>
      <c r="BR6" s="679"/>
      <c r="BS6" s="680">
        <v>537060</v>
      </c>
      <c r="BT6" s="680"/>
      <c r="BU6" s="680"/>
      <c r="BV6" s="680"/>
      <c r="BW6" s="680"/>
      <c r="BX6" s="680"/>
      <c r="BY6" s="680"/>
      <c r="BZ6" s="680"/>
      <c r="CA6" s="680"/>
      <c r="CB6" s="684"/>
      <c r="CD6" s="687" t="s">
        <v>231</v>
      </c>
      <c r="CE6" s="688"/>
      <c r="CF6" s="688"/>
      <c r="CG6" s="688"/>
      <c r="CH6" s="688"/>
      <c r="CI6" s="688"/>
      <c r="CJ6" s="688"/>
      <c r="CK6" s="688"/>
      <c r="CL6" s="688"/>
      <c r="CM6" s="688"/>
      <c r="CN6" s="688"/>
      <c r="CO6" s="688"/>
      <c r="CP6" s="688"/>
      <c r="CQ6" s="689"/>
      <c r="CR6" s="676">
        <v>506687</v>
      </c>
      <c r="CS6" s="677"/>
      <c r="CT6" s="677"/>
      <c r="CU6" s="677"/>
      <c r="CV6" s="677"/>
      <c r="CW6" s="677"/>
      <c r="CX6" s="677"/>
      <c r="CY6" s="678"/>
      <c r="CZ6" s="670">
        <v>0.6</v>
      </c>
      <c r="DA6" s="671"/>
      <c r="DB6" s="671"/>
      <c r="DC6" s="690"/>
      <c r="DD6" s="685" t="s">
        <v>182</v>
      </c>
      <c r="DE6" s="677"/>
      <c r="DF6" s="677"/>
      <c r="DG6" s="677"/>
      <c r="DH6" s="677"/>
      <c r="DI6" s="677"/>
      <c r="DJ6" s="677"/>
      <c r="DK6" s="677"/>
      <c r="DL6" s="677"/>
      <c r="DM6" s="677"/>
      <c r="DN6" s="677"/>
      <c r="DO6" s="677"/>
      <c r="DP6" s="678"/>
      <c r="DQ6" s="685">
        <v>506687</v>
      </c>
      <c r="DR6" s="677"/>
      <c r="DS6" s="677"/>
      <c r="DT6" s="677"/>
      <c r="DU6" s="677"/>
      <c r="DV6" s="677"/>
      <c r="DW6" s="677"/>
      <c r="DX6" s="677"/>
      <c r="DY6" s="677"/>
      <c r="DZ6" s="677"/>
      <c r="EA6" s="677"/>
      <c r="EB6" s="677"/>
      <c r="EC6" s="686"/>
    </row>
    <row r="7" spans="2:143" ht="11.25" customHeight="1" x14ac:dyDescent="0.15">
      <c r="B7" s="673" t="s">
        <v>232</v>
      </c>
      <c r="C7" s="674"/>
      <c r="D7" s="674"/>
      <c r="E7" s="674"/>
      <c r="F7" s="674"/>
      <c r="G7" s="674"/>
      <c r="H7" s="674"/>
      <c r="I7" s="674"/>
      <c r="J7" s="674"/>
      <c r="K7" s="674"/>
      <c r="L7" s="674"/>
      <c r="M7" s="674"/>
      <c r="N7" s="674"/>
      <c r="O7" s="674"/>
      <c r="P7" s="674"/>
      <c r="Q7" s="675"/>
      <c r="R7" s="676">
        <v>108927</v>
      </c>
      <c r="S7" s="677"/>
      <c r="T7" s="677"/>
      <c r="U7" s="677"/>
      <c r="V7" s="677"/>
      <c r="W7" s="677"/>
      <c r="X7" s="677"/>
      <c r="Y7" s="678"/>
      <c r="Z7" s="679">
        <v>0.1</v>
      </c>
      <c r="AA7" s="679"/>
      <c r="AB7" s="679"/>
      <c r="AC7" s="679"/>
      <c r="AD7" s="680">
        <v>108927</v>
      </c>
      <c r="AE7" s="680"/>
      <c r="AF7" s="680"/>
      <c r="AG7" s="680"/>
      <c r="AH7" s="680"/>
      <c r="AI7" s="680"/>
      <c r="AJ7" s="680"/>
      <c r="AK7" s="680"/>
      <c r="AL7" s="681">
        <v>0.2</v>
      </c>
      <c r="AM7" s="682"/>
      <c r="AN7" s="682"/>
      <c r="AO7" s="683"/>
      <c r="AP7" s="673" t="s">
        <v>233</v>
      </c>
      <c r="AQ7" s="674"/>
      <c r="AR7" s="674"/>
      <c r="AS7" s="674"/>
      <c r="AT7" s="674"/>
      <c r="AU7" s="674"/>
      <c r="AV7" s="674"/>
      <c r="AW7" s="674"/>
      <c r="AX7" s="674"/>
      <c r="AY7" s="674"/>
      <c r="AZ7" s="674"/>
      <c r="BA7" s="674"/>
      <c r="BB7" s="674"/>
      <c r="BC7" s="674"/>
      <c r="BD7" s="674"/>
      <c r="BE7" s="674"/>
      <c r="BF7" s="675"/>
      <c r="BG7" s="676">
        <v>21583224</v>
      </c>
      <c r="BH7" s="677"/>
      <c r="BI7" s="677"/>
      <c r="BJ7" s="677"/>
      <c r="BK7" s="677"/>
      <c r="BL7" s="677"/>
      <c r="BM7" s="677"/>
      <c r="BN7" s="678"/>
      <c r="BO7" s="679">
        <v>46</v>
      </c>
      <c r="BP7" s="679"/>
      <c r="BQ7" s="679"/>
      <c r="BR7" s="679"/>
      <c r="BS7" s="680">
        <v>537060</v>
      </c>
      <c r="BT7" s="680"/>
      <c r="BU7" s="680"/>
      <c r="BV7" s="680"/>
      <c r="BW7" s="680"/>
      <c r="BX7" s="680"/>
      <c r="BY7" s="680"/>
      <c r="BZ7" s="680"/>
      <c r="CA7" s="680"/>
      <c r="CB7" s="684"/>
      <c r="CD7" s="691" t="s">
        <v>234</v>
      </c>
      <c r="CE7" s="692"/>
      <c r="CF7" s="692"/>
      <c r="CG7" s="692"/>
      <c r="CH7" s="692"/>
      <c r="CI7" s="692"/>
      <c r="CJ7" s="692"/>
      <c r="CK7" s="692"/>
      <c r="CL7" s="692"/>
      <c r="CM7" s="692"/>
      <c r="CN7" s="692"/>
      <c r="CO7" s="692"/>
      <c r="CP7" s="692"/>
      <c r="CQ7" s="693"/>
      <c r="CR7" s="676">
        <v>7439338</v>
      </c>
      <c r="CS7" s="677"/>
      <c r="CT7" s="677"/>
      <c r="CU7" s="677"/>
      <c r="CV7" s="677"/>
      <c r="CW7" s="677"/>
      <c r="CX7" s="677"/>
      <c r="CY7" s="678"/>
      <c r="CZ7" s="679">
        <v>8.6</v>
      </c>
      <c r="DA7" s="679"/>
      <c r="DB7" s="679"/>
      <c r="DC7" s="679"/>
      <c r="DD7" s="685">
        <v>427907</v>
      </c>
      <c r="DE7" s="677"/>
      <c r="DF7" s="677"/>
      <c r="DG7" s="677"/>
      <c r="DH7" s="677"/>
      <c r="DI7" s="677"/>
      <c r="DJ7" s="677"/>
      <c r="DK7" s="677"/>
      <c r="DL7" s="677"/>
      <c r="DM7" s="677"/>
      <c r="DN7" s="677"/>
      <c r="DO7" s="677"/>
      <c r="DP7" s="678"/>
      <c r="DQ7" s="685">
        <v>6091663</v>
      </c>
      <c r="DR7" s="677"/>
      <c r="DS7" s="677"/>
      <c r="DT7" s="677"/>
      <c r="DU7" s="677"/>
      <c r="DV7" s="677"/>
      <c r="DW7" s="677"/>
      <c r="DX7" s="677"/>
      <c r="DY7" s="677"/>
      <c r="DZ7" s="677"/>
      <c r="EA7" s="677"/>
      <c r="EB7" s="677"/>
      <c r="EC7" s="686"/>
    </row>
    <row r="8" spans="2:143" ht="11.25" customHeight="1" x14ac:dyDescent="0.15">
      <c r="B8" s="673" t="s">
        <v>235</v>
      </c>
      <c r="C8" s="674"/>
      <c r="D8" s="674"/>
      <c r="E8" s="674"/>
      <c r="F8" s="674"/>
      <c r="G8" s="674"/>
      <c r="H8" s="674"/>
      <c r="I8" s="674"/>
      <c r="J8" s="674"/>
      <c r="K8" s="674"/>
      <c r="L8" s="674"/>
      <c r="M8" s="674"/>
      <c r="N8" s="674"/>
      <c r="O8" s="674"/>
      <c r="P8" s="674"/>
      <c r="Q8" s="675"/>
      <c r="R8" s="676">
        <v>259328</v>
      </c>
      <c r="S8" s="677"/>
      <c r="T8" s="677"/>
      <c r="U8" s="677"/>
      <c r="V8" s="677"/>
      <c r="W8" s="677"/>
      <c r="X8" s="677"/>
      <c r="Y8" s="678"/>
      <c r="Z8" s="679">
        <v>0.3</v>
      </c>
      <c r="AA8" s="679"/>
      <c r="AB8" s="679"/>
      <c r="AC8" s="679"/>
      <c r="AD8" s="680">
        <v>259328</v>
      </c>
      <c r="AE8" s="680"/>
      <c r="AF8" s="680"/>
      <c r="AG8" s="680"/>
      <c r="AH8" s="680"/>
      <c r="AI8" s="680"/>
      <c r="AJ8" s="680"/>
      <c r="AK8" s="680"/>
      <c r="AL8" s="681">
        <v>0.5</v>
      </c>
      <c r="AM8" s="682"/>
      <c r="AN8" s="682"/>
      <c r="AO8" s="683"/>
      <c r="AP8" s="673" t="s">
        <v>236</v>
      </c>
      <c r="AQ8" s="674"/>
      <c r="AR8" s="674"/>
      <c r="AS8" s="674"/>
      <c r="AT8" s="674"/>
      <c r="AU8" s="674"/>
      <c r="AV8" s="674"/>
      <c r="AW8" s="674"/>
      <c r="AX8" s="674"/>
      <c r="AY8" s="674"/>
      <c r="AZ8" s="674"/>
      <c r="BA8" s="674"/>
      <c r="BB8" s="674"/>
      <c r="BC8" s="674"/>
      <c r="BD8" s="674"/>
      <c r="BE8" s="674"/>
      <c r="BF8" s="675"/>
      <c r="BG8" s="676">
        <v>462235</v>
      </c>
      <c r="BH8" s="677"/>
      <c r="BI8" s="677"/>
      <c r="BJ8" s="677"/>
      <c r="BK8" s="677"/>
      <c r="BL8" s="677"/>
      <c r="BM8" s="677"/>
      <c r="BN8" s="678"/>
      <c r="BO8" s="679">
        <v>1</v>
      </c>
      <c r="BP8" s="679"/>
      <c r="BQ8" s="679"/>
      <c r="BR8" s="679"/>
      <c r="BS8" s="685" t="s">
        <v>237</v>
      </c>
      <c r="BT8" s="677"/>
      <c r="BU8" s="677"/>
      <c r="BV8" s="677"/>
      <c r="BW8" s="677"/>
      <c r="BX8" s="677"/>
      <c r="BY8" s="677"/>
      <c r="BZ8" s="677"/>
      <c r="CA8" s="677"/>
      <c r="CB8" s="686"/>
      <c r="CD8" s="691" t="s">
        <v>238</v>
      </c>
      <c r="CE8" s="692"/>
      <c r="CF8" s="692"/>
      <c r="CG8" s="692"/>
      <c r="CH8" s="692"/>
      <c r="CI8" s="692"/>
      <c r="CJ8" s="692"/>
      <c r="CK8" s="692"/>
      <c r="CL8" s="692"/>
      <c r="CM8" s="692"/>
      <c r="CN8" s="692"/>
      <c r="CO8" s="692"/>
      <c r="CP8" s="692"/>
      <c r="CQ8" s="693"/>
      <c r="CR8" s="676">
        <v>41332935</v>
      </c>
      <c r="CS8" s="677"/>
      <c r="CT8" s="677"/>
      <c r="CU8" s="677"/>
      <c r="CV8" s="677"/>
      <c r="CW8" s="677"/>
      <c r="CX8" s="677"/>
      <c r="CY8" s="678"/>
      <c r="CZ8" s="679">
        <v>47.9</v>
      </c>
      <c r="DA8" s="679"/>
      <c r="DB8" s="679"/>
      <c r="DC8" s="679"/>
      <c r="DD8" s="685">
        <v>765997</v>
      </c>
      <c r="DE8" s="677"/>
      <c r="DF8" s="677"/>
      <c r="DG8" s="677"/>
      <c r="DH8" s="677"/>
      <c r="DI8" s="677"/>
      <c r="DJ8" s="677"/>
      <c r="DK8" s="677"/>
      <c r="DL8" s="677"/>
      <c r="DM8" s="677"/>
      <c r="DN8" s="677"/>
      <c r="DO8" s="677"/>
      <c r="DP8" s="678"/>
      <c r="DQ8" s="685">
        <v>19346918</v>
      </c>
      <c r="DR8" s="677"/>
      <c r="DS8" s="677"/>
      <c r="DT8" s="677"/>
      <c r="DU8" s="677"/>
      <c r="DV8" s="677"/>
      <c r="DW8" s="677"/>
      <c r="DX8" s="677"/>
      <c r="DY8" s="677"/>
      <c r="DZ8" s="677"/>
      <c r="EA8" s="677"/>
      <c r="EB8" s="677"/>
      <c r="EC8" s="686"/>
    </row>
    <row r="9" spans="2:143" ht="11.25" customHeight="1" x14ac:dyDescent="0.15">
      <c r="B9" s="673" t="s">
        <v>239</v>
      </c>
      <c r="C9" s="674"/>
      <c r="D9" s="674"/>
      <c r="E9" s="674"/>
      <c r="F9" s="674"/>
      <c r="G9" s="674"/>
      <c r="H9" s="674"/>
      <c r="I9" s="674"/>
      <c r="J9" s="674"/>
      <c r="K9" s="674"/>
      <c r="L9" s="674"/>
      <c r="M9" s="674"/>
      <c r="N9" s="674"/>
      <c r="O9" s="674"/>
      <c r="P9" s="674"/>
      <c r="Q9" s="675"/>
      <c r="R9" s="676">
        <v>219928</v>
      </c>
      <c r="S9" s="677"/>
      <c r="T9" s="677"/>
      <c r="U9" s="677"/>
      <c r="V9" s="677"/>
      <c r="W9" s="677"/>
      <c r="X9" s="677"/>
      <c r="Y9" s="678"/>
      <c r="Z9" s="679">
        <v>0.2</v>
      </c>
      <c r="AA9" s="679"/>
      <c r="AB9" s="679"/>
      <c r="AC9" s="679"/>
      <c r="AD9" s="680">
        <v>219928</v>
      </c>
      <c r="AE9" s="680"/>
      <c r="AF9" s="680"/>
      <c r="AG9" s="680"/>
      <c r="AH9" s="680"/>
      <c r="AI9" s="680"/>
      <c r="AJ9" s="680"/>
      <c r="AK9" s="680"/>
      <c r="AL9" s="681">
        <v>0.4</v>
      </c>
      <c r="AM9" s="682"/>
      <c r="AN9" s="682"/>
      <c r="AO9" s="683"/>
      <c r="AP9" s="673" t="s">
        <v>240</v>
      </c>
      <c r="AQ9" s="674"/>
      <c r="AR9" s="674"/>
      <c r="AS9" s="674"/>
      <c r="AT9" s="674"/>
      <c r="AU9" s="674"/>
      <c r="AV9" s="674"/>
      <c r="AW9" s="674"/>
      <c r="AX9" s="674"/>
      <c r="AY9" s="674"/>
      <c r="AZ9" s="674"/>
      <c r="BA9" s="674"/>
      <c r="BB9" s="674"/>
      <c r="BC9" s="674"/>
      <c r="BD9" s="674"/>
      <c r="BE9" s="674"/>
      <c r="BF9" s="675"/>
      <c r="BG9" s="676">
        <v>17656599</v>
      </c>
      <c r="BH9" s="677"/>
      <c r="BI9" s="677"/>
      <c r="BJ9" s="677"/>
      <c r="BK9" s="677"/>
      <c r="BL9" s="677"/>
      <c r="BM9" s="677"/>
      <c r="BN9" s="678"/>
      <c r="BO9" s="679">
        <v>37.6</v>
      </c>
      <c r="BP9" s="679"/>
      <c r="BQ9" s="679"/>
      <c r="BR9" s="679"/>
      <c r="BS9" s="685" t="s">
        <v>237</v>
      </c>
      <c r="BT9" s="677"/>
      <c r="BU9" s="677"/>
      <c r="BV9" s="677"/>
      <c r="BW9" s="677"/>
      <c r="BX9" s="677"/>
      <c r="BY9" s="677"/>
      <c r="BZ9" s="677"/>
      <c r="CA9" s="677"/>
      <c r="CB9" s="686"/>
      <c r="CD9" s="691" t="s">
        <v>241</v>
      </c>
      <c r="CE9" s="692"/>
      <c r="CF9" s="692"/>
      <c r="CG9" s="692"/>
      <c r="CH9" s="692"/>
      <c r="CI9" s="692"/>
      <c r="CJ9" s="692"/>
      <c r="CK9" s="692"/>
      <c r="CL9" s="692"/>
      <c r="CM9" s="692"/>
      <c r="CN9" s="692"/>
      <c r="CO9" s="692"/>
      <c r="CP9" s="692"/>
      <c r="CQ9" s="693"/>
      <c r="CR9" s="676">
        <v>7187762</v>
      </c>
      <c r="CS9" s="677"/>
      <c r="CT9" s="677"/>
      <c r="CU9" s="677"/>
      <c r="CV9" s="677"/>
      <c r="CW9" s="677"/>
      <c r="CX9" s="677"/>
      <c r="CY9" s="678"/>
      <c r="CZ9" s="679">
        <v>8.3000000000000007</v>
      </c>
      <c r="DA9" s="679"/>
      <c r="DB9" s="679"/>
      <c r="DC9" s="679"/>
      <c r="DD9" s="685">
        <v>133866</v>
      </c>
      <c r="DE9" s="677"/>
      <c r="DF9" s="677"/>
      <c r="DG9" s="677"/>
      <c r="DH9" s="677"/>
      <c r="DI9" s="677"/>
      <c r="DJ9" s="677"/>
      <c r="DK9" s="677"/>
      <c r="DL9" s="677"/>
      <c r="DM9" s="677"/>
      <c r="DN9" s="677"/>
      <c r="DO9" s="677"/>
      <c r="DP9" s="678"/>
      <c r="DQ9" s="685">
        <v>6302730</v>
      </c>
      <c r="DR9" s="677"/>
      <c r="DS9" s="677"/>
      <c r="DT9" s="677"/>
      <c r="DU9" s="677"/>
      <c r="DV9" s="677"/>
      <c r="DW9" s="677"/>
      <c r="DX9" s="677"/>
      <c r="DY9" s="677"/>
      <c r="DZ9" s="677"/>
      <c r="EA9" s="677"/>
      <c r="EB9" s="677"/>
      <c r="EC9" s="686"/>
    </row>
    <row r="10" spans="2:143" ht="11.25" customHeight="1" x14ac:dyDescent="0.15">
      <c r="B10" s="673" t="s">
        <v>242</v>
      </c>
      <c r="C10" s="674"/>
      <c r="D10" s="674"/>
      <c r="E10" s="674"/>
      <c r="F10" s="674"/>
      <c r="G10" s="674"/>
      <c r="H10" s="674"/>
      <c r="I10" s="674"/>
      <c r="J10" s="674"/>
      <c r="K10" s="674"/>
      <c r="L10" s="674"/>
      <c r="M10" s="674"/>
      <c r="N10" s="674"/>
      <c r="O10" s="674"/>
      <c r="P10" s="674"/>
      <c r="Q10" s="675"/>
      <c r="R10" s="676" t="s">
        <v>182</v>
      </c>
      <c r="S10" s="677"/>
      <c r="T10" s="677"/>
      <c r="U10" s="677"/>
      <c r="V10" s="677"/>
      <c r="W10" s="677"/>
      <c r="X10" s="677"/>
      <c r="Y10" s="678"/>
      <c r="Z10" s="679" t="s">
        <v>237</v>
      </c>
      <c r="AA10" s="679"/>
      <c r="AB10" s="679"/>
      <c r="AC10" s="679"/>
      <c r="AD10" s="680" t="s">
        <v>182</v>
      </c>
      <c r="AE10" s="680"/>
      <c r="AF10" s="680"/>
      <c r="AG10" s="680"/>
      <c r="AH10" s="680"/>
      <c r="AI10" s="680"/>
      <c r="AJ10" s="680"/>
      <c r="AK10" s="680"/>
      <c r="AL10" s="681" t="s">
        <v>243</v>
      </c>
      <c r="AM10" s="682"/>
      <c r="AN10" s="682"/>
      <c r="AO10" s="683"/>
      <c r="AP10" s="673" t="s">
        <v>244</v>
      </c>
      <c r="AQ10" s="674"/>
      <c r="AR10" s="674"/>
      <c r="AS10" s="674"/>
      <c r="AT10" s="674"/>
      <c r="AU10" s="674"/>
      <c r="AV10" s="674"/>
      <c r="AW10" s="674"/>
      <c r="AX10" s="674"/>
      <c r="AY10" s="674"/>
      <c r="AZ10" s="674"/>
      <c r="BA10" s="674"/>
      <c r="BB10" s="674"/>
      <c r="BC10" s="674"/>
      <c r="BD10" s="674"/>
      <c r="BE10" s="674"/>
      <c r="BF10" s="675"/>
      <c r="BG10" s="676">
        <v>751189</v>
      </c>
      <c r="BH10" s="677"/>
      <c r="BI10" s="677"/>
      <c r="BJ10" s="677"/>
      <c r="BK10" s="677"/>
      <c r="BL10" s="677"/>
      <c r="BM10" s="677"/>
      <c r="BN10" s="678"/>
      <c r="BO10" s="679">
        <v>1.6</v>
      </c>
      <c r="BP10" s="679"/>
      <c r="BQ10" s="679"/>
      <c r="BR10" s="679"/>
      <c r="BS10" s="685" t="s">
        <v>237</v>
      </c>
      <c r="BT10" s="677"/>
      <c r="BU10" s="677"/>
      <c r="BV10" s="677"/>
      <c r="BW10" s="677"/>
      <c r="BX10" s="677"/>
      <c r="BY10" s="677"/>
      <c r="BZ10" s="677"/>
      <c r="CA10" s="677"/>
      <c r="CB10" s="686"/>
      <c r="CD10" s="691" t="s">
        <v>245</v>
      </c>
      <c r="CE10" s="692"/>
      <c r="CF10" s="692"/>
      <c r="CG10" s="692"/>
      <c r="CH10" s="692"/>
      <c r="CI10" s="692"/>
      <c r="CJ10" s="692"/>
      <c r="CK10" s="692"/>
      <c r="CL10" s="692"/>
      <c r="CM10" s="692"/>
      <c r="CN10" s="692"/>
      <c r="CO10" s="692"/>
      <c r="CP10" s="692"/>
      <c r="CQ10" s="693"/>
      <c r="CR10" s="676">
        <v>95986</v>
      </c>
      <c r="CS10" s="677"/>
      <c r="CT10" s="677"/>
      <c r="CU10" s="677"/>
      <c r="CV10" s="677"/>
      <c r="CW10" s="677"/>
      <c r="CX10" s="677"/>
      <c r="CY10" s="678"/>
      <c r="CZ10" s="679">
        <v>0.1</v>
      </c>
      <c r="DA10" s="679"/>
      <c r="DB10" s="679"/>
      <c r="DC10" s="679"/>
      <c r="DD10" s="685" t="s">
        <v>237</v>
      </c>
      <c r="DE10" s="677"/>
      <c r="DF10" s="677"/>
      <c r="DG10" s="677"/>
      <c r="DH10" s="677"/>
      <c r="DI10" s="677"/>
      <c r="DJ10" s="677"/>
      <c r="DK10" s="677"/>
      <c r="DL10" s="677"/>
      <c r="DM10" s="677"/>
      <c r="DN10" s="677"/>
      <c r="DO10" s="677"/>
      <c r="DP10" s="678"/>
      <c r="DQ10" s="685">
        <v>93418</v>
      </c>
      <c r="DR10" s="677"/>
      <c r="DS10" s="677"/>
      <c r="DT10" s="677"/>
      <c r="DU10" s="677"/>
      <c r="DV10" s="677"/>
      <c r="DW10" s="677"/>
      <c r="DX10" s="677"/>
      <c r="DY10" s="677"/>
      <c r="DZ10" s="677"/>
      <c r="EA10" s="677"/>
      <c r="EB10" s="677"/>
      <c r="EC10" s="686"/>
    </row>
    <row r="11" spans="2:143" ht="11.25" customHeight="1" x14ac:dyDescent="0.15">
      <c r="B11" s="673" t="s">
        <v>246</v>
      </c>
      <c r="C11" s="674"/>
      <c r="D11" s="674"/>
      <c r="E11" s="674"/>
      <c r="F11" s="674"/>
      <c r="G11" s="674"/>
      <c r="H11" s="674"/>
      <c r="I11" s="674"/>
      <c r="J11" s="674"/>
      <c r="K11" s="674"/>
      <c r="L11" s="674"/>
      <c r="M11" s="674"/>
      <c r="N11" s="674"/>
      <c r="O11" s="674"/>
      <c r="P11" s="674"/>
      <c r="Q11" s="675"/>
      <c r="R11" s="676" t="s">
        <v>182</v>
      </c>
      <c r="S11" s="677"/>
      <c r="T11" s="677"/>
      <c r="U11" s="677"/>
      <c r="V11" s="677"/>
      <c r="W11" s="677"/>
      <c r="X11" s="677"/>
      <c r="Y11" s="678"/>
      <c r="Z11" s="679" t="s">
        <v>182</v>
      </c>
      <c r="AA11" s="679"/>
      <c r="AB11" s="679"/>
      <c r="AC11" s="679"/>
      <c r="AD11" s="680" t="s">
        <v>237</v>
      </c>
      <c r="AE11" s="680"/>
      <c r="AF11" s="680"/>
      <c r="AG11" s="680"/>
      <c r="AH11" s="680"/>
      <c r="AI11" s="680"/>
      <c r="AJ11" s="680"/>
      <c r="AK11" s="680"/>
      <c r="AL11" s="681" t="s">
        <v>237</v>
      </c>
      <c r="AM11" s="682"/>
      <c r="AN11" s="682"/>
      <c r="AO11" s="683"/>
      <c r="AP11" s="673" t="s">
        <v>247</v>
      </c>
      <c r="AQ11" s="674"/>
      <c r="AR11" s="674"/>
      <c r="AS11" s="674"/>
      <c r="AT11" s="674"/>
      <c r="AU11" s="674"/>
      <c r="AV11" s="674"/>
      <c r="AW11" s="674"/>
      <c r="AX11" s="674"/>
      <c r="AY11" s="674"/>
      <c r="AZ11" s="674"/>
      <c r="BA11" s="674"/>
      <c r="BB11" s="674"/>
      <c r="BC11" s="674"/>
      <c r="BD11" s="674"/>
      <c r="BE11" s="674"/>
      <c r="BF11" s="675"/>
      <c r="BG11" s="676">
        <v>2713201</v>
      </c>
      <c r="BH11" s="677"/>
      <c r="BI11" s="677"/>
      <c r="BJ11" s="677"/>
      <c r="BK11" s="677"/>
      <c r="BL11" s="677"/>
      <c r="BM11" s="677"/>
      <c r="BN11" s="678"/>
      <c r="BO11" s="679">
        <v>5.8</v>
      </c>
      <c r="BP11" s="679"/>
      <c r="BQ11" s="679"/>
      <c r="BR11" s="679"/>
      <c r="BS11" s="685">
        <v>537060</v>
      </c>
      <c r="BT11" s="677"/>
      <c r="BU11" s="677"/>
      <c r="BV11" s="677"/>
      <c r="BW11" s="677"/>
      <c r="BX11" s="677"/>
      <c r="BY11" s="677"/>
      <c r="BZ11" s="677"/>
      <c r="CA11" s="677"/>
      <c r="CB11" s="686"/>
      <c r="CD11" s="691" t="s">
        <v>248</v>
      </c>
      <c r="CE11" s="692"/>
      <c r="CF11" s="692"/>
      <c r="CG11" s="692"/>
      <c r="CH11" s="692"/>
      <c r="CI11" s="692"/>
      <c r="CJ11" s="692"/>
      <c r="CK11" s="692"/>
      <c r="CL11" s="692"/>
      <c r="CM11" s="692"/>
      <c r="CN11" s="692"/>
      <c r="CO11" s="692"/>
      <c r="CP11" s="692"/>
      <c r="CQ11" s="693"/>
      <c r="CR11" s="676">
        <v>386440</v>
      </c>
      <c r="CS11" s="677"/>
      <c r="CT11" s="677"/>
      <c r="CU11" s="677"/>
      <c r="CV11" s="677"/>
      <c r="CW11" s="677"/>
      <c r="CX11" s="677"/>
      <c r="CY11" s="678"/>
      <c r="CZ11" s="679">
        <v>0.4</v>
      </c>
      <c r="DA11" s="679"/>
      <c r="DB11" s="679"/>
      <c r="DC11" s="679"/>
      <c r="DD11" s="685">
        <v>81305</v>
      </c>
      <c r="DE11" s="677"/>
      <c r="DF11" s="677"/>
      <c r="DG11" s="677"/>
      <c r="DH11" s="677"/>
      <c r="DI11" s="677"/>
      <c r="DJ11" s="677"/>
      <c r="DK11" s="677"/>
      <c r="DL11" s="677"/>
      <c r="DM11" s="677"/>
      <c r="DN11" s="677"/>
      <c r="DO11" s="677"/>
      <c r="DP11" s="678"/>
      <c r="DQ11" s="685">
        <v>323962</v>
      </c>
      <c r="DR11" s="677"/>
      <c r="DS11" s="677"/>
      <c r="DT11" s="677"/>
      <c r="DU11" s="677"/>
      <c r="DV11" s="677"/>
      <c r="DW11" s="677"/>
      <c r="DX11" s="677"/>
      <c r="DY11" s="677"/>
      <c r="DZ11" s="677"/>
      <c r="EA11" s="677"/>
      <c r="EB11" s="677"/>
      <c r="EC11" s="686"/>
    </row>
    <row r="12" spans="2:143" ht="11.25" customHeight="1" x14ac:dyDescent="0.15">
      <c r="B12" s="673" t="s">
        <v>249</v>
      </c>
      <c r="C12" s="674"/>
      <c r="D12" s="674"/>
      <c r="E12" s="674"/>
      <c r="F12" s="674"/>
      <c r="G12" s="674"/>
      <c r="H12" s="674"/>
      <c r="I12" s="674"/>
      <c r="J12" s="674"/>
      <c r="K12" s="674"/>
      <c r="L12" s="674"/>
      <c r="M12" s="674"/>
      <c r="N12" s="674"/>
      <c r="O12" s="674"/>
      <c r="P12" s="674"/>
      <c r="Q12" s="675"/>
      <c r="R12" s="676">
        <v>4794594</v>
      </c>
      <c r="S12" s="677"/>
      <c r="T12" s="677"/>
      <c r="U12" s="677"/>
      <c r="V12" s="677"/>
      <c r="W12" s="677"/>
      <c r="X12" s="677"/>
      <c r="Y12" s="678"/>
      <c r="Z12" s="679">
        <v>5.4</v>
      </c>
      <c r="AA12" s="679"/>
      <c r="AB12" s="679"/>
      <c r="AC12" s="679"/>
      <c r="AD12" s="680">
        <v>4794594</v>
      </c>
      <c r="AE12" s="680"/>
      <c r="AF12" s="680"/>
      <c r="AG12" s="680"/>
      <c r="AH12" s="680"/>
      <c r="AI12" s="680"/>
      <c r="AJ12" s="680"/>
      <c r="AK12" s="680"/>
      <c r="AL12" s="681">
        <v>9.3000000000000007</v>
      </c>
      <c r="AM12" s="682"/>
      <c r="AN12" s="682"/>
      <c r="AO12" s="683"/>
      <c r="AP12" s="673" t="s">
        <v>250</v>
      </c>
      <c r="AQ12" s="674"/>
      <c r="AR12" s="674"/>
      <c r="AS12" s="674"/>
      <c r="AT12" s="674"/>
      <c r="AU12" s="674"/>
      <c r="AV12" s="674"/>
      <c r="AW12" s="674"/>
      <c r="AX12" s="674"/>
      <c r="AY12" s="674"/>
      <c r="AZ12" s="674"/>
      <c r="BA12" s="674"/>
      <c r="BB12" s="674"/>
      <c r="BC12" s="674"/>
      <c r="BD12" s="674"/>
      <c r="BE12" s="674"/>
      <c r="BF12" s="675"/>
      <c r="BG12" s="676">
        <v>19518076</v>
      </c>
      <c r="BH12" s="677"/>
      <c r="BI12" s="677"/>
      <c r="BJ12" s="677"/>
      <c r="BK12" s="677"/>
      <c r="BL12" s="677"/>
      <c r="BM12" s="677"/>
      <c r="BN12" s="678"/>
      <c r="BO12" s="679">
        <v>41.6</v>
      </c>
      <c r="BP12" s="679"/>
      <c r="BQ12" s="679"/>
      <c r="BR12" s="679"/>
      <c r="BS12" s="685" t="s">
        <v>182</v>
      </c>
      <c r="BT12" s="677"/>
      <c r="BU12" s="677"/>
      <c r="BV12" s="677"/>
      <c r="BW12" s="677"/>
      <c r="BX12" s="677"/>
      <c r="BY12" s="677"/>
      <c r="BZ12" s="677"/>
      <c r="CA12" s="677"/>
      <c r="CB12" s="686"/>
      <c r="CD12" s="691" t="s">
        <v>251</v>
      </c>
      <c r="CE12" s="692"/>
      <c r="CF12" s="692"/>
      <c r="CG12" s="692"/>
      <c r="CH12" s="692"/>
      <c r="CI12" s="692"/>
      <c r="CJ12" s="692"/>
      <c r="CK12" s="692"/>
      <c r="CL12" s="692"/>
      <c r="CM12" s="692"/>
      <c r="CN12" s="692"/>
      <c r="CO12" s="692"/>
      <c r="CP12" s="692"/>
      <c r="CQ12" s="693"/>
      <c r="CR12" s="676">
        <v>997607</v>
      </c>
      <c r="CS12" s="677"/>
      <c r="CT12" s="677"/>
      <c r="CU12" s="677"/>
      <c r="CV12" s="677"/>
      <c r="CW12" s="677"/>
      <c r="CX12" s="677"/>
      <c r="CY12" s="678"/>
      <c r="CZ12" s="679">
        <v>1.2</v>
      </c>
      <c r="DA12" s="679"/>
      <c r="DB12" s="679"/>
      <c r="DC12" s="679"/>
      <c r="DD12" s="685" t="s">
        <v>237</v>
      </c>
      <c r="DE12" s="677"/>
      <c r="DF12" s="677"/>
      <c r="DG12" s="677"/>
      <c r="DH12" s="677"/>
      <c r="DI12" s="677"/>
      <c r="DJ12" s="677"/>
      <c r="DK12" s="677"/>
      <c r="DL12" s="677"/>
      <c r="DM12" s="677"/>
      <c r="DN12" s="677"/>
      <c r="DO12" s="677"/>
      <c r="DP12" s="678"/>
      <c r="DQ12" s="685">
        <v>636532</v>
      </c>
      <c r="DR12" s="677"/>
      <c r="DS12" s="677"/>
      <c r="DT12" s="677"/>
      <c r="DU12" s="677"/>
      <c r="DV12" s="677"/>
      <c r="DW12" s="677"/>
      <c r="DX12" s="677"/>
      <c r="DY12" s="677"/>
      <c r="DZ12" s="677"/>
      <c r="EA12" s="677"/>
      <c r="EB12" s="677"/>
      <c r="EC12" s="686"/>
    </row>
    <row r="13" spans="2:143" ht="11.25" customHeight="1" x14ac:dyDescent="0.15">
      <c r="B13" s="673" t="s">
        <v>252</v>
      </c>
      <c r="C13" s="674"/>
      <c r="D13" s="674"/>
      <c r="E13" s="674"/>
      <c r="F13" s="674"/>
      <c r="G13" s="674"/>
      <c r="H13" s="674"/>
      <c r="I13" s="674"/>
      <c r="J13" s="674"/>
      <c r="K13" s="674"/>
      <c r="L13" s="674"/>
      <c r="M13" s="674"/>
      <c r="N13" s="674"/>
      <c r="O13" s="674"/>
      <c r="P13" s="674"/>
      <c r="Q13" s="675"/>
      <c r="R13" s="676">
        <v>84744</v>
      </c>
      <c r="S13" s="677"/>
      <c r="T13" s="677"/>
      <c r="U13" s="677"/>
      <c r="V13" s="677"/>
      <c r="W13" s="677"/>
      <c r="X13" s="677"/>
      <c r="Y13" s="678"/>
      <c r="Z13" s="679">
        <v>0.1</v>
      </c>
      <c r="AA13" s="679"/>
      <c r="AB13" s="679"/>
      <c r="AC13" s="679"/>
      <c r="AD13" s="680">
        <v>84744</v>
      </c>
      <c r="AE13" s="680"/>
      <c r="AF13" s="680"/>
      <c r="AG13" s="680"/>
      <c r="AH13" s="680"/>
      <c r="AI13" s="680"/>
      <c r="AJ13" s="680"/>
      <c r="AK13" s="680"/>
      <c r="AL13" s="681">
        <v>0.2</v>
      </c>
      <c r="AM13" s="682"/>
      <c r="AN13" s="682"/>
      <c r="AO13" s="683"/>
      <c r="AP13" s="673" t="s">
        <v>253</v>
      </c>
      <c r="AQ13" s="674"/>
      <c r="AR13" s="674"/>
      <c r="AS13" s="674"/>
      <c r="AT13" s="674"/>
      <c r="AU13" s="674"/>
      <c r="AV13" s="674"/>
      <c r="AW13" s="674"/>
      <c r="AX13" s="674"/>
      <c r="AY13" s="674"/>
      <c r="AZ13" s="674"/>
      <c r="BA13" s="674"/>
      <c r="BB13" s="674"/>
      <c r="BC13" s="674"/>
      <c r="BD13" s="674"/>
      <c r="BE13" s="674"/>
      <c r="BF13" s="675"/>
      <c r="BG13" s="676">
        <v>19278675</v>
      </c>
      <c r="BH13" s="677"/>
      <c r="BI13" s="677"/>
      <c r="BJ13" s="677"/>
      <c r="BK13" s="677"/>
      <c r="BL13" s="677"/>
      <c r="BM13" s="677"/>
      <c r="BN13" s="678"/>
      <c r="BO13" s="679">
        <v>41</v>
      </c>
      <c r="BP13" s="679"/>
      <c r="BQ13" s="679"/>
      <c r="BR13" s="679"/>
      <c r="BS13" s="685" t="s">
        <v>182</v>
      </c>
      <c r="BT13" s="677"/>
      <c r="BU13" s="677"/>
      <c r="BV13" s="677"/>
      <c r="BW13" s="677"/>
      <c r="BX13" s="677"/>
      <c r="BY13" s="677"/>
      <c r="BZ13" s="677"/>
      <c r="CA13" s="677"/>
      <c r="CB13" s="686"/>
      <c r="CD13" s="691" t="s">
        <v>254</v>
      </c>
      <c r="CE13" s="692"/>
      <c r="CF13" s="692"/>
      <c r="CG13" s="692"/>
      <c r="CH13" s="692"/>
      <c r="CI13" s="692"/>
      <c r="CJ13" s="692"/>
      <c r="CK13" s="692"/>
      <c r="CL13" s="692"/>
      <c r="CM13" s="692"/>
      <c r="CN13" s="692"/>
      <c r="CO13" s="692"/>
      <c r="CP13" s="692"/>
      <c r="CQ13" s="693"/>
      <c r="CR13" s="676">
        <v>8855693</v>
      </c>
      <c r="CS13" s="677"/>
      <c r="CT13" s="677"/>
      <c r="CU13" s="677"/>
      <c r="CV13" s="677"/>
      <c r="CW13" s="677"/>
      <c r="CX13" s="677"/>
      <c r="CY13" s="678"/>
      <c r="CZ13" s="679">
        <v>10.3</v>
      </c>
      <c r="DA13" s="679"/>
      <c r="DB13" s="679"/>
      <c r="DC13" s="679"/>
      <c r="DD13" s="685">
        <v>2813053</v>
      </c>
      <c r="DE13" s="677"/>
      <c r="DF13" s="677"/>
      <c r="DG13" s="677"/>
      <c r="DH13" s="677"/>
      <c r="DI13" s="677"/>
      <c r="DJ13" s="677"/>
      <c r="DK13" s="677"/>
      <c r="DL13" s="677"/>
      <c r="DM13" s="677"/>
      <c r="DN13" s="677"/>
      <c r="DO13" s="677"/>
      <c r="DP13" s="678"/>
      <c r="DQ13" s="685">
        <v>7118016</v>
      </c>
      <c r="DR13" s="677"/>
      <c r="DS13" s="677"/>
      <c r="DT13" s="677"/>
      <c r="DU13" s="677"/>
      <c r="DV13" s="677"/>
      <c r="DW13" s="677"/>
      <c r="DX13" s="677"/>
      <c r="DY13" s="677"/>
      <c r="DZ13" s="677"/>
      <c r="EA13" s="677"/>
      <c r="EB13" s="677"/>
      <c r="EC13" s="686"/>
    </row>
    <row r="14" spans="2:143" ht="11.25" customHeight="1" x14ac:dyDescent="0.15">
      <c r="B14" s="673" t="s">
        <v>255</v>
      </c>
      <c r="C14" s="674"/>
      <c r="D14" s="674"/>
      <c r="E14" s="674"/>
      <c r="F14" s="674"/>
      <c r="G14" s="674"/>
      <c r="H14" s="674"/>
      <c r="I14" s="674"/>
      <c r="J14" s="674"/>
      <c r="K14" s="674"/>
      <c r="L14" s="674"/>
      <c r="M14" s="674"/>
      <c r="N14" s="674"/>
      <c r="O14" s="674"/>
      <c r="P14" s="674"/>
      <c r="Q14" s="675"/>
      <c r="R14" s="676" t="s">
        <v>182</v>
      </c>
      <c r="S14" s="677"/>
      <c r="T14" s="677"/>
      <c r="U14" s="677"/>
      <c r="V14" s="677"/>
      <c r="W14" s="677"/>
      <c r="X14" s="677"/>
      <c r="Y14" s="678"/>
      <c r="Z14" s="679" t="s">
        <v>182</v>
      </c>
      <c r="AA14" s="679"/>
      <c r="AB14" s="679"/>
      <c r="AC14" s="679"/>
      <c r="AD14" s="680" t="s">
        <v>237</v>
      </c>
      <c r="AE14" s="680"/>
      <c r="AF14" s="680"/>
      <c r="AG14" s="680"/>
      <c r="AH14" s="680"/>
      <c r="AI14" s="680"/>
      <c r="AJ14" s="680"/>
      <c r="AK14" s="680"/>
      <c r="AL14" s="681" t="s">
        <v>182</v>
      </c>
      <c r="AM14" s="682"/>
      <c r="AN14" s="682"/>
      <c r="AO14" s="683"/>
      <c r="AP14" s="673" t="s">
        <v>256</v>
      </c>
      <c r="AQ14" s="674"/>
      <c r="AR14" s="674"/>
      <c r="AS14" s="674"/>
      <c r="AT14" s="674"/>
      <c r="AU14" s="674"/>
      <c r="AV14" s="674"/>
      <c r="AW14" s="674"/>
      <c r="AX14" s="674"/>
      <c r="AY14" s="674"/>
      <c r="AZ14" s="674"/>
      <c r="BA14" s="674"/>
      <c r="BB14" s="674"/>
      <c r="BC14" s="674"/>
      <c r="BD14" s="674"/>
      <c r="BE14" s="674"/>
      <c r="BF14" s="675"/>
      <c r="BG14" s="676">
        <v>300704</v>
      </c>
      <c r="BH14" s="677"/>
      <c r="BI14" s="677"/>
      <c r="BJ14" s="677"/>
      <c r="BK14" s="677"/>
      <c r="BL14" s="677"/>
      <c r="BM14" s="677"/>
      <c r="BN14" s="678"/>
      <c r="BO14" s="679">
        <v>0.6</v>
      </c>
      <c r="BP14" s="679"/>
      <c r="BQ14" s="679"/>
      <c r="BR14" s="679"/>
      <c r="BS14" s="685" t="s">
        <v>182</v>
      </c>
      <c r="BT14" s="677"/>
      <c r="BU14" s="677"/>
      <c r="BV14" s="677"/>
      <c r="BW14" s="677"/>
      <c r="BX14" s="677"/>
      <c r="BY14" s="677"/>
      <c r="BZ14" s="677"/>
      <c r="CA14" s="677"/>
      <c r="CB14" s="686"/>
      <c r="CD14" s="691" t="s">
        <v>257</v>
      </c>
      <c r="CE14" s="692"/>
      <c r="CF14" s="692"/>
      <c r="CG14" s="692"/>
      <c r="CH14" s="692"/>
      <c r="CI14" s="692"/>
      <c r="CJ14" s="692"/>
      <c r="CK14" s="692"/>
      <c r="CL14" s="692"/>
      <c r="CM14" s="692"/>
      <c r="CN14" s="692"/>
      <c r="CO14" s="692"/>
      <c r="CP14" s="692"/>
      <c r="CQ14" s="693"/>
      <c r="CR14" s="676">
        <v>3047960</v>
      </c>
      <c r="CS14" s="677"/>
      <c r="CT14" s="677"/>
      <c r="CU14" s="677"/>
      <c r="CV14" s="677"/>
      <c r="CW14" s="677"/>
      <c r="CX14" s="677"/>
      <c r="CY14" s="678"/>
      <c r="CZ14" s="679">
        <v>3.5</v>
      </c>
      <c r="DA14" s="679"/>
      <c r="DB14" s="679"/>
      <c r="DC14" s="679"/>
      <c r="DD14" s="685">
        <v>625545</v>
      </c>
      <c r="DE14" s="677"/>
      <c r="DF14" s="677"/>
      <c r="DG14" s="677"/>
      <c r="DH14" s="677"/>
      <c r="DI14" s="677"/>
      <c r="DJ14" s="677"/>
      <c r="DK14" s="677"/>
      <c r="DL14" s="677"/>
      <c r="DM14" s="677"/>
      <c r="DN14" s="677"/>
      <c r="DO14" s="677"/>
      <c r="DP14" s="678"/>
      <c r="DQ14" s="685">
        <v>2840257</v>
      </c>
      <c r="DR14" s="677"/>
      <c r="DS14" s="677"/>
      <c r="DT14" s="677"/>
      <c r="DU14" s="677"/>
      <c r="DV14" s="677"/>
      <c r="DW14" s="677"/>
      <c r="DX14" s="677"/>
      <c r="DY14" s="677"/>
      <c r="DZ14" s="677"/>
      <c r="EA14" s="677"/>
      <c r="EB14" s="677"/>
      <c r="EC14" s="686"/>
    </row>
    <row r="15" spans="2:143" ht="11.25" customHeight="1" x14ac:dyDescent="0.15">
      <c r="B15" s="673" t="s">
        <v>258</v>
      </c>
      <c r="C15" s="674"/>
      <c r="D15" s="674"/>
      <c r="E15" s="674"/>
      <c r="F15" s="674"/>
      <c r="G15" s="674"/>
      <c r="H15" s="674"/>
      <c r="I15" s="674"/>
      <c r="J15" s="674"/>
      <c r="K15" s="674"/>
      <c r="L15" s="674"/>
      <c r="M15" s="674"/>
      <c r="N15" s="674"/>
      <c r="O15" s="674"/>
      <c r="P15" s="674"/>
      <c r="Q15" s="675"/>
      <c r="R15" s="676">
        <v>261318</v>
      </c>
      <c r="S15" s="677"/>
      <c r="T15" s="677"/>
      <c r="U15" s="677"/>
      <c r="V15" s="677"/>
      <c r="W15" s="677"/>
      <c r="X15" s="677"/>
      <c r="Y15" s="678"/>
      <c r="Z15" s="679">
        <v>0.3</v>
      </c>
      <c r="AA15" s="679"/>
      <c r="AB15" s="679"/>
      <c r="AC15" s="679"/>
      <c r="AD15" s="680">
        <v>261318</v>
      </c>
      <c r="AE15" s="680"/>
      <c r="AF15" s="680"/>
      <c r="AG15" s="680"/>
      <c r="AH15" s="680"/>
      <c r="AI15" s="680"/>
      <c r="AJ15" s="680"/>
      <c r="AK15" s="680"/>
      <c r="AL15" s="681">
        <v>0.5</v>
      </c>
      <c r="AM15" s="682"/>
      <c r="AN15" s="682"/>
      <c r="AO15" s="683"/>
      <c r="AP15" s="673" t="s">
        <v>259</v>
      </c>
      <c r="AQ15" s="674"/>
      <c r="AR15" s="674"/>
      <c r="AS15" s="674"/>
      <c r="AT15" s="674"/>
      <c r="AU15" s="674"/>
      <c r="AV15" s="674"/>
      <c r="AW15" s="674"/>
      <c r="AX15" s="674"/>
      <c r="AY15" s="674"/>
      <c r="AZ15" s="674"/>
      <c r="BA15" s="674"/>
      <c r="BB15" s="674"/>
      <c r="BC15" s="674"/>
      <c r="BD15" s="674"/>
      <c r="BE15" s="674"/>
      <c r="BF15" s="675"/>
      <c r="BG15" s="676">
        <v>1547972</v>
      </c>
      <c r="BH15" s="677"/>
      <c r="BI15" s="677"/>
      <c r="BJ15" s="677"/>
      <c r="BK15" s="677"/>
      <c r="BL15" s="677"/>
      <c r="BM15" s="677"/>
      <c r="BN15" s="678"/>
      <c r="BO15" s="679">
        <v>3.3</v>
      </c>
      <c r="BP15" s="679"/>
      <c r="BQ15" s="679"/>
      <c r="BR15" s="679"/>
      <c r="BS15" s="685" t="s">
        <v>182</v>
      </c>
      <c r="BT15" s="677"/>
      <c r="BU15" s="677"/>
      <c r="BV15" s="677"/>
      <c r="BW15" s="677"/>
      <c r="BX15" s="677"/>
      <c r="BY15" s="677"/>
      <c r="BZ15" s="677"/>
      <c r="CA15" s="677"/>
      <c r="CB15" s="686"/>
      <c r="CD15" s="691" t="s">
        <v>260</v>
      </c>
      <c r="CE15" s="692"/>
      <c r="CF15" s="692"/>
      <c r="CG15" s="692"/>
      <c r="CH15" s="692"/>
      <c r="CI15" s="692"/>
      <c r="CJ15" s="692"/>
      <c r="CK15" s="692"/>
      <c r="CL15" s="692"/>
      <c r="CM15" s="692"/>
      <c r="CN15" s="692"/>
      <c r="CO15" s="692"/>
      <c r="CP15" s="692"/>
      <c r="CQ15" s="693"/>
      <c r="CR15" s="676">
        <v>10742753</v>
      </c>
      <c r="CS15" s="677"/>
      <c r="CT15" s="677"/>
      <c r="CU15" s="677"/>
      <c r="CV15" s="677"/>
      <c r="CW15" s="677"/>
      <c r="CX15" s="677"/>
      <c r="CY15" s="678"/>
      <c r="CZ15" s="679">
        <v>12.5</v>
      </c>
      <c r="DA15" s="679"/>
      <c r="DB15" s="679"/>
      <c r="DC15" s="679"/>
      <c r="DD15" s="685">
        <v>1055380</v>
      </c>
      <c r="DE15" s="677"/>
      <c r="DF15" s="677"/>
      <c r="DG15" s="677"/>
      <c r="DH15" s="677"/>
      <c r="DI15" s="677"/>
      <c r="DJ15" s="677"/>
      <c r="DK15" s="677"/>
      <c r="DL15" s="677"/>
      <c r="DM15" s="677"/>
      <c r="DN15" s="677"/>
      <c r="DO15" s="677"/>
      <c r="DP15" s="678"/>
      <c r="DQ15" s="685">
        <v>8128952</v>
      </c>
      <c r="DR15" s="677"/>
      <c r="DS15" s="677"/>
      <c r="DT15" s="677"/>
      <c r="DU15" s="677"/>
      <c r="DV15" s="677"/>
      <c r="DW15" s="677"/>
      <c r="DX15" s="677"/>
      <c r="DY15" s="677"/>
      <c r="DZ15" s="677"/>
      <c r="EA15" s="677"/>
      <c r="EB15" s="677"/>
      <c r="EC15" s="686"/>
    </row>
    <row r="16" spans="2:143" ht="11.25" customHeight="1" x14ac:dyDescent="0.15">
      <c r="B16" s="673" t="s">
        <v>261</v>
      </c>
      <c r="C16" s="674"/>
      <c r="D16" s="674"/>
      <c r="E16" s="674"/>
      <c r="F16" s="674"/>
      <c r="G16" s="674"/>
      <c r="H16" s="674"/>
      <c r="I16" s="674"/>
      <c r="J16" s="674"/>
      <c r="K16" s="674"/>
      <c r="L16" s="674"/>
      <c r="M16" s="674"/>
      <c r="N16" s="674"/>
      <c r="O16" s="674"/>
      <c r="P16" s="674"/>
      <c r="Q16" s="675"/>
      <c r="R16" s="676" t="s">
        <v>182</v>
      </c>
      <c r="S16" s="677"/>
      <c r="T16" s="677"/>
      <c r="U16" s="677"/>
      <c r="V16" s="677"/>
      <c r="W16" s="677"/>
      <c r="X16" s="677"/>
      <c r="Y16" s="678"/>
      <c r="Z16" s="679" t="s">
        <v>182</v>
      </c>
      <c r="AA16" s="679"/>
      <c r="AB16" s="679"/>
      <c r="AC16" s="679"/>
      <c r="AD16" s="680" t="s">
        <v>182</v>
      </c>
      <c r="AE16" s="680"/>
      <c r="AF16" s="680"/>
      <c r="AG16" s="680"/>
      <c r="AH16" s="680"/>
      <c r="AI16" s="680"/>
      <c r="AJ16" s="680"/>
      <c r="AK16" s="680"/>
      <c r="AL16" s="681" t="s">
        <v>243</v>
      </c>
      <c r="AM16" s="682"/>
      <c r="AN16" s="682"/>
      <c r="AO16" s="683"/>
      <c r="AP16" s="673" t="s">
        <v>262</v>
      </c>
      <c r="AQ16" s="674"/>
      <c r="AR16" s="674"/>
      <c r="AS16" s="674"/>
      <c r="AT16" s="674"/>
      <c r="AU16" s="674"/>
      <c r="AV16" s="674"/>
      <c r="AW16" s="674"/>
      <c r="AX16" s="674"/>
      <c r="AY16" s="674"/>
      <c r="AZ16" s="674"/>
      <c r="BA16" s="674"/>
      <c r="BB16" s="674"/>
      <c r="BC16" s="674"/>
      <c r="BD16" s="674"/>
      <c r="BE16" s="674"/>
      <c r="BF16" s="675"/>
      <c r="BG16" s="676" t="s">
        <v>237</v>
      </c>
      <c r="BH16" s="677"/>
      <c r="BI16" s="677"/>
      <c r="BJ16" s="677"/>
      <c r="BK16" s="677"/>
      <c r="BL16" s="677"/>
      <c r="BM16" s="677"/>
      <c r="BN16" s="678"/>
      <c r="BO16" s="679" t="s">
        <v>237</v>
      </c>
      <c r="BP16" s="679"/>
      <c r="BQ16" s="679"/>
      <c r="BR16" s="679"/>
      <c r="BS16" s="685" t="s">
        <v>182</v>
      </c>
      <c r="BT16" s="677"/>
      <c r="BU16" s="677"/>
      <c r="BV16" s="677"/>
      <c r="BW16" s="677"/>
      <c r="BX16" s="677"/>
      <c r="BY16" s="677"/>
      <c r="BZ16" s="677"/>
      <c r="CA16" s="677"/>
      <c r="CB16" s="686"/>
      <c r="CD16" s="691" t="s">
        <v>263</v>
      </c>
      <c r="CE16" s="692"/>
      <c r="CF16" s="692"/>
      <c r="CG16" s="692"/>
      <c r="CH16" s="692"/>
      <c r="CI16" s="692"/>
      <c r="CJ16" s="692"/>
      <c r="CK16" s="692"/>
      <c r="CL16" s="692"/>
      <c r="CM16" s="692"/>
      <c r="CN16" s="692"/>
      <c r="CO16" s="692"/>
      <c r="CP16" s="692"/>
      <c r="CQ16" s="693"/>
      <c r="CR16" s="676">
        <v>562034</v>
      </c>
      <c r="CS16" s="677"/>
      <c r="CT16" s="677"/>
      <c r="CU16" s="677"/>
      <c r="CV16" s="677"/>
      <c r="CW16" s="677"/>
      <c r="CX16" s="677"/>
      <c r="CY16" s="678"/>
      <c r="CZ16" s="679">
        <v>0.7</v>
      </c>
      <c r="DA16" s="679"/>
      <c r="DB16" s="679"/>
      <c r="DC16" s="679"/>
      <c r="DD16" s="685" t="s">
        <v>237</v>
      </c>
      <c r="DE16" s="677"/>
      <c r="DF16" s="677"/>
      <c r="DG16" s="677"/>
      <c r="DH16" s="677"/>
      <c r="DI16" s="677"/>
      <c r="DJ16" s="677"/>
      <c r="DK16" s="677"/>
      <c r="DL16" s="677"/>
      <c r="DM16" s="677"/>
      <c r="DN16" s="677"/>
      <c r="DO16" s="677"/>
      <c r="DP16" s="678"/>
      <c r="DQ16" s="685">
        <v>59225</v>
      </c>
      <c r="DR16" s="677"/>
      <c r="DS16" s="677"/>
      <c r="DT16" s="677"/>
      <c r="DU16" s="677"/>
      <c r="DV16" s="677"/>
      <c r="DW16" s="677"/>
      <c r="DX16" s="677"/>
      <c r="DY16" s="677"/>
      <c r="DZ16" s="677"/>
      <c r="EA16" s="677"/>
      <c r="EB16" s="677"/>
      <c r="EC16" s="686"/>
    </row>
    <row r="17" spans="2:133" ht="11.25" customHeight="1" x14ac:dyDescent="0.15">
      <c r="B17" s="673" t="s">
        <v>264</v>
      </c>
      <c r="C17" s="674"/>
      <c r="D17" s="674"/>
      <c r="E17" s="674"/>
      <c r="F17" s="674"/>
      <c r="G17" s="674"/>
      <c r="H17" s="674"/>
      <c r="I17" s="674"/>
      <c r="J17" s="674"/>
      <c r="K17" s="674"/>
      <c r="L17" s="674"/>
      <c r="M17" s="674"/>
      <c r="N17" s="674"/>
      <c r="O17" s="674"/>
      <c r="P17" s="674"/>
      <c r="Q17" s="675"/>
      <c r="R17" s="676">
        <v>244304</v>
      </c>
      <c r="S17" s="677"/>
      <c r="T17" s="677"/>
      <c r="U17" s="677"/>
      <c r="V17" s="677"/>
      <c r="W17" s="677"/>
      <c r="X17" s="677"/>
      <c r="Y17" s="678"/>
      <c r="Z17" s="679">
        <v>0.3</v>
      </c>
      <c r="AA17" s="679"/>
      <c r="AB17" s="679"/>
      <c r="AC17" s="679"/>
      <c r="AD17" s="680">
        <v>244304</v>
      </c>
      <c r="AE17" s="680"/>
      <c r="AF17" s="680"/>
      <c r="AG17" s="680"/>
      <c r="AH17" s="680"/>
      <c r="AI17" s="680"/>
      <c r="AJ17" s="680"/>
      <c r="AK17" s="680"/>
      <c r="AL17" s="681">
        <v>0.5</v>
      </c>
      <c r="AM17" s="682"/>
      <c r="AN17" s="682"/>
      <c r="AO17" s="683"/>
      <c r="AP17" s="673" t="s">
        <v>265</v>
      </c>
      <c r="AQ17" s="674"/>
      <c r="AR17" s="674"/>
      <c r="AS17" s="674"/>
      <c r="AT17" s="674"/>
      <c r="AU17" s="674"/>
      <c r="AV17" s="674"/>
      <c r="AW17" s="674"/>
      <c r="AX17" s="674"/>
      <c r="AY17" s="674"/>
      <c r="AZ17" s="674"/>
      <c r="BA17" s="674"/>
      <c r="BB17" s="674"/>
      <c r="BC17" s="674"/>
      <c r="BD17" s="674"/>
      <c r="BE17" s="674"/>
      <c r="BF17" s="675"/>
      <c r="BG17" s="676" t="s">
        <v>237</v>
      </c>
      <c r="BH17" s="677"/>
      <c r="BI17" s="677"/>
      <c r="BJ17" s="677"/>
      <c r="BK17" s="677"/>
      <c r="BL17" s="677"/>
      <c r="BM17" s="677"/>
      <c r="BN17" s="678"/>
      <c r="BO17" s="679" t="s">
        <v>182</v>
      </c>
      <c r="BP17" s="679"/>
      <c r="BQ17" s="679"/>
      <c r="BR17" s="679"/>
      <c r="BS17" s="685" t="s">
        <v>237</v>
      </c>
      <c r="BT17" s="677"/>
      <c r="BU17" s="677"/>
      <c r="BV17" s="677"/>
      <c r="BW17" s="677"/>
      <c r="BX17" s="677"/>
      <c r="BY17" s="677"/>
      <c r="BZ17" s="677"/>
      <c r="CA17" s="677"/>
      <c r="CB17" s="686"/>
      <c r="CD17" s="691" t="s">
        <v>266</v>
      </c>
      <c r="CE17" s="692"/>
      <c r="CF17" s="692"/>
      <c r="CG17" s="692"/>
      <c r="CH17" s="692"/>
      <c r="CI17" s="692"/>
      <c r="CJ17" s="692"/>
      <c r="CK17" s="692"/>
      <c r="CL17" s="692"/>
      <c r="CM17" s="692"/>
      <c r="CN17" s="692"/>
      <c r="CO17" s="692"/>
      <c r="CP17" s="692"/>
      <c r="CQ17" s="693"/>
      <c r="CR17" s="676">
        <v>5048367</v>
      </c>
      <c r="CS17" s="677"/>
      <c r="CT17" s="677"/>
      <c r="CU17" s="677"/>
      <c r="CV17" s="677"/>
      <c r="CW17" s="677"/>
      <c r="CX17" s="677"/>
      <c r="CY17" s="678"/>
      <c r="CZ17" s="679">
        <v>5.9</v>
      </c>
      <c r="DA17" s="679"/>
      <c r="DB17" s="679"/>
      <c r="DC17" s="679"/>
      <c r="DD17" s="685" t="s">
        <v>182</v>
      </c>
      <c r="DE17" s="677"/>
      <c r="DF17" s="677"/>
      <c r="DG17" s="677"/>
      <c r="DH17" s="677"/>
      <c r="DI17" s="677"/>
      <c r="DJ17" s="677"/>
      <c r="DK17" s="677"/>
      <c r="DL17" s="677"/>
      <c r="DM17" s="677"/>
      <c r="DN17" s="677"/>
      <c r="DO17" s="677"/>
      <c r="DP17" s="678"/>
      <c r="DQ17" s="685">
        <v>5048367</v>
      </c>
      <c r="DR17" s="677"/>
      <c r="DS17" s="677"/>
      <c r="DT17" s="677"/>
      <c r="DU17" s="677"/>
      <c r="DV17" s="677"/>
      <c r="DW17" s="677"/>
      <c r="DX17" s="677"/>
      <c r="DY17" s="677"/>
      <c r="DZ17" s="677"/>
      <c r="EA17" s="677"/>
      <c r="EB17" s="677"/>
      <c r="EC17" s="686"/>
    </row>
    <row r="18" spans="2:133" ht="11.25" customHeight="1" x14ac:dyDescent="0.15">
      <c r="B18" s="673" t="s">
        <v>267</v>
      </c>
      <c r="C18" s="674"/>
      <c r="D18" s="674"/>
      <c r="E18" s="674"/>
      <c r="F18" s="674"/>
      <c r="G18" s="674"/>
      <c r="H18" s="674"/>
      <c r="I18" s="674"/>
      <c r="J18" s="674"/>
      <c r="K18" s="674"/>
      <c r="L18" s="674"/>
      <c r="M18" s="674"/>
      <c r="N18" s="674"/>
      <c r="O18" s="674"/>
      <c r="P18" s="674"/>
      <c r="Q18" s="675"/>
      <c r="R18" s="676">
        <v>1474287</v>
      </c>
      <c r="S18" s="677"/>
      <c r="T18" s="677"/>
      <c r="U18" s="677"/>
      <c r="V18" s="677"/>
      <c r="W18" s="677"/>
      <c r="X18" s="677"/>
      <c r="Y18" s="678"/>
      <c r="Z18" s="679">
        <v>1.7</v>
      </c>
      <c r="AA18" s="679"/>
      <c r="AB18" s="679"/>
      <c r="AC18" s="679"/>
      <c r="AD18" s="680">
        <v>1047772</v>
      </c>
      <c r="AE18" s="680"/>
      <c r="AF18" s="680"/>
      <c r="AG18" s="680"/>
      <c r="AH18" s="680"/>
      <c r="AI18" s="680"/>
      <c r="AJ18" s="680"/>
      <c r="AK18" s="680"/>
      <c r="AL18" s="681">
        <v>2</v>
      </c>
      <c r="AM18" s="682"/>
      <c r="AN18" s="682"/>
      <c r="AO18" s="683"/>
      <c r="AP18" s="673" t="s">
        <v>268</v>
      </c>
      <c r="AQ18" s="674"/>
      <c r="AR18" s="674"/>
      <c r="AS18" s="674"/>
      <c r="AT18" s="674"/>
      <c r="AU18" s="674"/>
      <c r="AV18" s="674"/>
      <c r="AW18" s="674"/>
      <c r="AX18" s="674"/>
      <c r="AY18" s="674"/>
      <c r="AZ18" s="674"/>
      <c r="BA18" s="674"/>
      <c r="BB18" s="674"/>
      <c r="BC18" s="674"/>
      <c r="BD18" s="674"/>
      <c r="BE18" s="674"/>
      <c r="BF18" s="675"/>
      <c r="BG18" s="676" t="s">
        <v>182</v>
      </c>
      <c r="BH18" s="677"/>
      <c r="BI18" s="677"/>
      <c r="BJ18" s="677"/>
      <c r="BK18" s="677"/>
      <c r="BL18" s="677"/>
      <c r="BM18" s="677"/>
      <c r="BN18" s="678"/>
      <c r="BO18" s="679" t="s">
        <v>182</v>
      </c>
      <c r="BP18" s="679"/>
      <c r="BQ18" s="679"/>
      <c r="BR18" s="679"/>
      <c r="BS18" s="685" t="s">
        <v>237</v>
      </c>
      <c r="BT18" s="677"/>
      <c r="BU18" s="677"/>
      <c r="BV18" s="677"/>
      <c r="BW18" s="677"/>
      <c r="BX18" s="677"/>
      <c r="BY18" s="677"/>
      <c r="BZ18" s="677"/>
      <c r="CA18" s="677"/>
      <c r="CB18" s="686"/>
      <c r="CD18" s="691" t="s">
        <v>269</v>
      </c>
      <c r="CE18" s="692"/>
      <c r="CF18" s="692"/>
      <c r="CG18" s="692"/>
      <c r="CH18" s="692"/>
      <c r="CI18" s="692"/>
      <c r="CJ18" s="692"/>
      <c r="CK18" s="692"/>
      <c r="CL18" s="692"/>
      <c r="CM18" s="692"/>
      <c r="CN18" s="692"/>
      <c r="CO18" s="692"/>
      <c r="CP18" s="692"/>
      <c r="CQ18" s="693"/>
      <c r="CR18" s="676" t="s">
        <v>182</v>
      </c>
      <c r="CS18" s="677"/>
      <c r="CT18" s="677"/>
      <c r="CU18" s="677"/>
      <c r="CV18" s="677"/>
      <c r="CW18" s="677"/>
      <c r="CX18" s="677"/>
      <c r="CY18" s="678"/>
      <c r="CZ18" s="679" t="s">
        <v>182</v>
      </c>
      <c r="DA18" s="679"/>
      <c r="DB18" s="679"/>
      <c r="DC18" s="679"/>
      <c r="DD18" s="685" t="s">
        <v>182</v>
      </c>
      <c r="DE18" s="677"/>
      <c r="DF18" s="677"/>
      <c r="DG18" s="677"/>
      <c r="DH18" s="677"/>
      <c r="DI18" s="677"/>
      <c r="DJ18" s="677"/>
      <c r="DK18" s="677"/>
      <c r="DL18" s="677"/>
      <c r="DM18" s="677"/>
      <c r="DN18" s="677"/>
      <c r="DO18" s="677"/>
      <c r="DP18" s="678"/>
      <c r="DQ18" s="685" t="s">
        <v>182</v>
      </c>
      <c r="DR18" s="677"/>
      <c r="DS18" s="677"/>
      <c r="DT18" s="677"/>
      <c r="DU18" s="677"/>
      <c r="DV18" s="677"/>
      <c r="DW18" s="677"/>
      <c r="DX18" s="677"/>
      <c r="DY18" s="677"/>
      <c r="DZ18" s="677"/>
      <c r="EA18" s="677"/>
      <c r="EB18" s="677"/>
      <c r="EC18" s="686"/>
    </row>
    <row r="19" spans="2:133" ht="11.25" customHeight="1" x14ac:dyDescent="0.15">
      <c r="B19" s="673" t="s">
        <v>270</v>
      </c>
      <c r="C19" s="674"/>
      <c r="D19" s="674"/>
      <c r="E19" s="674"/>
      <c r="F19" s="674"/>
      <c r="G19" s="674"/>
      <c r="H19" s="674"/>
      <c r="I19" s="674"/>
      <c r="J19" s="674"/>
      <c r="K19" s="674"/>
      <c r="L19" s="674"/>
      <c r="M19" s="674"/>
      <c r="N19" s="674"/>
      <c r="O19" s="674"/>
      <c r="P19" s="674"/>
      <c r="Q19" s="675"/>
      <c r="R19" s="676">
        <v>1047772</v>
      </c>
      <c r="S19" s="677"/>
      <c r="T19" s="677"/>
      <c r="U19" s="677"/>
      <c r="V19" s="677"/>
      <c r="W19" s="677"/>
      <c r="X19" s="677"/>
      <c r="Y19" s="678"/>
      <c r="Z19" s="679">
        <v>1.2</v>
      </c>
      <c r="AA19" s="679"/>
      <c r="AB19" s="679"/>
      <c r="AC19" s="679"/>
      <c r="AD19" s="680">
        <v>1047772</v>
      </c>
      <c r="AE19" s="680"/>
      <c r="AF19" s="680"/>
      <c r="AG19" s="680"/>
      <c r="AH19" s="680"/>
      <c r="AI19" s="680"/>
      <c r="AJ19" s="680"/>
      <c r="AK19" s="680"/>
      <c r="AL19" s="681">
        <v>2</v>
      </c>
      <c r="AM19" s="682"/>
      <c r="AN19" s="682"/>
      <c r="AO19" s="683"/>
      <c r="AP19" s="673" t="s">
        <v>271</v>
      </c>
      <c r="AQ19" s="674"/>
      <c r="AR19" s="674"/>
      <c r="AS19" s="674"/>
      <c r="AT19" s="674"/>
      <c r="AU19" s="674"/>
      <c r="AV19" s="674"/>
      <c r="AW19" s="674"/>
      <c r="AX19" s="674"/>
      <c r="AY19" s="674"/>
      <c r="AZ19" s="674"/>
      <c r="BA19" s="674"/>
      <c r="BB19" s="674"/>
      <c r="BC19" s="674"/>
      <c r="BD19" s="674"/>
      <c r="BE19" s="674"/>
      <c r="BF19" s="675"/>
      <c r="BG19" s="676">
        <v>4019034</v>
      </c>
      <c r="BH19" s="677"/>
      <c r="BI19" s="677"/>
      <c r="BJ19" s="677"/>
      <c r="BK19" s="677"/>
      <c r="BL19" s="677"/>
      <c r="BM19" s="677"/>
      <c r="BN19" s="678"/>
      <c r="BO19" s="679">
        <v>8.6</v>
      </c>
      <c r="BP19" s="679"/>
      <c r="BQ19" s="679"/>
      <c r="BR19" s="679"/>
      <c r="BS19" s="685" t="s">
        <v>182</v>
      </c>
      <c r="BT19" s="677"/>
      <c r="BU19" s="677"/>
      <c r="BV19" s="677"/>
      <c r="BW19" s="677"/>
      <c r="BX19" s="677"/>
      <c r="BY19" s="677"/>
      <c r="BZ19" s="677"/>
      <c r="CA19" s="677"/>
      <c r="CB19" s="686"/>
      <c r="CD19" s="691" t="s">
        <v>272</v>
      </c>
      <c r="CE19" s="692"/>
      <c r="CF19" s="692"/>
      <c r="CG19" s="692"/>
      <c r="CH19" s="692"/>
      <c r="CI19" s="692"/>
      <c r="CJ19" s="692"/>
      <c r="CK19" s="692"/>
      <c r="CL19" s="692"/>
      <c r="CM19" s="692"/>
      <c r="CN19" s="692"/>
      <c r="CO19" s="692"/>
      <c r="CP19" s="692"/>
      <c r="CQ19" s="693"/>
      <c r="CR19" s="676" t="s">
        <v>182</v>
      </c>
      <c r="CS19" s="677"/>
      <c r="CT19" s="677"/>
      <c r="CU19" s="677"/>
      <c r="CV19" s="677"/>
      <c r="CW19" s="677"/>
      <c r="CX19" s="677"/>
      <c r="CY19" s="678"/>
      <c r="CZ19" s="679" t="s">
        <v>237</v>
      </c>
      <c r="DA19" s="679"/>
      <c r="DB19" s="679"/>
      <c r="DC19" s="679"/>
      <c r="DD19" s="685" t="s">
        <v>237</v>
      </c>
      <c r="DE19" s="677"/>
      <c r="DF19" s="677"/>
      <c r="DG19" s="677"/>
      <c r="DH19" s="677"/>
      <c r="DI19" s="677"/>
      <c r="DJ19" s="677"/>
      <c r="DK19" s="677"/>
      <c r="DL19" s="677"/>
      <c r="DM19" s="677"/>
      <c r="DN19" s="677"/>
      <c r="DO19" s="677"/>
      <c r="DP19" s="678"/>
      <c r="DQ19" s="685" t="s">
        <v>237</v>
      </c>
      <c r="DR19" s="677"/>
      <c r="DS19" s="677"/>
      <c r="DT19" s="677"/>
      <c r="DU19" s="677"/>
      <c r="DV19" s="677"/>
      <c r="DW19" s="677"/>
      <c r="DX19" s="677"/>
      <c r="DY19" s="677"/>
      <c r="DZ19" s="677"/>
      <c r="EA19" s="677"/>
      <c r="EB19" s="677"/>
      <c r="EC19" s="686"/>
    </row>
    <row r="20" spans="2:133" ht="11.25" customHeight="1" x14ac:dyDescent="0.15">
      <c r="B20" s="673" t="s">
        <v>273</v>
      </c>
      <c r="C20" s="674"/>
      <c r="D20" s="674"/>
      <c r="E20" s="674"/>
      <c r="F20" s="674"/>
      <c r="G20" s="674"/>
      <c r="H20" s="674"/>
      <c r="I20" s="674"/>
      <c r="J20" s="674"/>
      <c r="K20" s="674"/>
      <c r="L20" s="674"/>
      <c r="M20" s="674"/>
      <c r="N20" s="674"/>
      <c r="O20" s="674"/>
      <c r="P20" s="674"/>
      <c r="Q20" s="675"/>
      <c r="R20" s="676">
        <v>426476</v>
      </c>
      <c r="S20" s="677"/>
      <c r="T20" s="677"/>
      <c r="U20" s="677"/>
      <c r="V20" s="677"/>
      <c r="W20" s="677"/>
      <c r="X20" s="677"/>
      <c r="Y20" s="678"/>
      <c r="Z20" s="679">
        <v>0.5</v>
      </c>
      <c r="AA20" s="679"/>
      <c r="AB20" s="679"/>
      <c r="AC20" s="679"/>
      <c r="AD20" s="680" t="s">
        <v>237</v>
      </c>
      <c r="AE20" s="680"/>
      <c r="AF20" s="680"/>
      <c r="AG20" s="680"/>
      <c r="AH20" s="680"/>
      <c r="AI20" s="680"/>
      <c r="AJ20" s="680"/>
      <c r="AK20" s="680"/>
      <c r="AL20" s="681" t="s">
        <v>237</v>
      </c>
      <c r="AM20" s="682"/>
      <c r="AN20" s="682"/>
      <c r="AO20" s="683"/>
      <c r="AP20" s="673" t="s">
        <v>274</v>
      </c>
      <c r="AQ20" s="674"/>
      <c r="AR20" s="674"/>
      <c r="AS20" s="674"/>
      <c r="AT20" s="674"/>
      <c r="AU20" s="674"/>
      <c r="AV20" s="674"/>
      <c r="AW20" s="674"/>
      <c r="AX20" s="674"/>
      <c r="AY20" s="674"/>
      <c r="AZ20" s="674"/>
      <c r="BA20" s="674"/>
      <c r="BB20" s="674"/>
      <c r="BC20" s="674"/>
      <c r="BD20" s="674"/>
      <c r="BE20" s="674"/>
      <c r="BF20" s="675"/>
      <c r="BG20" s="676">
        <v>4019034</v>
      </c>
      <c r="BH20" s="677"/>
      <c r="BI20" s="677"/>
      <c r="BJ20" s="677"/>
      <c r="BK20" s="677"/>
      <c r="BL20" s="677"/>
      <c r="BM20" s="677"/>
      <c r="BN20" s="678"/>
      <c r="BO20" s="679">
        <v>8.6</v>
      </c>
      <c r="BP20" s="679"/>
      <c r="BQ20" s="679"/>
      <c r="BR20" s="679"/>
      <c r="BS20" s="685" t="s">
        <v>243</v>
      </c>
      <c r="BT20" s="677"/>
      <c r="BU20" s="677"/>
      <c r="BV20" s="677"/>
      <c r="BW20" s="677"/>
      <c r="BX20" s="677"/>
      <c r="BY20" s="677"/>
      <c r="BZ20" s="677"/>
      <c r="CA20" s="677"/>
      <c r="CB20" s="686"/>
      <c r="CD20" s="691" t="s">
        <v>275</v>
      </c>
      <c r="CE20" s="692"/>
      <c r="CF20" s="692"/>
      <c r="CG20" s="692"/>
      <c r="CH20" s="692"/>
      <c r="CI20" s="692"/>
      <c r="CJ20" s="692"/>
      <c r="CK20" s="692"/>
      <c r="CL20" s="692"/>
      <c r="CM20" s="692"/>
      <c r="CN20" s="692"/>
      <c r="CO20" s="692"/>
      <c r="CP20" s="692"/>
      <c r="CQ20" s="693"/>
      <c r="CR20" s="676">
        <v>86203562</v>
      </c>
      <c r="CS20" s="677"/>
      <c r="CT20" s="677"/>
      <c r="CU20" s="677"/>
      <c r="CV20" s="677"/>
      <c r="CW20" s="677"/>
      <c r="CX20" s="677"/>
      <c r="CY20" s="678"/>
      <c r="CZ20" s="679">
        <v>100</v>
      </c>
      <c r="DA20" s="679"/>
      <c r="DB20" s="679"/>
      <c r="DC20" s="679"/>
      <c r="DD20" s="685">
        <v>5903053</v>
      </c>
      <c r="DE20" s="677"/>
      <c r="DF20" s="677"/>
      <c r="DG20" s="677"/>
      <c r="DH20" s="677"/>
      <c r="DI20" s="677"/>
      <c r="DJ20" s="677"/>
      <c r="DK20" s="677"/>
      <c r="DL20" s="677"/>
      <c r="DM20" s="677"/>
      <c r="DN20" s="677"/>
      <c r="DO20" s="677"/>
      <c r="DP20" s="678"/>
      <c r="DQ20" s="685">
        <v>56496727</v>
      </c>
      <c r="DR20" s="677"/>
      <c r="DS20" s="677"/>
      <c r="DT20" s="677"/>
      <c r="DU20" s="677"/>
      <c r="DV20" s="677"/>
      <c r="DW20" s="677"/>
      <c r="DX20" s="677"/>
      <c r="DY20" s="677"/>
      <c r="DZ20" s="677"/>
      <c r="EA20" s="677"/>
      <c r="EB20" s="677"/>
      <c r="EC20" s="686"/>
    </row>
    <row r="21" spans="2:133" ht="11.25" customHeight="1" x14ac:dyDescent="0.15">
      <c r="B21" s="673" t="s">
        <v>276</v>
      </c>
      <c r="C21" s="674"/>
      <c r="D21" s="674"/>
      <c r="E21" s="674"/>
      <c r="F21" s="674"/>
      <c r="G21" s="674"/>
      <c r="H21" s="674"/>
      <c r="I21" s="674"/>
      <c r="J21" s="674"/>
      <c r="K21" s="674"/>
      <c r="L21" s="674"/>
      <c r="M21" s="674"/>
      <c r="N21" s="674"/>
      <c r="O21" s="674"/>
      <c r="P21" s="674"/>
      <c r="Q21" s="675"/>
      <c r="R21" s="676">
        <v>39</v>
      </c>
      <c r="S21" s="677"/>
      <c r="T21" s="677"/>
      <c r="U21" s="677"/>
      <c r="V21" s="677"/>
      <c r="W21" s="677"/>
      <c r="X21" s="677"/>
      <c r="Y21" s="678"/>
      <c r="Z21" s="679">
        <v>0</v>
      </c>
      <c r="AA21" s="679"/>
      <c r="AB21" s="679"/>
      <c r="AC21" s="679"/>
      <c r="AD21" s="680" t="s">
        <v>243</v>
      </c>
      <c r="AE21" s="680"/>
      <c r="AF21" s="680"/>
      <c r="AG21" s="680"/>
      <c r="AH21" s="680"/>
      <c r="AI21" s="680"/>
      <c r="AJ21" s="680"/>
      <c r="AK21" s="680"/>
      <c r="AL21" s="681" t="s">
        <v>182</v>
      </c>
      <c r="AM21" s="682"/>
      <c r="AN21" s="682"/>
      <c r="AO21" s="683"/>
      <c r="AP21" s="694" t="s">
        <v>277</v>
      </c>
      <c r="AQ21" s="695"/>
      <c r="AR21" s="695"/>
      <c r="AS21" s="695"/>
      <c r="AT21" s="695"/>
      <c r="AU21" s="695"/>
      <c r="AV21" s="695"/>
      <c r="AW21" s="695"/>
      <c r="AX21" s="695"/>
      <c r="AY21" s="695"/>
      <c r="AZ21" s="695"/>
      <c r="BA21" s="695"/>
      <c r="BB21" s="695"/>
      <c r="BC21" s="695"/>
      <c r="BD21" s="695"/>
      <c r="BE21" s="695"/>
      <c r="BF21" s="696"/>
      <c r="BG21" s="676" t="s">
        <v>182</v>
      </c>
      <c r="BH21" s="677"/>
      <c r="BI21" s="677"/>
      <c r="BJ21" s="677"/>
      <c r="BK21" s="677"/>
      <c r="BL21" s="677"/>
      <c r="BM21" s="677"/>
      <c r="BN21" s="678"/>
      <c r="BO21" s="679" t="s">
        <v>182</v>
      </c>
      <c r="BP21" s="679"/>
      <c r="BQ21" s="679"/>
      <c r="BR21" s="679"/>
      <c r="BS21" s="685" t="s">
        <v>182</v>
      </c>
      <c r="BT21" s="677"/>
      <c r="BU21" s="677"/>
      <c r="BV21" s="677"/>
      <c r="BW21" s="677"/>
      <c r="BX21" s="677"/>
      <c r="BY21" s="677"/>
      <c r="BZ21" s="677"/>
      <c r="CA21" s="677"/>
      <c r="CB21" s="686"/>
      <c r="CD21" s="700"/>
      <c r="CE21" s="701"/>
      <c r="CF21" s="701"/>
      <c r="CG21" s="701"/>
      <c r="CH21" s="701"/>
      <c r="CI21" s="701"/>
      <c r="CJ21" s="701"/>
      <c r="CK21" s="701"/>
      <c r="CL21" s="701"/>
      <c r="CM21" s="701"/>
      <c r="CN21" s="701"/>
      <c r="CO21" s="701"/>
      <c r="CP21" s="701"/>
      <c r="CQ21" s="702"/>
      <c r="CR21" s="703"/>
      <c r="CS21" s="698"/>
      <c r="CT21" s="698"/>
      <c r="CU21" s="698"/>
      <c r="CV21" s="698"/>
      <c r="CW21" s="698"/>
      <c r="CX21" s="698"/>
      <c r="CY21" s="704"/>
      <c r="CZ21" s="705"/>
      <c r="DA21" s="705"/>
      <c r="DB21" s="705"/>
      <c r="DC21" s="705"/>
      <c r="DD21" s="697"/>
      <c r="DE21" s="698"/>
      <c r="DF21" s="698"/>
      <c r="DG21" s="698"/>
      <c r="DH21" s="698"/>
      <c r="DI21" s="698"/>
      <c r="DJ21" s="698"/>
      <c r="DK21" s="698"/>
      <c r="DL21" s="698"/>
      <c r="DM21" s="698"/>
      <c r="DN21" s="698"/>
      <c r="DO21" s="698"/>
      <c r="DP21" s="704"/>
      <c r="DQ21" s="697"/>
      <c r="DR21" s="698"/>
      <c r="DS21" s="698"/>
      <c r="DT21" s="698"/>
      <c r="DU21" s="698"/>
      <c r="DV21" s="698"/>
      <c r="DW21" s="698"/>
      <c r="DX21" s="698"/>
      <c r="DY21" s="698"/>
      <c r="DZ21" s="698"/>
      <c r="EA21" s="698"/>
      <c r="EB21" s="698"/>
      <c r="EC21" s="699"/>
    </row>
    <row r="22" spans="2:133" ht="11.25" customHeight="1" x14ac:dyDescent="0.15">
      <c r="B22" s="673" t="s">
        <v>278</v>
      </c>
      <c r="C22" s="674"/>
      <c r="D22" s="674"/>
      <c r="E22" s="674"/>
      <c r="F22" s="674"/>
      <c r="G22" s="674"/>
      <c r="H22" s="674"/>
      <c r="I22" s="674"/>
      <c r="J22" s="674"/>
      <c r="K22" s="674"/>
      <c r="L22" s="674"/>
      <c r="M22" s="674"/>
      <c r="N22" s="674"/>
      <c r="O22" s="674"/>
      <c r="P22" s="674"/>
      <c r="Q22" s="675"/>
      <c r="R22" s="676">
        <v>54898730</v>
      </c>
      <c r="S22" s="677"/>
      <c r="T22" s="677"/>
      <c r="U22" s="677"/>
      <c r="V22" s="677"/>
      <c r="W22" s="677"/>
      <c r="X22" s="677"/>
      <c r="Y22" s="678"/>
      <c r="Z22" s="679">
        <v>62.3</v>
      </c>
      <c r="AA22" s="679"/>
      <c r="AB22" s="679"/>
      <c r="AC22" s="679"/>
      <c r="AD22" s="680">
        <v>50453181</v>
      </c>
      <c r="AE22" s="680"/>
      <c r="AF22" s="680"/>
      <c r="AG22" s="680"/>
      <c r="AH22" s="680"/>
      <c r="AI22" s="680"/>
      <c r="AJ22" s="680"/>
      <c r="AK22" s="680"/>
      <c r="AL22" s="681">
        <v>98.3</v>
      </c>
      <c r="AM22" s="682"/>
      <c r="AN22" s="682"/>
      <c r="AO22" s="683"/>
      <c r="AP22" s="694" t="s">
        <v>279</v>
      </c>
      <c r="AQ22" s="695"/>
      <c r="AR22" s="695"/>
      <c r="AS22" s="695"/>
      <c r="AT22" s="695"/>
      <c r="AU22" s="695"/>
      <c r="AV22" s="695"/>
      <c r="AW22" s="695"/>
      <c r="AX22" s="695"/>
      <c r="AY22" s="695"/>
      <c r="AZ22" s="695"/>
      <c r="BA22" s="695"/>
      <c r="BB22" s="695"/>
      <c r="BC22" s="695"/>
      <c r="BD22" s="695"/>
      <c r="BE22" s="695"/>
      <c r="BF22" s="696"/>
      <c r="BG22" s="676" t="s">
        <v>237</v>
      </c>
      <c r="BH22" s="677"/>
      <c r="BI22" s="677"/>
      <c r="BJ22" s="677"/>
      <c r="BK22" s="677"/>
      <c r="BL22" s="677"/>
      <c r="BM22" s="677"/>
      <c r="BN22" s="678"/>
      <c r="BO22" s="679" t="s">
        <v>182</v>
      </c>
      <c r="BP22" s="679"/>
      <c r="BQ22" s="679"/>
      <c r="BR22" s="679"/>
      <c r="BS22" s="685" t="s">
        <v>182</v>
      </c>
      <c r="BT22" s="677"/>
      <c r="BU22" s="677"/>
      <c r="BV22" s="677"/>
      <c r="BW22" s="677"/>
      <c r="BX22" s="677"/>
      <c r="BY22" s="677"/>
      <c r="BZ22" s="677"/>
      <c r="CA22" s="677"/>
      <c r="CB22" s="686"/>
      <c r="CD22" s="658" t="s">
        <v>280</v>
      </c>
      <c r="CE22" s="659"/>
      <c r="CF22" s="659"/>
      <c r="CG22" s="659"/>
      <c r="CH22" s="659"/>
      <c r="CI22" s="659"/>
      <c r="CJ22" s="659"/>
      <c r="CK22" s="659"/>
      <c r="CL22" s="659"/>
      <c r="CM22" s="659"/>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60"/>
    </row>
    <row r="23" spans="2:133" ht="11.25" customHeight="1" x14ac:dyDescent="0.15">
      <c r="B23" s="673" t="s">
        <v>281</v>
      </c>
      <c r="C23" s="674"/>
      <c r="D23" s="674"/>
      <c r="E23" s="674"/>
      <c r="F23" s="674"/>
      <c r="G23" s="674"/>
      <c r="H23" s="674"/>
      <c r="I23" s="674"/>
      <c r="J23" s="674"/>
      <c r="K23" s="674"/>
      <c r="L23" s="674"/>
      <c r="M23" s="674"/>
      <c r="N23" s="674"/>
      <c r="O23" s="674"/>
      <c r="P23" s="674"/>
      <c r="Q23" s="675"/>
      <c r="R23" s="676">
        <v>36472</v>
      </c>
      <c r="S23" s="677"/>
      <c r="T23" s="677"/>
      <c r="U23" s="677"/>
      <c r="V23" s="677"/>
      <c r="W23" s="677"/>
      <c r="X23" s="677"/>
      <c r="Y23" s="678"/>
      <c r="Z23" s="679">
        <v>0</v>
      </c>
      <c r="AA23" s="679"/>
      <c r="AB23" s="679"/>
      <c r="AC23" s="679"/>
      <c r="AD23" s="680">
        <v>36472</v>
      </c>
      <c r="AE23" s="680"/>
      <c r="AF23" s="680"/>
      <c r="AG23" s="680"/>
      <c r="AH23" s="680"/>
      <c r="AI23" s="680"/>
      <c r="AJ23" s="680"/>
      <c r="AK23" s="680"/>
      <c r="AL23" s="681">
        <v>0.1</v>
      </c>
      <c r="AM23" s="682"/>
      <c r="AN23" s="682"/>
      <c r="AO23" s="683"/>
      <c r="AP23" s="694" t="s">
        <v>282</v>
      </c>
      <c r="AQ23" s="695"/>
      <c r="AR23" s="695"/>
      <c r="AS23" s="695"/>
      <c r="AT23" s="695"/>
      <c r="AU23" s="695"/>
      <c r="AV23" s="695"/>
      <c r="AW23" s="695"/>
      <c r="AX23" s="695"/>
      <c r="AY23" s="695"/>
      <c r="AZ23" s="695"/>
      <c r="BA23" s="695"/>
      <c r="BB23" s="695"/>
      <c r="BC23" s="695"/>
      <c r="BD23" s="695"/>
      <c r="BE23" s="695"/>
      <c r="BF23" s="696"/>
      <c r="BG23" s="676">
        <v>4019034</v>
      </c>
      <c r="BH23" s="677"/>
      <c r="BI23" s="677"/>
      <c r="BJ23" s="677"/>
      <c r="BK23" s="677"/>
      <c r="BL23" s="677"/>
      <c r="BM23" s="677"/>
      <c r="BN23" s="678"/>
      <c r="BO23" s="679">
        <v>8.6</v>
      </c>
      <c r="BP23" s="679"/>
      <c r="BQ23" s="679"/>
      <c r="BR23" s="679"/>
      <c r="BS23" s="685" t="s">
        <v>243</v>
      </c>
      <c r="BT23" s="677"/>
      <c r="BU23" s="677"/>
      <c r="BV23" s="677"/>
      <c r="BW23" s="677"/>
      <c r="BX23" s="677"/>
      <c r="BY23" s="677"/>
      <c r="BZ23" s="677"/>
      <c r="CA23" s="677"/>
      <c r="CB23" s="686"/>
      <c r="CD23" s="658" t="s">
        <v>220</v>
      </c>
      <c r="CE23" s="659"/>
      <c r="CF23" s="659"/>
      <c r="CG23" s="659"/>
      <c r="CH23" s="659"/>
      <c r="CI23" s="659"/>
      <c r="CJ23" s="659"/>
      <c r="CK23" s="659"/>
      <c r="CL23" s="659"/>
      <c r="CM23" s="659"/>
      <c r="CN23" s="659"/>
      <c r="CO23" s="659"/>
      <c r="CP23" s="659"/>
      <c r="CQ23" s="660"/>
      <c r="CR23" s="658" t="s">
        <v>283</v>
      </c>
      <c r="CS23" s="659"/>
      <c r="CT23" s="659"/>
      <c r="CU23" s="659"/>
      <c r="CV23" s="659"/>
      <c r="CW23" s="659"/>
      <c r="CX23" s="659"/>
      <c r="CY23" s="660"/>
      <c r="CZ23" s="658" t="s">
        <v>284</v>
      </c>
      <c r="DA23" s="659"/>
      <c r="DB23" s="659"/>
      <c r="DC23" s="660"/>
      <c r="DD23" s="658" t="s">
        <v>285</v>
      </c>
      <c r="DE23" s="659"/>
      <c r="DF23" s="659"/>
      <c r="DG23" s="659"/>
      <c r="DH23" s="659"/>
      <c r="DI23" s="659"/>
      <c r="DJ23" s="659"/>
      <c r="DK23" s="660"/>
      <c r="DL23" s="706" t="s">
        <v>286</v>
      </c>
      <c r="DM23" s="707"/>
      <c r="DN23" s="707"/>
      <c r="DO23" s="707"/>
      <c r="DP23" s="707"/>
      <c r="DQ23" s="707"/>
      <c r="DR23" s="707"/>
      <c r="DS23" s="707"/>
      <c r="DT23" s="707"/>
      <c r="DU23" s="707"/>
      <c r="DV23" s="708"/>
      <c r="DW23" s="658" t="s">
        <v>287</v>
      </c>
      <c r="DX23" s="659"/>
      <c r="DY23" s="659"/>
      <c r="DZ23" s="659"/>
      <c r="EA23" s="659"/>
      <c r="EB23" s="659"/>
      <c r="EC23" s="660"/>
    </row>
    <row r="24" spans="2:133" ht="11.25" customHeight="1" x14ac:dyDescent="0.15">
      <c r="B24" s="673" t="s">
        <v>288</v>
      </c>
      <c r="C24" s="674"/>
      <c r="D24" s="674"/>
      <c r="E24" s="674"/>
      <c r="F24" s="674"/>
      <c r="G24" s="674"/>
      <c r="H24" s="674"/>
      <c r="I24" s="674"/>
      <c r="J24" s="674"/>
      <c r="K24" s="674"/>
      <c r="L24" s="674"/>
      <c r="M24" s="674"/>
      <c r="N24" s="674"/>
      <c r="O24" s="674"/>
      <c r="P24" s="674"/>
      <c r="Q24" s="675"/>
      <c r="R24" s="676">
        <v>560332</v>
      </c>
      <c r="S24" s="677"/>
      <c r="T24" s="677"/>
      <c r="U24" s="677"/>
      <c r="V24" s="677"/>
      <c r="W24" s="677"/>
      <c r="X24" s="677"/>
      <c r="Y24" s="678"/>
      <c r="Z24" s="679">
        <v>0.6</v>
      </c>
      <c r="AA24" s="679"/>
      <c r="AB24" s="679"/>
      <c r="AC24" s="679"/>
      <c r="AD24" s="680" t="s">
        <v>182</v>
      </c>
      <c r="AE24" s="680"/>
      <c r="AF24" s="680"/>
      <c r="AG24" s="680"/>
      <c r="AH24" s="680"/>
      <c r="AI24" s="680"/>
      <c r="AJ24" s="680"/>
      <c r="AK24" s="680"/>
      <c r="AL24" s="681" t="s">
        <v>237</v>
      </c>
      <c r="AM24" s="682"/>
      <c r="AN24" s="682"/>
      <c r="AO24" s="683"/>
      <c r="AP24" s="694" t="s">
        <v>289</v>
      </c>
      <c r="AQ24" s="695"/>
      <c r="AR24" s="695"/>
      <c r="AS24" s="695"/>
      <c r="AT24" s="695"/>
      <c r="AU24" s="695"/>
      <c r="AV24" s="695"/>
      <c r="AW24" s="695"/>
      <c r="AX24" s="695"/>
      <c r="AY24" s="695"/>
      <c r="AZ24" s="695"/>
      <c r="BA24" s="695"/>
      <c r="BB24" s="695"/>
      <c r="BC24" s="695"/>
      <c r="BD24" s="695"/>
      <c r="BE24" s="695"/>
      <c r="BF24" s="696"/>
      <c r="BG24" s="676" t="s">
        <v>182</v>
      </c>
      <c r="BH24" s="677"/>
      <c r="BI24" s="677"/>
      <c r="BJ24" s="677"/>
      <c r="BK24" s="677"/>
      <c r="BL24" s="677"/>
      <c r="BM24" s="677"/>
      <c r="BN24" s="678"/>
      <c r="BO24" s="679" t="s">
        <v>182</v>
      </c>
      <c r="BP24" s="679"/>
      <c r="BQ24" s="679"/>
      <c r="BR24" s="679"/>
      <c r="BS24" s="685" t="s">
        <v>243</v>
      </c>
      <c r="BT24" s="677"/>
      <c r="BU24" s="677"/>
      <c r="BV24" s="677"/>
      <c r="BW24" s="677"/>
      <c r="BX24" s="677"/>
      <c r="BY24" s="677"/>
      <c r="BZ24" s="677"/>
      <c r="CA24" s="677"/>
      <c r="CB24" s="686"/>
      <c r="CD24" s="687" t="s">
        <v>290</v>
      </c>
      <c r="CE24" s="688"/>
      <c r="CF24" s="688"/>
      <c r="CG24" s="688"/>
      <c r="CH24" s="688"/>
      <c r="CI24" s="688"/>
      <c r="CJ24" s="688"/>
      <c r="CK24" s="688"/>
      <c r="CL24" s="688"/>
      <c r="CM24" s="688"/>
      <c r="CN24" s="688"/>
      <c r="CO24" s="688"/>
      <c r="CP24" s="688"/>
      <c r="CQ24" s="689"/>
      <c r="CR24" s="665">
        <v>46265569</v>
      </c>
      <c r="CS24" s="666"/>
      <c r="CT24" s="666"/>
      <c r="CU24" s="666"/>
      <c r="CV24" s="666"/>
      <c r="CW24" s="666"/>
      <c r="CX24" s="666"/>
      <c r="CY24" s="667"/>
      <c r="CZ24" s="670">
        <v>53.7</v>
      </c>
      <c r="DA24" s="671"/>
      <c r="DB24" s="671"/>
      <c r="DC24" s="690"/>
      <c r="DD24" s="709">
        <v>26406882</v>
      </c>
      <c r="DE24" s="666"/>
      <c r="DF24" s="666"/>
      <c r="DG24" s="666"/>
      <c r="DH24" s="666"/>
      <c r="DI24" s="666"/>
      <c r="DJ24" s="666"/>
      <c r="DK24" s="667"/>
      <c r="DL24" s="709">
        <v>26218582</v>
      </c>
      <c r="DM24" s="666"/>
      <c r="DN24" s="666"/>
      <c r="DO24" s="666"/>
      <c r="DP24" s="666"/>
      <c r="DQ24" s="666"/>
      <c r="DR24" s="666"/>
      <c r="DS24" s="666"/>
      <c r="DT24" s="666"/>
      <c r="DU24" s="666"/>
      <c r="DV24" s="667"/>
      <c r="DW24" s="670">
        <v>50.9</v>
      </c>
      <c r="DX24" s="671"/>
      <c r="DY24" s="671"/>
      <c r="DZ24" s="671"/>
      <c r="EA24" s="671"/>
      <c r="EB24" s="671"/>
      <c r="EC24" s="672"/>
    </row>
    <row r="25" spans="2:133" ht="11.25" customHeight="1" x14ac:dyDescent="0.15">
      <c r="B25" s="673" t="s">
        <v>291</v>
      </c>
      <c r="C25" s="674"/>
      <c r="D25" s="674"/>
      <c r="E25" s="674"/>
      <c r="F25" s="674"/>
      <c r="G25" s="674"/>
      <c r="H25" s="674"/>
      <c r="I25" s="674"/>
      <c r="J25" s="674"/>
      <c r="K25" s="674"/>
      <c r="L25" s="674"/>
      <c r="M25" s="674"/>
      <c r="N25" s="674"/>
      <c r="O25" s="674"/>
      <c r="P25" s="674"/>
      <c r="Q25" s="675"/>
      <c r="R25" s="676">
        <v>1386404</v>
      </c>
      <c r="S25" s="677"/>
      <c r="T25" s="677"/>
      <c r="U25" s="677"/>
      <c r="V25" s="677"/>
      <c r="W25" s="677"/>
      <c r="X25" s="677"/>
      <c r="Y25" s="678"/>
      <c r="Z25" s="679">
        <v>1.6</v>
      </c>
      <c r="AA25" s="679"/>
      <c r="AB25" s="679"/>
      <c r="AC25" s="679"/>
      <c r="AD25" s="680">
        <v>361171</v>
      </c>
      <c r="AE25" s="680"/>
      <c r="AF25" s="680"/>
      <c r="AG25" s="680"/>
      <c r="AH25" s="680"/>
      <c r="AI25" s="680"/>
      <c r="AJ25" s="680"/>
      <c r="AK25" s="680"/>
      <c r="AL25" s="681">
        <v>0.7</v>
      </c>
      <c r="AM25" s="682"/>
      <c r="AN25" s="682"/>
      <c r="AO25" s="683"/>
      <c r="AP25" s="694" t="s">
        <v>292</v>
      </c>
      <c r="AQ25" s="695"/>
      <c r="AR25" s="695"/>
      <c r="AS25" s="695"/>
      <c r="AT25" s="695"/>
      <c r="AU25" s="695"/>
      <c r="AV25" s="695"/>
      <c r="AW25" s="695"/>
      <c r="AX25" s="695"/>
      <c r="AY25" s="695"/>
      <c r="AZ25" s="695"/>
      <c r="BA25" s="695"/>
      <c r="BB25" s="695"/>
      <c r="BC25" s="695"/>
      <c r="BD25" s="695"/>
      <c r="BE25" s="695"/>
      <c r="BF25" s="696"/>
      <c r="BG25" s="676" t="s">
        <v>182</v>
      </c>
      <c r="BH25" s="677"/>
      <c r="BI25" s="677"/>
      <c r="BJ25" s="677"/>
      <c r="BK25" s="677"/>
      <c r="BL25" s="677"/>
      <c r="BM25" s="677"/>
      <c r="BN25" s="678"/>
      <c r="BO25" s="679" t="s">
        <v>182</v>
      </c>
      <c r="BP25" s="679"/>
      <c r="BQ25" s="679"/>
      <c r="BR25" s="679"/>
      <c r="BS25" s="685" t="s">
        <v>182</v>
      </c>
      <c r="BT25" s="677"/>
      <c r="BU25" s="677"/>
      <c r="BV25" s="677"/>
      <c r="BW25" s="677"/>
      <c r="BX25" s="677"/>
      <c r="BY25" s="677"/>
      <c r="BZ25" s="677"/>
      <c r="CA25" s="677"/>
      <c r="CB25" s="686"/>
      <c r="CD25" s="691" t="s">
        <v>293</v>
      </c>
      <c r="CE25" s="692"/>
      <c r="CF25" s="692"/>
      <c r="CG25" s="692"/>
      <c r="CH25" s="692"/>
      <c r="CI25" s="692"/>
      <c r="CJ25" s="692"/>
      <c r="CK25" s="692"/>
      <c r="CL25" s="692"/>
      <c r="CM25" s="692"/>
      <c r="CN25" s="692"/>
      <c r="CO25" s="692"/>
      <c r="CP25" s="692"/>
      <c r="CQ25" s="693"/>
      <c r="CR25" s="676">
        <v>14385920</v>
      </c>
      <c r="CS25" s="712"/>
      <c r="CT25" s="712"/>
      <c r="CU25" s="712"/>
      <c r="CV25" s="712"/>
      <c r="CW25" s="712"/>
      <c r="CX25" s="712"/>
      <c r="CY25" s="713"/>
      <c r="CZ25" s="681">
        <v>16.7</v>
      </c>
      <c r="DA25" s="710"/>
      <c r="DB25" s="710"/>
      <c r="DC25" s="714"/>
      <c r="DD25" s="685">
        <v>12918454</v>
      </c>
      <c r="DE25" s="712"/>
      <c r="DF25" s="712"/>
      <c r="DG25" s="712"/>
      <c r="DH25" s="712"/>
      <c r="DI25" s="712"/>
      <c r="DJ25" s="712"/>
      <c r="DK25" s="713"/>
      <c r="DL25" s="685">
        <v>12736575</v>
      </c>
      <c r="DM25" s="712"/>
      <c r="DN25" s="712"/>
      <c r="DO25" s="712"/>
      <c r="DP25" s="712"/>
      <c r="DQ25" s="712"/>
      <c r="DR25" s="712"/>
      <c r="DS25" s="712"/>
      <c r="DT25" s="712"/>
      <c r="DU25" s="712"/>
      <c r="DV25" s="713"/>
      <c r="DW25" s="681">
        <v>24.7</v>
      </c>
      <c r="DX25" s="710"/>
      <c r="DY25" s="710"/>
      <c r="DZ25" s="710"/>
      <c r="EA25" s="710"/>
      <c r="EB25" s="710"/>
      <c r="EC25" s="711"/>
    </row>
    <row r="26" spans="2:133" ht="11.25" customHeight="1" x14ac:dyDescent="0.15">
      <c r="B26" s="673" t="s">
        <v>294</v>
      </c>
      <c r="C26" s="674"/>
      <c r="D26" s="674"/>
      <c r="E26" s="674"/>
      <c r="F26" s="674"/>
      <c r="G26" s="674"/>
      <c r="H26" s="674"/>
      <c r="I26" s="674"/>
      <c r="J26" s="674"/>
      <c r="K26" s="674"/>
      <c r="L26" s="674"/>
      <c r="M26" s="674"/>
      <c r="N26" s="674"/>
      <c r="O26" s="674"/>
      <c r="P26" s="674"/>
      <c r="Q26" s="675"/>
      <c r="R26" s="676">
        <v>434259</v>
      </c>
      <c r="S26" s="677"/>
      <c r="T26" s="677"/>
      <c r="U26" s="677"/>
      <c r="V26" s="677"/>
      <c r="W26" s="677"/>
      <c r="X26" s="677"/>
      <c r="Y26" s="678"/>
      <c r="Z26" s="679">
        <v>0.5</v>
      </c>
      <c r="AA26" s="679"/>
      <c r="AB26" s="679"/>
      <c r="AC26" s="679"/>
      <c r="AD26" s="680" t="s">
        <v>182</v>
      </c>
      <c r="AE26" s="680"/>
      <c r="AF26" s="680"/>
      <c r="AG26" s="680"/>
      <c r="AH26" s="680"/>
      <c r="AI26" s="680"/>
      <c r="AJ26" s="680"/>
      <c r="AK26" s="680"/>
      <c r="AL26" s="681" t="s">
        <v>237</v>
      </c>
      <c r="AM26" s="682"/>
      <c r="AN26" s="682"/>
      <c r="AO26" s="683"/>
      <c r="AP26" s="694" t="s">
        <v>295</v>
      </c>
      <c r="AQ26" s="715"/>
      <c r="AR26" s="715"/>
      <c r="AS26" s="715"/>
      <c r="AT26" s="715"/>
      <c r="AU26" s="715"/>
      <c r="AV26" s="715"/>
      <c r="AW26" s="715"/>
      <c r="AX26" s="715"/>
      <c r="AY26" s="715"/>
      <c r="AZ26" s="715"/>
      <c r="BA26" s="715"/>
      <c r="BB26" s="715"/>
      <c r="BC26" s="715"/>
      <c r="BD26" s="715"/>
      <c r="BE26" s="715"/>
      <c r="BF26" s="696"/>
      <c r="BG26" s="676" t="s">
        <v>182</v>
      </c>
      <c r="BH26" s="677"/>
      <c r="BI26" s="677"/>
      <c r="BJ26" s="677"/>
      <c r="BK26" s="677"/>
      <c r="BL26" s="677"/>
      <c r="BM26" s="677"/>
      <c r="BN26" s="678"/>
      <c r="BO26" s="679" t="s">
        <v>237</v>
      </c>
      <c r="BP26" s="679"/>
      <c r="BQ26" s="679"/>
      <c r="BR26" s="679"/>
      <c r="BS26" s="685" t="s">
        <v>182</v>
      </c>
      <c r="BT26" s="677"/>
      <c r="BU26" s="677"/>
      <c r="BV26" s="677"/>
      <c r="BW26" s="677"/>
      <c r="BX26" s="677"/>
      <c r="BY26" s="677"/>
      <c r="BZ26" s="677"/>
      <c r="CA26" s="677"/>
      <c r="CB26" s="686"/>
      <c r="CD26" s="691" t="s">
        <v>296</v>
      </c>
      <c r="CE26" s="692"/>
      <c r="CF26" s="692"/>
      <c r="CG26" s="692"/>
      <c r="CH26" s="692"/>
      <c r="CI26" s="692"/>
      <c r="CJ26" s="692"/>
      <c r="CK26" s="692"/>
      <c r="CL26" s="692"/>
      <c r="CM26" s="692"/>
      <c r="CN26" s="692"/>
      <c r="CO26" s="692"/>
      <c r="CP26" s="692"/>
      <c r="CQ26" s="693"/>
      <c r="CR26" s="676">
        <v>10292729</v>
      </c>
      <c r="CS26" s="677"/>
      <c r="CT26" s="677"/>
      <c r="CU26" s="677"/>
      <c r="CV26" s="677"/>
      <c r="CW26" s="677"/>
      <c r="CX26" s="677"/>
      <c r="CY26" s="678"/>
      <c r="CZ26" s="681">
        <v>11.9</v>
      </c>
      <c r="DA26" s="710"/>
      <c r="DB26" s="710"/>
      <c r="DC26" s="714"/>
      <c r="DD26" s="685">
        <v>9003724</v>
      </c>
      <c r="DE26" s="677"/>
      <c r="DF26" s="677"/>
      <c r="DG26" s="677"/>
      <c r="DH26" s="677"/>
      <c r="DI26" s="677"/>
      <c r="DJ26" s="677"/>
      <c r="DK26" s="678"/>
      <c r="DL26" s="685" t="s">
        <v>182</v>
      </c>
      <c r="DM26" s="677"/>
      <c r="DN26" s="677"/>
      <c r="DO26" s="677"/>
      <c r="DP26" s="677"/>
      <c r="DQ26" s="677"/>
      <c r="DR26" s="677"/>
      <c r="DS26" s="677"/>
      <c r="DT26" s="677"/>
      <c r="DU26" s="677"/>
      <c r="DV26" s="678"/>
      <c r="DW26" s="681" t="s">
        <v>237</v>
      </c>
      <c r="DX26" s="710"/>
      <c r="DY26" s="710"/>
      <c r="DZ26" s="710"/>
      <c r="EA26" s="710"/>
      <c r="EB26" s="710"/>
      <c r="EC26" s="711"/>
    </row>
    <row r="27" spans="2:133" ht="11.25" customHeight="1" x14ac:dyDescent="0.15">
      <c r="B27" s="673" t="s">
        <v>297</v>
      </c>
      <c r="C27" s="674"/>
      <c r="D27" s="674"/>
      <c r="E27" s="674"/>
      <c r="F27" s="674"/>
      <c r="G27" s="674"/>
      <c r="H27" s="674"/>
      <c r="I27" s="674"/>
      <c r="J27" s="674"/>
      <c r="K27" s="674"/>
      <c r="L27" s="674"/>
      <c r="M27" s="674"/>
      <c r="N27" s="674"/>
      <c r="O27" s="674"/>
      <c r="P27" s="674"/>
      <c r="Q27" s="675"/>
      <c r="R27" s="676">
        <v>16541554</v>
      </c>
      <c r="S27" s="677"/>
      <c r="T27" s="677"/>
      <c r="U27" s="677"/>
      <c r="V27" s="677"/>
      <c r="W27" s="677"/>
      <c r="X27" s="677"/>
      <c r="Y27" s="678"/>
      <c r="Z27" s="679">
        <v>18.8</v>
      </c>
      <c r="AA27" s="679"/>
      <c r="AB27" s="679"/>
      <c r="AC27" s="679"/>
      <c r="AD27" s="680" t="s">
        <v>237</v>
      </c>
      <c r="AE27" s="680"/>
      <c r="AF27" s="680"/>
      <c r="AG27" s="680"/>
      <c r="AH27" s="680"/>
      <c r="AI27" s="680"/>
      <c r="AJ27" s="680"/>
      <c r="AK27" s="680"/>
      <c r="AL27" s="681" t="s">
        <v>237</v>
      </c>
      <c r="AM27" s="682"/>
      <c r="AN27" s="682"/>
      <c r="AO27" s="683"/>
      <c r="AP27" s="673" t="s">
        <v>298</v>
      </c>
      <c r="AQ27" s="674"/>
      <c r="AR27" s="674"/>
      <c r="AS27" s="674"/>
      <c r="AT27" s="674"/>
      <c r="AU27" s="674"/>
      <c r="AV27" s="674"/>
      <c r="AW27" s="674"/>
      <c r="AX27" s="674"/>
      <c r="AY27" s="674"/>
      <c r="AZ27" s="674"/>
      <c r="BA27" s="674"/>
      <c r="BB27" s="674"/>
      <c r="BC27" s="674"/>
      <c r="BD27" s="674"/>
      <c r="BE27" s="674"/>
      <c r="BF27" s="675"/>
      <c r="BG27" s="676">
        <v>46969010</v>
      </c>
      <c r="BH27" s="677"/>
      <c r="BI27" s="677"/>
      <c r="BJ27" s="677"/>
      <c r="BK27" s="677"/>
      <c r="BL27" s="677"/>
      <c r="BM27" s="677"/>
      <c r="BN27" s="678"/>
      <c r="BO27" s="679">
        <v>100</v>
      </c>
      <c r="BP27" s="679"/>
      <c r="BQ27" s="679"/>
      <c r="BR27" s="679"/>
      <c r="BS27" s="685">
        <v>537060</v>
      </c>
      <c r="BT27" s="677"/>
      <c r="BU27" s="677"/>
      <c r="BV27" s="677"/>
      <c r="BW27" s="677"/>
      <c r="BX27" s="677"/>
      <c r="BY27" s="677"/>
      <c r="BZ27" s="677"/>
      <c r="CA27" s="677"/>
      <c r="CB27" s="686"/>
      <c r="CD27" s="691" t="s">
        <v>299</v>
      </c>
      <c r="CE27" s="692"/>
      <c r="CF27" s="692"/>
      <c r="CG27" s="692"/>
      <c r="CH27" s="692"/>
      <c r="CI27" s="692"/>
      <c r="CJ27" s="692"/>
      <c r="CK27" s="692"/>
      <c r="CL27" s="692"/>
      <c r="CM27" s="692"/>
      <c r="CN27" s="692"/>
      <c r="CO27" s="692"/>
      <c r="CP27" s="692"/>
      <c r="CQ27" s="693"/>
      <c r="CR27" s="676">
        <v>26831282</v>
      </c>
      <c r="CS27" s="712"/>
      <c r="CT27" s="712"/>
      <c r="CU27" s="712"/>
      <c r="CV27" s="712"/>
      <c r="CW27" s="712"/>
      <c r="CX27" s="712"/>
      <c r="CY27" s="713"/>
      <c r="CZ27" s="681">
        <v>31.1</v>
      </c>
      <c r="DA27" s="710"/>
      <c r="DB27" s="710"/>
      <c r="DC27" s="714"/>
      <c r="DD27" s="685">
        <v>8440061</v>
      </c>
      <c r="DE27" s="712"/>
      <c r="DF27" s="712"/>
      <c r="DG27" s="712"/>
      <c r="DH27" s="712"/>
      <c r="DI27" s="712"/>
      <c r="DJ27" s="712"/>
      <c r="DK27" s="713"/>
      <c r="DL27" s="685">
        <v>8433640</v>
      </c>
      <c r="DM27" s="712"/>
      <c r="DN27" s="712"/>
      <c r="DO27" s="712"/>
      <c r="DP27" s="712"/>
      <c r="DQ27" s="712"/>
      <c r="DR27" s="712"/>
      <c r="DS27" s="712"/>
      <c r="DT27" s="712"/>
      <c r="DU27" s="712"/>
      <c r="DV27" s="713"/>
      <c r="DW27" s="681">
        <v>16.399999999999999</v>
      </c>
      <c r="DX27" s="710"/>
      <c r="DY27" s="710"/>
      <c r="DZ27" s="710"/>
      <c r="EA27" s="710"/>
      <c r="EB27" s="710"/>
      <c r="EC27" s="711"/>
    </row>
    <row r="28" spans="2:133" ht="11.25" customHeight="1" x14ac:dyDescent="0.15">
      <c r="B28" s="718" t="s">
        <v>300</v>
      </c>
      <c r="C28" s="719"/>
      <c r="D28" s="719"/>
      <c r="E28" s="719"/>
      <c r="F28" s="719"/>
      <c r="G28" s="719"/>
      <c r="H28" s="719"/>
      <c r="I28" s="719"/>
      <c r="J28" s="719"/>
      <c r="K28" s="719"/>
      <c r="L28" s="719"/>
      <c r="M28" s="719"/>
      <c r="N28" s="719"/>
      <c r="O28" s="719"/>
      <c r="P28" s="719"/>
      <c r="Q28" s="720"/>
      <c r="R28" s="676" t="s">
        <v>237</v>
      </c>
      <c r="S28" s="677"/>
      <c r="T28" s="677"/>
      <c r="U28" s="677"/>
      <c r="V28" s="677"/>
      <c r="W28" s="677"/>
      <c r="X28" s="677"/>
      <c r="Y28" s="678"/>
      <c r="Z28" s="679" t="s">
        <v>182</v>
      </c>
      <c r="AA28" s="679"/>
      <c r="AB28" s="679"/>
      <c r="AC28" s="679"/>
      <c r="AD28" s="680" t="s">
        <v>182</v>
      </c>
      <c r="AE28" s="680"/>
      <c r="AF28" s="680"/>
      <c r="AG28" s="680"/>
      <c r="AH28" s="680"/>
      <c r="AI28" s="680"/>
      <c r="AJ28" s="680"/>
      <c r="AK28" s="680"/>
      <c r="AL28" s="681" t="s">
        <v>182</v>
      </c>
      <c r="AM28" s="682"/>
      <c r="AN28" s="682"/>
      <c r="AO28" s="683"/>
      <c r="AP28" s="721"/>
      <c r="AQ28" s="722"/>
      <c r="AR28" s="722"/>
      <c r="AS28" s="722"/>
      <c r="AT28" s="722"/>
      <c r="AU28" s="722"/>
      <c r="AV28" s="722"/>
      <c r="AW28" s="722"/>
      <c r="AX28" s="722"/>
      <c r="AY28" s="722"/>
      <c r="AZ28" s="722"/>
      <c r="BA28" s="722"/>
      <c r="BB28" s="722"/>
      <c r="BC28" s="722"/>
      <c r="BD28" s="722"/>
      <c r="BE28" s="722"/>
      <c r="BF28" s="723"/>
      <c r="BG28" s="676"/>
      <c r="BH28" s="677"/>
      <c r="BI28" s="677"/>
      <c r="BJ28" s="677"/>
      <c r="BK28" s="677"/>
      <c r="BL28" s="677"/>
      <c r="BM28" s="677"/>
      <c r="BN28" s="678"/>
      <c r="BO28" s="679"/>
      <c r="BP28" s="679"/>
      <c r="BQ28" s="679"/>
      <c r="BR28" s="679"/>
      <c r="BS28" s="680"/>
      <c r="BT28" s="680"/>
      <c r="BU28" s="680"/>
      <c r="BV28" s="680"/>
      <c r="BW28" s="680"/>
      <c r="BX28" s="680"/>
      <c r="BY28" s="680"/>
      <c r="BZ28" s="680"/>
      <c r="CA28" s="680"/>
      <c r="CB28" s="684"/>
      <c r="CD28" s="691" t="s">
        <v>301</v>
      </c>
      <c r="CE28" s="692"/>
      <c r="CF28" s="692"/>
      <c r="CG28" s="692"/>
      <c r="CH28" s="692"/>
      <c r="CI28" s="692"/>
      <c r="CJ28" s="692"/>
      <c r="CK28" s="692"/>
      <c r="CL28" s="692"/>
      <c r="CM28" s="692"/>
      <c r="CN28" s="692"/>
      <c r="CO28" s="692"/>
      <c r="CP28" s="692"/>
      <c r="CQ28" s="693"/>
      <c r="CR28" s="676">
        <v>5048367</v>
      </c>
      <c r="CS28" s="677"/>
      <c r="CT28" s="677"/>
      <c r="CU28" s="677"/>
      <c r="CV28" s="677"/>
      <c r="CW28" s="677"/>
      <c r="CX28" s="677"/>
      <c r="CY28" s="678"/>
      <c r="CZ28" s="681">
        <v>5.9</v>
      </c>
      <c r="DA28" s="710"/>
      <c r="DB28" s="710"/>
      <c r="DC28" s="714"/>
      <c r="DD28" s="685">
        <v>5048367</v>
      </c>
      <c r="DE28" s="677"/>
      <c r="DF28" s="677"/>
      <c r="DG28" s="677"/>
      <c r="DH28" s="677"/>
      <c r="DI28" s="677"/>
      <c r="DJ28" s="677"/>
      <c r="DK28" s="678"/>
      <c r="DL28" s="685">
        <v>5048367</v>
      </c>
      <c r="DM28" s="677"/>
      <c r="DN28" s="677"/>
      <c r="DO28" s="677"/>
      <c r="DP28" s="677"/>
      <c r="DQ28" s="677"/>
      <c r="DR28" s="677"/>
      <c r="DS28" s="677"/>
      <c r="DT28" s="677"/>
      <c r="DU28" s="677"/>
      <c r="DV28" s="678"/>
      <c r="DW28" s="681">
        <v>9.8000000000000007</v>
      </c>
      <c r="DX28" s="710"/>
      <c r="DY28" s="710"/>
      <c r="DZ28" s="710"/>
      <c r="EA28" s="710"/>
      <c r="EB28" s="710"/>
      <c r="EC28" s="711"/>
    </row>
    <row r="29" spans="2:133" ht="11.25" customHeight="1" x14ac:dyDescent="0.15">
      <c r="B29" s="673" t="s">
        <v>302</v>
      </c>
      <c r="C29" s="674"/>
      <c r="D29" s="674"/>
      <c r="E29" s="674"/>
      <c r="F29" s="674"/>
      <c r="G29" s="674"/>
      <c r="H29" s="674"/>
      <c r="I29" s="674"/>
      <c r="J29" s="674"/>
      <c r="K29" s="674"/>
      <c r="L29" s="674"/>
      <c r="M29" s="674"/>
      <c r="N29" s="674"/>
      <c r="O29" s="674"/>
      <c r="P29" s="674"/>
      <c r="Q29" s="675"/>
      <c r="R29" s="676">
        <v>6952959</v>
      </c>
      <c r="S29" s="677"/>
      <c r="T29" s="677"/>
      <c r="U29" s="677"/>
      <c r="V29" s="677"/>
      <c r="W29" s="677"/>
      <c r="X29" s="677"/>
      <c r="Y29" s="678"/>
      <c r="Z29" s="679">
        <v>7.9</v>
      </c>
      <c r="AA29" s="679"/>
      <c r="AB29" s="679"/>
      <c r="AC29" s="679"/>
      <c r="AD29" s="680" t="s">
        <v>237</v>
      </c>
      <c r="AE29" s="680"/>
      <c r="AF29" s="680"/>
      <c r="AG29" s="680"/>
      <c r="AH29" s="680"/>
      <c r="AI29" s="680"/>
      <c r="AJ29" s="680"/>
      <c r="AK29" s="680"/>
      <c r="AL29" s="681" t="s">
        <v>237</v>
      </c>
      <c r="AM29" s="682"/>
      <c r="AN29" s="682"/>
      <c r="AO29" s="683"/>
      <c r="AP29" s="655" t="s">
        <v>220</v>
      </c>
      <c r="AQ29" s="656"/>
      <c r="AR29" s="656"/>
      <c r="AS29" s="656"/>
      <c r="AT29" s="656"/>
      <c r="AU29" s="656"/>
      <c r="AV29" s="656"/>
      <c r="AW29" s="656"/>
      <c r="AX29" s="656"/>
      <c r="AY29" s="656"/>
      <c r="AZ29" s="656"/>
      <c r="BA29" s="656"/>
      <c r="BB29" s="656"/>
      <c r="BC29" s="656"/>
      <c r="BD29" s="656"/>
      <c r="BE29" s="656"/>
      <c r="BF29" s="657"/>
      <c r="BG29" s="655" t="s">
        <v>303</v>
      </c>
      <c r="BH29" s="716"/>
      <c r="BI29" s="716"/>
      <c r="BJ29" s="716"/>
      <c r="BK29" s="716"/>
      <c r="BL29" s="716"/>
      <c r="BM29" s="716"/>
      <c r="BN29" s="716"/>
      <c r="BO29" s="716"/>
      <c r="BP29" s="716"/>
      <c r="BQ29" s="717"/>
      <c r="BR29" s="655" t="s">
        <v>304</v>
      </c>
      <c r="BS29" s="716"/>
      <c r="BT29" s="716"/>
      <c r="BU29" s="716"/>
      <c r="BV29" s="716"/>
      <c r="BW29" s="716"/>
      <c r="BX29" s="716"/>
      <c r="BY29" s="716"/>
      <c r="BZ29" s="716"/>
      <c r="CA29" s="716"/>
      <c r="CB29" s="717"/>
      <c r="CD29" s="739" t="s">
        <v>305</v>
      </c>
      <c r="CE29" s="740"/>
      <c r="CF29" s="691" t="s">
        <v>306</v>
      </c>
      <c r="CG29" s="692"/>
      <c r="CH29" s="692"/>
      <c r="CI29" s="692"/>
      <c r="CJ29" s="692"/>
      <c r="CK29" s="692"/>
      <c r="CL29" s="692"/>
      <c r="CM29" s="692"/>
      <c r="CN29" s="692"/>
      <c r="CO29" s="692"/>
      <c r="CP29" s="692"/>
      <c r="CQ29" s="693"/>
      <c r="CR29" s="676">
        <v>5048367</v>
      </c>
      <c r="CS29" s="712"/>
      <c r="CT29" s="712"/>
      <c r="CU29" s="712"/>
      <c r="CV29" s="712"/>
      <c r="CW29" s="712"/>
      <c r="CX29" s="712"/>
      <c r="CY29" s="713"/>
      <c r="CZ29" s="681">
        <v>5.9</v>
      </c>
      <c r="DA29" s="710"/>
      <c r="DB29" s="710"/>
      <c r="DC29" s="714"/>
      <c r="DD29" s="685">
        <v>5048367</v>
      </c>
      <c r="DE29" s="712"/>
      <c r="DF29" s="712"/>
      <c r="DG29" s="712"/>
      <c r="DH29" s="712"/>
      <c r="DI29" s="712"/>
      <c r="DJ29" s="712"/>
      <c r="DK29" s="713"/>
      <c r="DL29" s="685">
        <v>5048367</v>
      </c>
      <c r="DM29" s="712"/>
      <c r="DN29" s="712"/>
      <c r="DO29" s="712"/>
      <c r="DP29" s="712"/>
      <c r="DQ29" s="712"/>
      <c r="DR29" s="712"/>
      <c r="DS29" s="712"/>
      <c r="DT29" s="712"/>
      <c r="DU29" s="712"/>
      <c r="DV29" s="713"/>
      <c r="DW29" s="681">
        <v>9.8000000000000007</v>
      </c>
      <c r="DX29" s="710"/>
      <c r="DY29" s="710"/>
      <c r="DZ29" s="710"/>
      <c r="EA29" s="710"/>
      <c r="EB29" s="710"/>
      <c r="EC29" s="711"/>
    </row>
    <row r="30" spans="2:133" ht="11.25" customHeight="1" x14ac:dyDescent="0.15">
      <c r="B30" s="673" t="s">
        <v>307</v>
      </c>
      <c r="C30" s="674"/>
      <c r="D30" s="674"/>
      <c r="E30" s="674"/>
      <c r="F30" s="674"/>
      <c r="G30" s="674"/>
      <c r="H30" s="674"/>
      <c r="I30" s="674"/>
      <c r="J30" s="674"/>
      <c r="K30" s="674"/>
      <c r="L30" s="674"/>
      <c r="M30" s="674"/>
      <c r="N30" s="674"/>
      <c r="O30" s="674"/>
      <c r="P30" s="674"/>
      <c r="Q30" s="675"/>
      <c r="R30" s="676">
        <v>142014</v>
      </c>
      <c r="S30" s="677"/>
      <c r="T30" s="677"/>
      <c r="U30" s="677"/>
      <c r="V30" s="677"/>
      <c r="W30" s="677"/>
      <c r="X30" s="677"/>
      <c r="Y30" s="678"/>
      <c r="Z30" s="679">
        <v>0.2</v>
      </c>
      <c r="AA30" s="679"/>
      <c r="AB30" s="679"/>
      <c r="AC30" s="679"/>
      <c r="AD30" s="680">
        <v>42802</v>
      </c>
      <c r="AE30" s="680"/>
      <c r="AF30" s="680"/>
      <c r="AG30" s="680"/>
      <c r="AH30" s="680"/>
      <c r="AI30" s="680"/>
      <c r="AJ30" s="680"/>
      <c r="AK30" s="680"/>
      <c r="AL30" s="681">
        <v>0.1</v>
      </c>
      <c r="AM30" s="682"/>
      <c r="AN30" s="682"/>
      <c r="AO30" s="683"/>
      <c r="AP30" s="724" t="s">
        <v>308</v>
      </c>
      <c r="AQ30" s="725"/>
      <c r="AR30" s="725"/>
      <c r="AS30" s="725"/>
      <c r="AT30" s="730" t="s">
        <v>309</v>
      </c>
      <c r="AU30" s="224"/>
      <c r="AV30" s="224"/>
      <c r="AW30" s="224"/>
      <c r="AX30" s="662" t="s">
        <v>185</v>
      </c>
      <c r="AY30" s="663"/>
      <c r="AZ30" s="663"/>
      <c r="BA30" s="663"/>
      <c r="BB30" s="663"/>
      <c r="BC30" s="663"/>
      <c r="BD30" s="663"/>
      <c r="BE30" s="663"/>
      <c r="BF30" s="664"/>
      <c r="BG30" s="736">
        <v>99.4</v>
      </c>
      <c r="BH30" s="737"/>
      <c r="BI30" s="737"/>
      <c r="BJ30" s="737"/>
      <c r="BK30" s="737"/>
      <c r="BL30" s="737"/>
      <c r="BM30" s="671">
        <v>97.2</v>
      </c>
      <c r="BN30" s="737"/>
      <c r="BO30" s="737"/>
      <c r="BP30" s="737"/>
      <c r="BQ30" s="738"/>
      <c r="BR30" s="736">
        <v>99.3</v>
      </c>
      <c r="BS30" s="737"/>
      <c r="BT30" s="737"/>
      <c r="BU30" s="737"/>
      <c r="BV30" s="737"/>
      <c r="BW30" s="737"/>
      <c r="BX30" s="671">
        <v>96.8</v>
      </c>
      <c r="BY30" s="737"/>
      <c r="BZ30" s="737"/>
      <c r="CA30" s="737"/>
      <c r="CB30" s="738"/>
      <c r="CD30" s="741"/>
      <c r="CE30" s="742"/>
      <c r="CF30" s="691" t="s">
        <v>310</v>
      </c>
      <c r="CG30" s="692"/>
      <c r="CH30" s="692"/>
      <c r="CI30" s="692"/>
      <c r="CJ30" s="692"/>
      <c r="CK30" s="692"/>
      <c r="CL30" s="692"/>
      <c r="CM30" s="692"/>
      <c r="CN30" s="692"/>
      <c r="CO30" s="692"/>
      <c r="CP30" s="692"/>
      <c r="CQ30" s="693"/>
      <c r="CR30" s="676">
        <v>4594959</v>
      </c>
      <c r="CS30" s="677"/>
      <c r="CT30" s="677"/>
      <c r="CU30" s="677"/>
      <c r="CV30" s="677"/>
      <c r="CW30" s="677"/>
      <c r="CX30" s="677"/>
      <c r="CY30" s="678"/>
      <c r="CZ30" s="681">
        <v>5.3</v>
      </c>
      <c r="DA30" s="710"/>
      <c r="DB30" s="710"/>
      <c r="DC30" s="714"/>
      <c r="DD30" s="685">
        <v>4594959</v>
      </c>
      <c r="DE30" s="677"/>
      <c r="DF30" s="677"/>
      <c r="DG30" s="677"/>
      <c r="DH30" s="677"/>
      <c r="DI30" s="677"/>
      <c r="DJ30" s="677"/>
      <c r="DK30" s="678"/>
      <c r="DL30" s="685">
        <v>4594959</v>
      </c>
      <c r="DM30" s="677"/>
      <c r="DN30" s="677"/>
      <c r="DO30" s="677"/>
      <c r="DP30" s="677"/>
      <c r="DQ30" s="677"/>
      <c r="DR30" s="677"/>
      <c r="DS30" s="677"/>
      <c r="DT30" s="677"/>
      <c r="DU30" s="677"/>
      <c r="DV30" s="678"/>
      <c r="DW30" s="681">
        <v>8.9</v>
      </c>
      <c r="DX30" s="710"/>
      <c r="DY30" s="710"/>
      <c r="DZ30" s="710"/>
      <c r="EA30" s="710"/>
      <c r="EB30" s="710"/>
      <c r="EC30" s="711"/>
    </row>
    <row r="31" spans="2:133" ht="11.25" customHeight="1" x14ac:dyDescent="0.15">
      <c r="B31" s="673" t="s">
        <v>311</v>
      </c>
      <c r="C31" s="674"/>
      <c r="D31" s="674"/>
      <c r="E31" s="674"/>
      <c r="F31" s="674"/>
      <c r="G31" s="674"/>
      <c r="H31" s="674"/>
      <c r="I31" s="674"/>
      <c r="J31" s="674"/>
      <c r="K31" s="674"/>
      <c r="L31" s="674"/>
      <c r="M31" s="674"/>
      <c r="N31" s="674"/>
      <c r="O31" s="674"/>
      <c r="P31" s="674"/>
      <c r="Q31" s="675"/>
      <c r="R31" s="676">
        <v>297250</v>
      </c>
      <c r="S31" s="677"/>
      <c r="T31" s="677"/>
      <c r="U31" s="677"/>
      <c r="V31" s="677"/>
      <c r="W31" s="677"/>
      <c r="X31" s="677"/>
      <c r="Y31" s="678"/>
      <c r="Z31" s="679">
        <v>0.3</v>
      </c>
      <c r="AA31" s="679"/>
      <c r="AB31" s="679"/>
      <c r="AC31" s="679"/>
      <c r="AD31" s="680" t="s">
        <v>182</v>
      </c>
      <c r="AE31" s="680"/>
      <c r="AF31" s="680"/>
      <c r="AG31" s="680"/>
      <c r="AH31" s="680"/>
      <c r="AI31" s="680"/>
      <c r="AJ31" s="680"/>
      <c r="AK31" s="680"/>
      <c r="AL31" s="681" t="s">
        <v>182</v>
      </c>
      <c r="AM31" s="682"/>
      <c r="AN31" s="682"/>
      <c r="AO31" s="683"/>
      <c r="AP31" s="726"/>
      <c r="AQ31" s="727"/>
      <c r="AR31" s="727"/>
      <c r="AS31" s="727"/>
      <c r="AT31" s="731"/>
      <c r="AU31" s="223" t="s">
        <v>312</v>
      </c>
      <c r="AV31" s="223"/>
      <c r="AW31" s="223"/>
      <c r="AX31" s="673" t="s">
        <v>313</v>
      </c>
      <c r="AY31" s="674"/>
      <c r="AZ31" s="674"/>
      <c r="BA31" s="674"/>
      <c r="BB31" s="674"/>
      <c r="BC31" s="674"/>
      <c r="BD31" s="674"/>
      <c r="BE31" s="674"/>
      <c r="BF31" s="675"/>
      <c r="BG31" s="733">
        <v>99.2</v>
      </c>
      <c r="BH31" s="712"/>
      <c r="BI31" s="712"/>
      <c r="BJ31" s="712"/>
      <c r="BK31" s="712"/>
      <c r="BL31" s="712"/>
      <c r="BM31" s="682">
        <v>96.5</v>
      </c>
      <c r="BN31" s="734"/>
      <c r="BO31" s="734"/>
      <c r="BP31" s="734"/>
      <c r="BQ31" s="735"/>
      <c r="BR31" s="733">
        <v>99</v>
      </c>
      <c r="BS31" s="712"/>
      <c r="BT31" s="712"/>
      <c r="BU31" s="712"/>
      <c r="BV31" s="712"/>
      <c r="BW31" s="712"/>
      <c r="BX31" s="682">
        <v>96.1</v>
      </c>
      <c r="BY31" s="734"/>
      <c r="BZ31" s="734"/>
      <c r="CA31" s="734"/>
      <c r="CB31" s="735"/>
      <c r="CD31" s="741"/>
      <c r="CE31" s="742"/>
      <c r="CF31" s="691" t="s">
        <v>314</v>
      </c>
      <c r="CG31" s="692"/>
      <c r="CH31" s="692"/>
      <c r="CI31" s="692"/>
      <c r="CJ31" s="692"/>
      <c r="CK31" s="692"/>
      <c r="CL31" s="692"/>
      <c r="CM31" s="692"/>
      <c r="CN31" s="692"/>
      <c r="CO31" s="692"/>
      <c r="CP31" s="692"/>
      <c r="CQ31" s="693"/>
      <c r="CR31" s="676">
        <v>453408</v>
      </c>
      <c r="CS31" s="712"/>
      <c r="CT31" s="712"/>
      <c r="CU31" s="712"/>
      <c r="CV31" s="712"/>
      <c r="CW31" s="712"/>
      <c r="CX31" s="712"/>
      <c r="CY31" s="713"/>
      <c r="CZ31" s="681">
        <v>0.5</v>
      </c>
      <c r="DA31" s="710"/>
      <c r="DB31" s="710"/>
      <c r="DC31" s="714"/>
      <c r="DD31" s="685">
        <v>453408</v>
      </c>
      <c r="DE31" s="712"/>
      <c r="DF31" s="712"/>
      <c r="DG31" s="712"/>
      <c r="DH31" s="712"/>
      <c r="DI31" s="712"/>
      <c r="DJ31" s="712"/>
      <c r="DK31" s="713"/>
      <c r="DL31" s="685">
        <v>453408</v>
      </c>
      <c r="DM31" s="712"/>
      <c r="DN31" s="712"/>
      <c r="DO31" s="712"/>
      <c r="DP31" s="712"/>
      <c r="DQ31" s="712"/>
      <c r="DR31" s="712"/>
      <c r="DS31" s="712"/>
      <c r="DT31" s="712"/>
      <c r="DU31" s="712"/>
      <c r="DV31" s="713"/>
      <c r="DW31" s="681">
        <v>0.9</v>
      </c>
      <c r="DX31" s="710"/>
      <c r="DY31" s="710"/>
      <c r="DZ31" s="710"/>
      <c r="EA31" s="710"/>
      <c r="EB31" s="710"/>
      <c r="EC31" s="711"/>
    </row>
    <row r="32" spans="2:133" ht="11.25" customHeight="1" x14ac:dyDescent="0.15">
      <c r="B32" s="673" t="s">
        <v>315</v>
      </c>
      <c r="C32" s="674"/>
      <c r="D32" s="674"/>
      <c r="E32" s="674"/>
      <c r="F32" s="674"/>
      <c r="G32" s="674"/>
      <c r="H32" s="674"/>
      <c r="I32" s="674"/>
      <c r="J32" s="674"/>
      <c r="K32" s="674"/>
      <c r="L32" s="674"/>
      <c r="M32" s="674"/>
      <c r="N32" s="674"/>
      <c r="O32" s="674"/>
      <c r="P32" s="674"/>
      <c r="Q32" s="675"/>
      <c r="R32" s="676">
        <v>1330683</v>
      </c>
      <c r="S32" s="677"/>
      <c r="T32" s="677"/>
      <c r="U32" s="677"/>
      <c r="V32" s="677"/>
      <c r="W32" s="677"/>
      <c r="X32" s="677"/>
      <c r="Y32" s="678"/>
      <c r="Z32" s="679">
        <v>1.5</v>
      </c>
      <c r="AA32" s="679"/>
      <c r="AB32" s="679"/>
      <c r="AC32" s="679"/>
      <c r="AD32" s="680" t="s">
        <v>237</v>
      </c>
      <c r="AE32" s="680"/>
      <c r="AF32" s="680"/>
      <c r="AG32" s="680"/>
      <c r="AH32" s="680"/>
      <c r="AI32" s="680"/>
      <c r="AJ32" s="680"/>
      <c r="AK32" s="680"/>
      <c r="AL32" s="681" t="s">
        <v>182</v>
      </c>
      <c r="AM32" s="682"/>
      <c r="AN32" s="682"/>
      <c r="AO32" s="683"/>
      <c r="AP32" s="728"/>
      <c r="AQ32" s="729"/>
      <c r="AR32" s="729"/>
      <c r="AS32" s="729"/>
      <c r="AT32" s="732"/>
      <c r="AU32" s="225"/>
      <c r="AV32" s="225"/>
      <c r="AW32" s="225"/>
      <c r="AX32" s="721" t="s">
        <v>316</v>
      </c>
      <c r="AY32" s="722"/>
      <c r="AZ32" s="722"/>
      <c r="BA32" s="722"/>
      <c r="BB32" s="722"/>
      <c r="BC32" s="722"/>
      <c r="BD32" s="722"/>
      <c r="BE32" s="722"/>
      <c r="BF32" s="723"/>
      <c r="BG32" s="745">
        <v>99.6</v>
      </c>
      <c r="BH32" s="746"/>
      <c r="BI32" s="746"/>
      <c r="BJ32" s="746"/>
      <c r="BK32" s="746"/>
      <c r="BL32" s="746"/>
      <c r="BM32" s="747">
        <v>97.7</v>
      </c>
      <c r="BN32" s="746"/>
      <c r="BO32" s="746"/>
      <c r="BP32" s="746"/>
      <c r="BQ32" s="748"/>
      <c r="BR32" s="745">
        <v>99.5</v>
      </c>
      <c r="BS32" s="746"/>
      <c r="BT32" s="746"/>
      <c r="BU32" s="746"/>
      <c r="BV32" s="746"/>
      <c r="BW32" s="746"/>
      <c r="BX32" s="747">
        <v>97.4</v>
      </c>
      <c r="BY32" s="746"/>
      <c r="BZ32" s="746"/>
      <c r="CA32" s="746"/>
      <c r="CB32" s="748"/>
      <c r="CD32" s="743"/>
      <c r="CE32" s="744"/>
      <c r="CF32" s="691" t="s">
        <v>317</v>
      </c>
      <c r="CG32" s="692"/>
      <c r="CH32" s="692"/>
      <c r="CI32" s="692"/>
      <c r="CJ32" s="692"/>
      <c r="CK32" s="692"/>
      <c r="CL32" s="692"/>
      <c r="CM32" s="692"/>
      <c r="CN32" s="692"/>
      <c r="CO32" s="692"/>
      <c r="CP32" s="692"/>
      <c r="CQ32" s="693"/>
      <c r="CR32" s="676" t="s">
        <v>182</v>
      </c>
      <c r="CS32" s="677"/>
      <c r="CT32" s="677"/>
      <c r="CU32" s="677"/>
      <c r="CV32" s="677"/>
      <c r="CW32" s="677"/>
      <c r="CX32" s="677"/>
      <c r="CY32" s="678"/>
      <c r="CZ32" s="681" t="s">
        <v>237</v>
      </c>
      <c r="DA32" s="710"/>
      <c r="DB32" s="710"/>
      <c r="DC32" s="714"/>
      <c r="DD32" s="685" t="s">
        <v>182</v>
      </c>
      <c r="DE32" s="677"/>
      <c r="DF32" s="677"/>
      <c r="DG32" s="677"/>
      <c r="DH32" s="677"/>
      <c r="DI32" s="677"/>
      <c r="DJ32" s="677"/>
      <c r="DK32" s="678"/>
      <c r="DL32" s="685" t="s">
        <v>182</v>
      </c>
      <c r="DM32" s="677"/>
      <c r="DN32" s="677"/>
      <c r="DO32" s="677"/>
      <c r="DP32" s="677"/>
      <c r="DQ32" s="677"/>
      <c r="DR32" s="677"/>
      <c r="DS32" s="677"/>
      <c r="DT32" s="677"/>
      <c r="DU32" s="677"/>
      <c r="DV32" s="678"/>
      <c r="DW32" s="681" t="s">
        <v>182</v>
      </c>
      <c r="DX32" s="710"/>
      <c r="DY32" s="710"/>
      <c r="DZ32" s="710"/>
      <c r="EA32" s="710"/>
      <c r="EB32" s="710"/>
      <c r="EC32" s="711"/>
    </row>
    <row r="33" spans="2:133" ht="11.25" customHeight="1" x14ac:dyDescent="0.15">
      <c r="B33" s="673" t="s">
        <v>318</v>
      </c>
      <c r="C33" s="674"/>
      <c r="D33" s="674"/>
      <c r="E33" s="674"/>
      <c r="F33" s="674"/>
      <c r="G33" s="674"/>
      <c r="H33" s="674"/>
      <c r="I33" s="674"/>
      <c r="J33" s="674"/>
      <c r="K33" s="674"/>
      <c r="L33" s="674"/>
      <c r="M33" s="674"/>
      <c r="N33" s="674"/>
      <c r="O33" s="674"/>
      <c r="P33" s="674"/>
      <c r="Q33" s="675"/>
      <c r="R33" s="676">
        <v>1186646</v>
      </c>
      <c r="S33" s="677"/>
      <c r="T33" s="677"/>
      <c r="U33" s="677"/>
      <c r="V33" s="677"/>
      <c r="W33" s="677"/>
      <c r="X33" s="677"/>
      <c r="Y33" s="678"/>
      <c r="Z33" s="679">
        <v>1.3</v>
      </c>
      <c r="AA33" s="679"/>
      <c r="AB33" s="679"/>
      <c r="AC33" s="679"/>
      <c r="AD33" s="680" t="s">
        <v>243</v>
      </c>
      <c r="AE33" s="680"/>
      <c r="AF33" s="680"/>
      <c r="AG33" s="680"/>
      <c r="AH33" s="680"/>
      <c r="AI33" s="680"/>
      <c r="AJ33" s="680"/>
      <c r="AK33" s="680"/>
      <c r="AL33" s="681" t="s">
        <v>237</v>
      </c>
      <c r="AM33" s="682"/>
      <c r="AN33" s="682"/>
      <c r="AO33" s="683"/>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691" t="s">
        <v>319</v>
      </c>
      <c r="CE33" s="692"/>
      <c r="CF33" s="692"/>
      <c r="CG33" s="692"/>
      <c r="CH33" s="692"/>
      <c r="CI33" s="692"/>
      <c r="CJ33" s="692"/>
      <c r="CK33" s="692"/>
      <c r="CL33" s="692"/>
      <c r="CM33" s="692"/>
      <c r="CN33" s="692"/>
      <c r="CO33" s="692"/>
      <c r="CP33" s="692"/>
      <c r="CQ33" s="693"/>
      <c r="CR33" s="676">
        <v>33472906</v>
      </c>
      <c r="CS33" s="712"/>
      <c r="CT33" s="712"/>
      <c r="CU33" s="712"/>
      <c r="CV33" s="712"/>
      <c r="CW33" s="712"/>
      <c r="CX33" s="712"/>
      <c r="CY33" s="713"/>
      <c r="CZ33" s="681">
        <v>38.799999999999997</v>
      </c>
      <c r="DA33" s="710"/>
      <c r="DB33" s="710"/>
      <c r="DC33" s="714"/>
      <c r="DD33" s="685">
        <v>27473486</v>
      </c>
      <c r="DE33" s="712"/>
      <c r="DF33" s="712"/>
      <c r="DG33" s="712"/>
      <c r="DH33" s="712"/>
      <c r="DI33" s="712"/>
      <c r="DJ33" s="712"/>
      <c r="DK33" s="713"/>
      <c r="DL33" s="685">
        <v>22445180</v>
      </c>
      <c r="DM33" s="712"/>
      <c r="DN33" s="712"/>
      <c r="DO33" s="712"/>
      <c r="DP33" s="712"/>
      <c r="DQ33" s="712"/>
      <c r="DR33" s="712"/>
      <c r="DS33" s="712"/>
      <c r="DT33" s="712"/>
      <c r="DU33" s="712"/>
      <c r="DV33" s="713"/>
      <c r="DW33" s="681">
        <v>43.6</v>
      </c>
      <c r="DX33" s="710"/>
      <c r="DY33" s="710"/>
      <c r="DZ33" s="710"/>
      <c r="EA33" s="710"/>
      <c r="EB33" s="710"/>
      <c r="EC33" s="711"/>
    </row>
    <row r="34" spans="2:133" ht="11.25" customHeight="1" x14ac:dyDescent="0.15">
      <c r="B34" s="673" t="s">
        <v>320</v>
      </c>
      <c r="C34" s="674"/>
      <c r="D34" s="674"/>
      <c r="E34" s="674"/>
      <c r="F34" s="674"/>
      <c r="G34" s="674"/>
      <c r="H34" s="674"/>
      <c r="I34" s="674"/>
      <c r="J34" s="674"/>
      <c r="K34" s="674"/>
      <c r="L34" s="674"/>
      <c r="M34" s="674"/>
      <c r="N34" s="674"/>
      <c r="O34" s="674"/>
      <c r="P34" s="674"/>
      <c r="Q34" s="675"/>
      <c r="R34" s="676">
        <v>2629214</v>
      </c>
      <c r="S34" s="677"/>
      <c r="T34" s="677"/>
      <c r="U34" s="677"/>
      <c r="V34" s="677"/>
      <c r="W34" s="677"/>
      <c r="X34" s="677"/>
      <c r="Y34" s="678"/>
      <c r="Z34" s="679">
        <v>3</v>
      </c>
      <c r="AA34" s="679"/>
      <c r="AB34" s="679"/>
      <c r="AC34" s="679"/>
      <c r="AD34" s="680">
        <v>412492</v>
      </c>
      <c r="AE34" s="680"/>
      <c r="AF34" s="680"/>
      <c r="AG34" s="680"/>
      <c r="AH34" s="680"/>
      <c r="AI34" s="680"/>
      <c r="AJ34" s="680"/>
      <c r="AK34" s="680"/>
      <c r="AL34" s="681">
        <v>0.8</v>
      </c>
      <c r="AM34" s="682"/>
      <c r="AN34" s="682"/>
      <c r="AO34" s="683"/>
      <c r="AP34" s="228"/>
      <c r="AQ34" s="655" t="s">
        <v>321</v>
      </c>
      <c r="AR34" s="656"/>
      <c r="AS34" s="656"/>
      <c r="AT34" s="656"/>
      <c r="AU34" s="656"/>
      <c r="AV34" s="656"/>
      <c r="AW34" s="656"/>
      <c r="AX34" s="656"/>
      <c r="AY34" s="656"/>
      <c r="AZ34" s="656"/>
      <c r="BA34" s="656"/>
      <c r="BB34" s="656"/>
      <c r="BC34" s="656"/>
      <c r="BD34" s="656"/>
      <c r="BE34" s="656"/>
      <c r="BF34" s="657"/>
      <c r="BG34" s="655" t="s">
        <v>322</v>
      </c>
      <c r="BH34" s="656"/>
      <c r="BI34" s="656"/>
      <c r="BJ34" s="656"/>
      <c r="BK34" s="656"/>
      <c r="BL34" s="656"/>
      <c r="BM34" s="656"/>
      <c r="BN34" s="656"/>
      <c r="BO34" s="656"/>
      <c r="BP34" s="656"/>
      <c r="BQ34" s="656"/>
      <c r="BR34" s="656"/>
      <c r="BS34" s="656"/>
      <c r="BT34" s="656"/>
      <c r="BU34" s="656"/>
      <c r="BV34" s="656"/>
      <c r="BW34" s="656"/>
      <c r="BX34" s="656"/>
      <c r="BY34" s="656"/>
      <c r="BZ34" s="656"/>
      <c r="CA34" s="656"/>
      <c r="CB34" s="657"/>
      <c r="CD34" s="691" t="s">
        <v>323</v>
      </c>
      <c r="CE34" s="692"/>
      <c r="CF34" s="692"/>
      <c r="CG34" s="692"/>
      <c r="CH34" s="692"/>
      <c r="CI34" s="692"/>
      <c r="CJ34" s="692"/>
      <c r="CK34" s="692"/>
      <c r="CL34" s="692"/>
      <c r="CM34" s="692"/>
      <c r="CN34" s="692"/>
      <c r="CO34" s="692"/>
      <c r="CP34" s="692"/>
      <c r="CQ34" s="693"/>
      <c r="CR34" s="676">
        <v>16381872</v>
      </c>
      <c r="CS34" s="677"/>
      <c r="CT34" s="677"/>
      <c r="CU34" s="677"/>
      <c r="CV34" s="677"/>
      <c r="CW34" s="677"/>
      <c r="CX34" s="677"/>
      <c r="CY34" s="678"/>
      <c r="CZ34" s="681">
        <v>19</v>
      </c>
      <c r="DA34" s="710"/>
      <c r="DB34" s="710"/>
      <c r="DC34" s="714"/>
      <c r="DD34" s="685">
        <v>13319540</v>
      </c>
      <c r="DE34" s="677"/>
      <c r="DF34" s="677"/>
      <c r="DG34" s="677"/>
      <c r="DH34" s="677"/>
      <c r="DI34" s="677"/>
      <c r="DJ34" s="677"/>
      <c r="DK34" s="678"/>
      <c r="DL34" s="685">
        <v>11524610</v>
      </c>
      <c r="DM34" s="677"/>
      <c r="DN34" s="677"/>
      <c r="DO34" s="677"/>
      <c r="DP34" s="677"/>
      <c r="DQ34" s="677"/>
      <c r="DR34" s="677"/>
      <c r="DS34" s="677"/>
      <c r="DT34" s="677"/>
      <c r="DU34" s="677"/>
      <c r="DV34" s="678"/>
      <c r="DW34" s="681">
        <v>22.4</v>
      </c>
      <c r="DX34" s="710"/>
      <c r="DY34" s="710"/>
      <c r="DZ34" s="710"/>
      <c r="EA34" s="710"/>
      <c r="EB34" s="710"/>
      <c r="EC34" s="711"/>
    </row>
    <row r="35" spans="2:133" ht="11.25" customHeight="1" x14ac:dyDescent="0.15">
      <c r="B35" s="673" t="s">
        <v>324</v>
      </c>
      <c r="C35" s="674"/>
      <c r="D35" s="674"/>
      <c r="E35" s="674"/>
      <c r="F35" s="674"/>
      <c r="G35" s="674"/>
      <c r="H35" s="674"/>
      <c r="I35" s="674"/>
      <c r="J35" s="674"/>
      <c r="K35" s="674"/>
      <c r="L35" s="674"/>
      <c r="M35" s="674"/>
      <c r="N35" s="674"/>
      <c r="O35" s="674"/>
      <c r="P35" s="674"/>
      <c r="Q35" s="675"/>
      <c r="R35" s="676">
        <v>1768400</v>
      </c>
      <c r="S35" s="677"/>
      <c r="T35" s="677"/>
      <c r="U35" s="677"/>
      <c r="V35" s="677"/>
      <c r="W35" s="677"/>
      <c r="X35" s="677"/>
      <c r="Y35" s="678"/>
      <c r="Z35" s="679">
        <v>2</v>
      </c>
      <c r="AA35" s="679"/>
      <c r="AB35" s="679"/>
      <c r="AC35" s="679"/>
      <c r="AD35" s="680" t="s">
        <v>237</v>
      </c>
      <c r="AE35" s="680"/>
      <c r="AF35" s="680"/>
      <c r="AG35" s="680"/>
      <c r="AH35" s="680"/>
      <c r="AI35" s="680"/>
      <c r="AJ35" s="680"/>
      <c r="AK35" s="680"/>
      <c r="AL35" s="681" t="s">
        <v>182</v>
      </c>
      <c r="AM35" s="682"/>
      <c r="AN35" s="682"/>
      <c r="AO35" s="683"/>
      <c r="AP35" s="228"/>
      <c r="AQ35" s="749" t="s">
        <v>325</v>
      </c>
      <c r="AR35" s="750"/>
      <c r="AS35" s="750"/>
      <c r="AT35" s="750"/>
      <c r="AU35" s="750"/>
      <c r="AV35" s="750"/>
      <c r="AW35" s="750"/>
      <c r="AX35" s="750"/>
      <c r="AY35" s="751"/>
      <c r="AZ35" s="665">
        <v>9710634</v>
      </c>
      <c r="BA35" s="666"/>
      <c r="BB35" s="666"/>
      <c r="BC35" s="666"/>
      <c r="BD35" s="666"/>
      <c r="BE35" s="666"/>
      <c r="BF35" s="752"/>
      <c r="BG35" s="687" t="s">
        <v>326</v>
      </c>
      <c r="BH35" s="688"/>
      <c r="BI35" s="688"/>
      <c r="BJ35" s="688"/>
      <c r="BK35" s="688"/>
      <c r="BL35" s="688"/>
      <c r="BM35" s="688"/>
      <c r="BN35" s="688"/>
      <c r="BO35" s="688"/>
      <c r="BP35" s="688"/>
      <c r="BQ35" s="688"/>
      <c r="BR35" s="688"/>
      <c r="BS35" s="688"/>
      <c r="BT35" s="688"/>
      <c r="BU35" s="689"/>
      <c r="BV35" s="665">
        <v>935388</v>
      </c>
      <c r="BW35" s="666"/>
      <c r="BX35" s="666"/>
      <c r="BY35" s="666"/>
      <c r="BZ35" s="666"/>
      <c r="CA35" s="666"/>
      <c r="CB35" s="752"/>
      <c r="CD35" s="691" t="s">
        <v>327</v>
      </c>
      <c r="CE35" s="692"/>
      <c r="CF35" s="692"/>
      <c r="CG35" s="692"/>
      <c r="CH35" s="692"/>
      <c r="CI35" s="692"/>
      <c r="CJ35" s="692"/>
      <c r="CK35" s="692"/>
      <c r="CL35" s="692"/>
      <c r="CM35" s="692"/>
      <c r="CN35" s="692"/>
      <c r="CO35" s="692"/>
      <c r="CP35" s="692"/>
      <c r="CQ35" s="693"/>
      <c r="CR35" s="676">
        <v>1207763</v>
      </c>
      <c r="CS35" s="712"/>
      <c r="CT35" s="712"/>
      <c r="CU35" s="712"/>
      <c r="CV35" s="712"/>
      <c r="CW35" s="712"/>
      <c r="CX35" s="712"/>
      <c r="CY35" s="713"/>
      <c r="CZ35" s="681">
        <v>1.4</v>
      </c>
      <c r="DA35" s="710"/>
      <c r="DB35" s="710"/>
      <c r="DC35" s="714"/>
      <c r="DD35" s="685">
        <v>1162815</v>
      </c>
      <c r="DE35" s="712"/>
      <c r="DF35" s="712"/>
      <c r="DG35" s="712"/>
      <c r="DH35" s="712"/>
      <c r="DI35" s="712"/>
      <c r="DJ35" s="712"/>
      <c r="DK35" s="713"/>
      <c r="DL35" s="685">
        <v>928186</v>
      </c>
      <c r="DM35" s="712"/>
      <c r="DN35" s="712"/>
      <c r="DO35" s="712"/>
      <c r="DP35" s="712"/>
      <c r="DQ35" s="712"/>
      <c r="DR35" s="712"/>
      <c r="DS35" s="712"/>
      <c r="DT35" s="712"/>
      <c r="DU35" s="712"/>
      <c r="DV35" s="713"/>
      <c r="DW35" s="681">
        <v>1.8</v>
      </c>
      <c r="DX35" s="710"/>
      <c r="DY35" s="710"/>
      <c r="DZ35" s="710"/>
      <c r="EA35" s="710"/>
      <c r="EB35" s="710"/>
      <c r="EC35" s="711"/>
    </row>
    <row r="36" spans="2:133" ht="11.25" customHeight="1" x14ac:dyDescent="0.15">
      <c r="B36" s="673" t="s">
        <v>328</v>
      </c>
      <c r="C36" s="674"/>
      <c r="D36" s="674"/>
      <c r="E36" s="674"/>
      <c r="F36" s="674"/>
      <c r="G36" s="674"/>
      <c r="H36" s="674"/>
      <c r="I36" s="674"/>
      <c r="J36" s="674"/>
      <c r="K36" s="674"/>
      <c r="L36" s="674"/>
      <c r="M36" s="674"/>
      <c r="N36" s="674"/>
      <c r="O36" s="674"/>
      <c r="P36" s="674"/>
      <c r="Q36" s="675"/>
      <c r="R36" s="676" t="s">
        <v>237</v>
      </c>
      <c r="S36" s="677"/>
      <c r="T36" s="677"/>
      <c r="U36" s="677"/>
      <c r="V36" s="677"/>
      <c r="W36" s="677"/>
      <c r="X36" s="677"/>
      <c r="Y36" s="678"/>
      <c r="Z36" s="679" t="s">
        <v>182</v>
      </c>
      <c r="AA36" s="679"/>
      <c r="AB36" s="679"/>
      <c r="AC36" s="679"/>
      <c r="AD36" s="680" t="s">
        <v>182</v>
      </c>
      <c r="AE36" s="680"/>
      <c r="AF36" s="680"/>
      <c r="AG36" s="680"/>
      <c r="AH36" s="680"/>
      <c r="AI36" s="680"/>
      <c r="AJ36" s="680"/>
      <c r="AK36" s="680"/>
      <c r="AL36" s="681" t="s">
        <v>237</v>
      </c>
      <c r="AM36" s="682"/>
      <c r="AN36" s="682"/>
      <c r="AO36" s="683"/>
      <c r="AQ36" s="753" t="s">
        <v>329</v>
      </c>
      <c r="AR36" s="754"/>
      <c r="AS36" s="754"/>
      <c r="AT36" s="754"/>
      <c r="AU36" s="754"/>
      <c r="AV36" s="754"/>
      <c r="AW36" s="754"/>
      <c r="AX36" s="754"/>
      <c r="AY36" s="755"/>
      <c r="AZ36" s="676">
        <v>2078315</v>
      </c>
      <c r="BA36" s="677"/>
      <c r="BB36" s="677"/>
      <c r="BC36" s="677"/>
      <c r="BD36" s="712"/>
      <c r="BE36" s="712"/>
      <c r="BF36" s="735"/>
      <c r="BG36" s="691" t="s">
        <v>330</v>
      </c>
      <c r="BH36" s="692"/>
      <c r="BI36" s="692"/>
      <c r="BJ36" s="692"/>
      <c r="BK36" s="692"/>
      <c r="BL36" s="692"/>
      <c r="BM36" s="692"/>
      <c r="BN36" s="692"/>
      <c r="BO36" s="692"/>
      <c r="BP36" s="692"/>
      <c r="BQ36" s="692"/>
      <c r="BR36" s="692"/>
      <c r="BS36" s="692"/>
      <c r="BT36" s="692"/>
      <c r="BU36" s="693"/>
      <c r="BV36" s="676">
        <v>828072</v>
      </c>
      <c r="BW36" s="677"/>
      <c r="BX36" s="677"/>
      <c r="BY36" s="677"/>
      <c r="BZ36" s="677"/>
      <c r="CA36" s="677"/>
      <c r="CB36" s="686"/>
      <c r="CD36" s="691" t="s">
        <v>331</v>
      </c>
      <c r="CE36" s="692"/>
      <c r="CF36" s="692"/>
      <c r="CG36" s="692"/>
      <c r="CH36" s="692"/>
      <c r="CI36" s="692"/>
      <c r="CJ36" s="692"/>
      <c r="CK36" s="692"/>
      <c r="CL36" s="692"/>
      <c r="CM36" s="692"/>
      <c r="CN36" s="692"/>
      <c r="CO36" s="692"/>
      <c r="CP36" s="692"/>
      <c r="CQ36" s="693"/>
      <c r="CR36" s="676">
        <v>6796381</v>
      </c>
      <c r="CS36" s="677"/>
      <c r="CT36" s="677"/>
      <c r="CU36" s="677"/>
      <c r="CV36" s="677"/>
      <c r="CW36" s="677"/>
      <c r="CX36" s="677"/>
      <c r="CY36" s="678"/>
      <c r="CZ36" s="681">
        <v>7.9</v>
      </c>
      <c r="DA36" s="710"/>
      <c r="DB36" s="710"/>
      <c r="DC36" s="714"/>
      <c r="DD36" s="685">
        <v>5973871</v>
      </c>
      <c r="DE36" s="677"/>
      <c r="DF36" s="677"/>
      <c r="DG36" s="677"/>
      <c r="DH36" s="677"/>
      <c r="DI36" s="677"/>
      <c r="DJ36" s="677"/>
      <c r="DK36" s="678"/>
      <c r="DL36" s="685">
        <v>4131053</v>
      </c>
      <c r="DM36" s="677"/>
      <c r="DN36" s="677"/>
      <c r="DO36" s="677"/>
      <c r="DP36" s="677"/>
      <c r="DQ36" s="677"/>
      <c r="DR36" s="677"/>
      <c r="DS36" s="677"/>
      <c r="DT36" s="677"/>
      <c r="DU36" s="677"/>
      <c r="DV36" s="678"/>
      <c r="DW36" s="681">
        <v>8</v>
      </c>
      <c r="DX36" s="710"/>
      <c r="DY36" s="710"/>
      <c r="DZ36" s="710"/>
      <c r="EA36" s="710"/>
      <c r="EB36" s="710"/>
      <c r="EC36" s="711"/>
    </row>
    <row r="37" spans="2:133" ht="11.25" customHeight="1" x14ac:dyDescent="0.15">
      <c r="B37" s="673" t="s">
        <v>332</v>
      </c>
      <c r="C37" s="674"/>
      <c r="D37" s="674"/>
      <c r="E37" s="674"/>
      <c r="F37" s="674"/>
      <c r="G37" s="674"/>
      <c r="H37" s="674"/>
      <c r="I37" s="674"/>
      <c r="J37" s="674"/>
      <c r="K37" s="674"/>
      <c r="L37" s="674"/>
      <c r="M37" s="674"/>
      <c r="N37" s="674"/>
      <c r="O37" s="674"/>
      <c r="P37" s="674"/>
      <c r="Q37" s="675"/>
      <c r="R37" s="676">
        <v>232200</v>
      </c>
      <c r="S37" s="677"/>
      <c r="T37" s="677"/>
      <c r="U37" s="677"/>
      <c r="V37" s="677"/>
      <c r="W37" s="677"/>
      <c r="X37" s="677"/>
      <c r="Y37" s="678"/>
      <c r="Z37" s="679">
        <v>0.3</v>
      </c>
      <c r="AA37" s="679"/>
      <c r="AB37" s="679"/>
      <c r="AC37" s="679"/>
      <c r="AD37" s="680" t="s">
        <v>237</v>
      </c>
      <c r="AE37" s="680"/>
      <c r="AF37" s="680"/>
      <c r="AG37" s="680"/>
      <c r="AH37" s="680"/>
      <c r="AI37" s="680"/>
      <c r="AJ37" s="680"/>
      <c r="AK37" s="680"/>
      <c r="AL37" s="681" t="s">
        <v>237</v>
      </c>
      <c r="AM37" s="682"/>
      <c r="AN37" s="682"/>
      <c r="AO37" s="683"/>
      <c r="AQ37" s="753" t="s">
        <v>333</v>
      </c>
      <c r="AR37" s="754"/>
      <c r="AS37" s="754"/>
      <c r="AT37" s="754"/>
      <c r="AU37" s="754"/>
      <c r="AV37" s="754"/>
      <c r="AW37" s="754"/>
      <c r="AX37" s="754"/>
      <c r="AY37" s="755"/>
      <c r="AZ37" s="676">
        <v>16399</v>
      </c>
      <c r="BA37" s="677"/>
      <c r="BB37" s="677"/>
      <c r="BC37" s="677"/>
      <c r="BD37" s="712"/>
      <c r="BE37" s="712"/>
      <c r="BF37" s="735"/>
      <c r="BG37" s="691" t="s">
        <v>334</v>
      </c>
      <c r="BH37" s="692"/>
      <c r="BI37" s="692"/>
      <c r="BJ37" s="692"/>
      <c r="BK37" s="692"/>
      <c r="BL37" s="692"/>
      <c r="BM37" s="692"/>
      <c r="BN37" s="692"/>
      <c r="BO37" s="692"/>
      <c r="BP37" s="692"/>
      <c r="BQ37" s="692"/>
      <c r="BR37" s="692"/>
      <c r="BS37" s="692"/>
      <c r="BT37" s="692"/>
      <c r="BU37" s="693"/>
      <c r="BV37" s="676">
        <v>34644</v>
      </c>
      <c r="BW37" s="677"/>
      <c r="BX37" s="677"/>
      <c r="BY37" s="677"/>
      <c r="BZ37" s="677"/>
      <c r="CA37" s="677"/>
      <c r="CB37" s="686"/>
      <c r="CD37" s="691" t="s">
        <v>335</v>
      </c>
      <c r="CE37" s="692"/>
      <c r="CF37" s="692"/>
      <c r="CG37" s="692"/>
      <c r="CH37" s="692"/>
      <c r="CI37" s="692"/>
      <c r="CJ37" s="692"/>
      <c r="CK37" s="692"/>
      <c r="CL37" s="692"/>
      <c r="CM37" s="692"/>
      <c r="CN37" s="692"/>
      <c r="CO37" s="692"/>
      <c r="CP37" s="692"/>
      <c r="CQ37" s="693"/>
      <c r="CR37" s="676">
        <v>5830</v>
      </c>
      <c r="CS37" s="712"/>
      <c r="CT37" s="712"/>
      <c r="CU37" s="712"/>
      <c r="CV37" s="712"/>
      <c r="CW37" s="712"/>
      <c r="CX37" s="712"/>
      <c r="CY37" s="713"/>
      <c r="CZ37" s="681">
        <v>0</v>
      </c>
      <c r="DA37" s="710"/>
      <c r="DB37" s="710"/>
      <c r="DC37" s="714"/>
      <c r="DD37" s="685">
        <v>5830</v>
      </c>
      <c r="DE37" s="712"/>
      <c r="DF37" s="712"/>
      <c r="DG37" s="712"/>
      <c r="DH37" s="712"/>
      <c r="DI37" s="712"/>
      <c r="DJ37" s="712"/>
      <c r="DK37" s="713"/>
      <c r="DL37" s="685">
        <v>5830</v>
      </c>
      <c r="DM37" s="712"/>
      <c r="DN37" s="712"/>
      <c r="DO37" s="712"/>
      <c r="DP37" s="712"/>
      <c r="DQ37" s="712"/>
      <c r="DR37" s="712"/>
      <c r="DS37" s="712"/>
      <c r="DT37" s="712"/>
      <c r="DU37" s="712"/>
      <c r="DV37" s="713"/>
      <c r="DW37" s="681">
        <v>0</v>
      </c>
      <c r="DX37" s="710"/>
      <c r="DY37" s="710"/>
      <c r="DZ37" s="710"/>
      <c r="EA37" s="710"/>
      <c r="EB37" s="710"/>
      <c r="EC37" s="711"/>
    </row>
    <row r="38" spans="2:133" ht="11.25" customHeight="1" x14ac:dyDescent="0.15">
      <c r="B38" s="721" t="s">
        <v>336</v>
      </c>
      <c r="C38" s="722"/>
      <c r="D38" s="722"/>
      <c r="E38" s="722"/>
      <c r="F38" s="722"/>
      <c r="G38" s="722"/>
      <c r="H38" s="722"/>
      <c r="I38" s="722"/>
      <c r="J38" s="722"/>
      <c r="K38" s="722"/>
      <c r="L38" s="722"/>
      <c r="M38" s="722"/>
      <c r="N38" s="722"/>
      <c r="O38" s="722"/>
      <c r="P38" s="722"/>
      <c r="Q38" s="723"/>
      <c r="R38" s="756">
        <v>88164917</v>
      </c>
      <c r="S38" s="757"/>
      <c r="T38" s="757"/>
      <c r="U38" s="757"/>
      <c r="V38" s="757"/>
      <c r="W38" s="757"/>
      <c r="X38" s="757"/>
      <c r="Y38" s="758"/>
      <c r="Z38" s="759">
        <v>100</v>
      </c>
      <c r="AA38" s="759"/>
      <c r="AB38" s="759"/>
      <c r="AC38" s="759"/>
      <c r="AD38" s="760">
        <v>51306118</v>
      </c>
      <c r="AE38" s="760"/>
      <c r="AF38" s="760"/>
      <c r="AG38" s="760"/>
      <c r="AH38" s="760"/>
      <c r="AI38" s="760"/>
      <c r="AJ38" s="760"/>
      <c r="AK38" s="760"/>
      <c r="AL38" s="761">
        <v>100</v>
      </c>
      <c r="AM38" s="747"/>
      <c r="AN38" s="747"/>
      <c r="AO38" s="762"/>
      <c r="AQ38" s="753" t="s">
        <v>337</v>
      </c>
      <c r="AR38" s="754"/>
      <c r="AS38" s="754"/>
      <c r="AT38" s="754"/>
      <c r="AU38" s="754"/>
      <c r="AV38" s="754"/>
      <c r="AW38" s="754"/>
      <c r="AX38" s="754"/>
      <c r="AY38" s="755"/>
      <c r="AZ38" s="676" t="s">
        <v>237</v>
      </c>
      <c r="BA38" s="677"/>
      <c r="BB38" s="677"/>
      <c r="BC38" s="677"/>
      <c r="BD38" s="712"/>
      <c r="BE38" s="712"/>
      <c r="BF38" s="735"/>
      <c r="BG38" s="691" t="s">
        <v>338</v>
      </c>
      <c r="BH38" s="692"/>
      <c r="BI38" s="692"/>
      <c r="BJ38" s="692"/>
      <c r="BK38" s="692"/>
      <c r="BL38" s="692"/>
      <c r="BM38" s="692"/>
      <c r="BN38" s="692"/>
      <c r="BO38" s="692"/>
      <c r="BP38" s="692"/>
      <c r="BQ38" s="692"/>
      <c r="BR38" s="692"/>
      <c r="BS38" s="692"/>
      <c r="BT38" s="692"/>
      <c r="BU38" s="693"/>
      <c r="BV38" s="676">
        <v>53926</v>
      </c>
      <c r="BW38" s="677"/>
      <c r="BX38" s="677"/>
      <c r="BY38" s="677"/>
      <c r="BZ38" s="677"/>
      <c r="CA38" s="677"/>
      <c r="CB38" s="686"/>
      <c r="CD38" s="691" t="s">
        <v>339</v>
      </c>
      <c r="CE38" s="692"/>
      <c r="CF38" s="692"/>
      <c r="CG38" s="692"/>
      <c r="CH38" s="692"/>
      <c r="CI38" s="692"/>
      <c r="CJ38" s="692"/>
      <c r="CK38" s="692"/>
      <c r="CL38" s="692"/>
      <c r="CM38" s="692"/>
      <c r="CN38" s="692"/>
      <c r="CO38" s="692"/>
      <c r="CP38" s="692"/>
      <c r="CQ38" s="693"/>
      <c r="CR38" s="676">
        <v>7615920</v>
      </c>
      <c r="CS38" s="677"/>
      <c r="CT38" s="677"/>
      <c r="CU38" s="677"/>
      <c r="CV38" s="677"/>
      <c r="CW38" s="677"/>
      <c r="CX38" s="677"/>
      <c r="CY38" s="678"/>
      <c r="CZ38" s="681">
        <v>8.8000000000000007</v>
      </c>
      <c r="DA38" s="710"/>
      <c r="DB38" s="710"/>
      <c r="DC38" s="714"/>
      <c r="DD38" s="685">
        <v>6057342</v>
      </c>
      <c r="DE38" s="677"/>
      <c r="DF38" s="677"/>
      <c r="DG38" s="677"/>
      <c r="DH38" s="677"/>
      <c r="DI38" s="677"/>
      <c r="DJ38" s="677"/>
      <c r="DK38" s="678"/>
      <c r="DL38" s="685">
        <v>5856356</v>
      </c>
      <c r="DM38" s="677"/>
      <c r="DN38" s="677"/>
      <c r="DO38" s="677"/>
      <c r="DP38" s="677"/>
      <c r="DQ38" s="677"/>
      <c r="DR38" s="677"/>
      <c r="DS38" s="677"/>
      <c r="DT38" s="677"/>
      <c r="DU38" s="677"/>
      <c r="DV38" s="678"/>
      <c r="DW38" s="681">
        <v>11.4</v>
      </c>
      <c r="DX38" s="710"/>
      <c r="DY38" s="710"/>
      <c r="DZ38" s="710"/>
      <c r="EA38" s="710"/>
      <c r="EB38" s="710"/>
      <c r="EC38" s="711"/>
    </row>
    <row r="39" spans="2:133" ht="11.25" customHeight="1" x14ac:dyDescent="0.15">
      <c r="AQ39" s="753" t="s">
        <v>340</v>
      </c>
      <c r="AR39" s="754"/>
      <c r="AS39" s="754"/>
      <c r="AT39" s="754"/>
      <c r="AU39" s="754"/>
      <c r="AV39" s="754"/>
      <c r="AW39" s="754"/>
      <c r="AX39" s="754"/>
      <c r="AY39" s="755"/>
      <c r="AZ39" s="676" t="s">
        <v>182</v>
      </c>
      <c r="BA39" s="677"/>
      <c r="BB39" s="677"/>
      <c r="BC39" s="677"/>
      <c r="BD39" s="712"/>
      <c r="BE39" s="712"/>
      <c r="BF39" s="735"/>
      <c r="BG39" s="767" t="s">
        <v>341</v>
      </c>
      <c r="BH39" s="768"/>
      <c r="BI39" s="768"/>
      <c r="BJ39" s="768"/>
      <c r="BK39" s="768"/>
      <c r="BL39" s="229"/>
      <c r="BM39" s="692" t="s">
        <v>342</v>
      </c>
      <c r="BN39" s="692"/>
      <c r="BO39" s="692"/>
      <c r="BP39" s="692"/>
      <c r="BQ39" s="692"/>
      <c r="BR39" s="692"/>
      <c r="BS39" s="692"/>
      <c r="BT39" s="692"/>
      <c r="BU39" s="693"/>
      <c r="BV39" s="676">
        <v>109</v>
      </c>
      <c r="BW39" s="677"/>
      <c r="BX39" s="677"/>
      <c r="BY39" s="677"/>
      <c r="BZ39" s="677"/>
      <c r="CA39" s="677"/>
      <c r="CB39" s="686"/>
      <c r="CD39" s="691" t="s">
        <v>343</v>
      </c>
      <c r="CE39" s="692"/>
      <c r="CF39" s="692"/>
      <c r="CG39" s="692"/>
      <c r="CH39" s="692"/>
      <c r="CI39" s="692"/>
      <c r="CJ39" s="692"/>
      <c r="CK39" s="692"/>
      <c r="CL39" s="692"/>
      <c r="CM39" s="692"/>
      <c r="CN39" s="692"/>
      <c r="CO39" s="692"/>
      <c r="CP39" s="692"/>
      <c r="CQ39" s="693"/>
      <c r="CR39" s="676">
        <v>1051860</v>
      </c>
      <c r="CS39" s="712"/>
      <c r="CT39" s="712"/>
      <c r="CU39" s="712"/>
      <c r="CV39" s="712"/>
      <c r="CW39" s="712"/>
      <c r="CX39" s="712"/>
      <c r="CY39" s="713"/>
      <c r="CZ39" s="681">
        <v>1.2</v>
      </c>
      <c r="DA39" s="710"/>
      <c r="DB39" s="710"/>
      <c r="DC39" s="714"/>
      <c r="DD39" s="685">
        <v>949968</v>
      </c>
      <c r="DE39" s="712"/>
      <c r="DF39" s="712"/>
      <c r="DG39" s="712"/>
      <c r="DH39" s="712"/>
      <c r="DI39" s="712"/>
      <c r="DJ39" s="712"/>
      <c r="DK39" s="713"/>
      <c r="DL39" s="685" t="s">
        <v>237</v>
      </c>
      <c r="DM39" s="712"/>
      <c r="DN39" s="712"/>
      <c r="DO39" s="712"/>
      <c r="DP39" s="712"/>
      <c r="DQ39" s="712"/>
      <c r="DR39" s="712"/>
      <c r="DS39" s="712"/>
      <c r="DT39" s="712"/>
      <c r="DU39" s="712"/>
      <c r="DV39" s="713"/>
      <c r="DW39" s="681" t="s">
        <v>237</v>
      </c>
      <c r="DX39" s="710"/>
      <c r="DY39" s="710"/>
      <c r="DZ39" s="710"/>
      <c r="EA39" s="710"/>
      <c r="EB39" s="710"/>
      <c r="EC39" s="711"/>
    </row>
    <row r="40" spans="2:133" ht="11.25" customHeight="1" x14ac:dyDescent="0.15">
      <c r="AQ40" s="753" t="s">
        <v>344</v>
      </c>
      <c r="AR40" s="754"/>
      <c r="AS40" s="754"/>
      <c r="AT40" s="754"/>
      <c r="AU40" s="754"/>
      <c r="AV40" s="754"/>
      <c r="AW40" s="754"/>
      <c r="AX40" s="754"/>
      <c r="AY40" s="755"/>
      <c r="AZ40" s="676">
        <v>2035400</v>
      </c>
      <c r="BA40" s="677"/>
      <c r="BB40" s="677"/>
      <c r="BC40" s="677"/>
      <c r="BD40" s="712"/>
      <c r="BE40" s="712"/>
      <c r="BF40" s="735"/>
      <c r="BG40" s="767"/>
      <c r="BH40" s="768"/>
      <c r="BI40" s="768"/>
      <c r="BJ40" s="768"/>
      <c r="BK40" s="768"/>
      <c r="BL40" s="229"/>
      <c r="BM40" s="692" t="s">
        <v>345</v>
      </c>
      <c r="BN40" s="692"/>
      <c r="BO40" s="692"/>
      <c r="BP40" s="692"/>
      <c r="BQ40" s="692"/>
      <c r="BR40" s="692"/>
      <c r="BS40" s="692"/>
      <c r="BT40" s="692"/>
      <c r="BU40" s="693"/>
      <c r="BV40" s="676" t="s">
        <v>237</v>
      </c>
      <c r="BW40" s="677"/>
      <c r="BX40" s="677"/>
      <c r="BY40" s="677"/>
      <c r="BZ40" s="677"/>
      <c r="CA40" s="677"/>
      <c r="CB40" s="686"/>
      <c r="CD40" s="691" t="s">
        <v>346</v>
      </c>
      <c r="CE40" s="692"/>
      <c r="CF40" s="692"/>
      <c r="CG40" s="692"/>
      <c r="CH40" s="692"/>
      <c r="CI40" s="692"/>
      <c r="CJ40" s="692"/>
      <c r="CK40" s="692"/>
      <c r="CL40" s="692"/>
      <c r="CM40" s="692"/>
      <c r="CN40" s="692"/>
      <c r="CO40" s="692"/>
      <c r="CP40" s="692"/>
      <c r="CQ40" s="693"/>
      <c r="CR40" s="676">
        <v>419110</v>
      </c>
      <c r="CS40" s="677"/>
      <c r="CT40" s="677"/>
      <c r="CU40" s="677"/>
      <c r="CV40" s="677"/>
      <c r="CW40" s="677"/>
      <c r="CX40" s="677"/>
      <c r="CY40" s="678"/>
      <c r="CZ40" s="681">
        <v>0.5</v>
      </c>
      <c r="DA40" s="710"/>
      <c r="DB40" s="710"/>
      <c r="DC40" s="714"/>
      <c r="DD40" s="685">
        <v>9950</v>
      </c>
      <c r="DE40" s="677"/>
      <c r="DF40" s="677"/>
      <c r="DG40" s="677"/>
      <c r="DH40" s="677"/>
      <c r="DI40" s="677"/>
      <c r="DJ40" s="677"/>
      <c r="DK40" s="678"/>
      <c r="DL40" s="685">
        <v>4975</v>
      </c>
      <c r="DM40" s="677"/>
      <c r="DN40" s="677"/>
      <c r="DO40" s="677"/>
      <c r="DP40" s="677"/>
      <c r="DQ40" s="677"/>
      <c r="DR40" s="677"/>
      <c r="DS40" s="677"/>
      <c r="DT40" s="677"/>
      <c r="DU40" s="677"/>
      <c r="DV40" s="678"/>
      <c r="DW40" s="681">
        <v>0</v>
      </c>
      <c r="DX40" s="710"/>
      <c r="DY40" s="710"/>
      <c r="DZ40" s="710"/>
      <c r="EA40" s="710"/>
      <c r="EB40" s="710"/>
      <c r="EC40" s="711"/>
    </row>
    <row r="41" spans="2:133" ht="11.25" customHeight="1" x14ac:dyDescent="0.15">
      <c r="AQ41" s="763" t="s">
        <v>347</v>
      </c>
      <c r="AR41" s="764"/>
      <c r="AS41" s="764"/>
      <c r="AT41" s="764"/>
      <c r="AU41" s="764"/>
      <c r="AV41" s="764"/>
      <c r="AW41" s="764"/>
      <c r="AX41" s="764"/>
      <c r="AY41" s="765"/>
      <c r="AZ41" s="756">
        <v>5580520</v>
      </c>
      <c r="BA41" s="757"/>
      <c r="BB41" s="757"/>
      <c r="BC41" s="757"/>
      <c r="BD41" s="746"/>
      <c r="BE41" s="746"/>
      <c r="BF41" s="748"/>
      <c r="BG41" s="769"/>
      <c r="BH41" s="770"/>
      <c r="BI41" s="770"/>
      <c r="BJ41" s="770"/>
      <c r="BK41" s="770"/>
      <c r="BL41" s="230"/>
      <c r="BM41" s="701" t="s">
        <v>348</v>
      </c>
      <c r="BN41" s="701"/>
      <c r="BO41" s="701"/>
      <c r="BP41" s="701"/>
      <c r="BQ41" s="701"/>
      <c r="BR41" s="701"/>
      <c r="BS41" s="701"/>
      <c r="BT41" s="701"/>
      <c r="BU41" s="702"/>
      <c r="BV41" s="756">
        <v>349</v>
      </c>
      <c r="BW41" s="757"/>
      <c r="BX41" s="757"/>
      <c r="BY41" s="757"/>
      <c r="BZ41" s="757"/>
      <c r="CA41" s="757"/>
      <c r="CB41" s="766"/>
      <c r="CD41" s="691" t="s">
        <v>349</v>
      </c>
      <c r="CE41" s="692"/>
      <c r="CF41" s="692"/>
      <c r="CG41" s="692"/>
      <c r="CH41" s="692"/>
      <c r="CI41" s="692"/>
      <c r="CJ41" s="692"/>
      <c r="CK41" s="692"/>
      <c r="CL41" s="692"/>
      <c r="CM41" s="692"/>
      <c r="CN41" s="692"/>
      <c r="CO41" s="692"/>
      <c r="CP41" s="692"/>
      <c r="CQ41" s="693"/>
      <c r="CR41" s="676" t="s">
        <v>237</v>
      </c>
      <c r="CS41" s="712"/>
      <c r="CT41" s="712"/>
      <c r="CU41" s="712"/>
      <c r="CV41" s="712"/>
      <c r="CW41" s="712"/>
      <c r="CX41" s="712"/>
      <c r="CY41" s="713"/>
      <c r="CZ41" s="681" t="s">
        <v>237</v>
      </c>
      <c r="DA41" s="710"/>
      <c r="DB41" s="710"/>
      <c r="DC41" s="714"/>
      <c r="DD41" s="685" t="s">
        <v>182</v>
      </c>
      <c r="DE41" s="712"/>
      <c r="DF41" s="712"/>
      <c r="DG41" s="712"/>
      <c r="DH41" s="712"/>
      <c r="DI41" s="712"/>
      <c r="DJ41" s="712"/>
      <c r="DK41" s="713"/>
      <c r="DL41" s="771"/>
      <c r="DM41" s="772"/>
      <c r="DN41" s="772"/>
      <c r="DO41" s="772"/>
      <c r="DP41" s="772"/>
      <c r="DQ41" s="772"/>
      <c r="DR41" s="772"/>
      <c r="DS41" s="772"/>
      <c r="DT41" s="772"/>
      <c r="DU41" s="772"/>
      <c r="DV41" s="773"/>
      <c r="DW41" s="774"/>
      <c r="DX41" s="775"/>
      <c r="DY41" s="775"/>
      <c r="DZ41" s="775"/>
      <c r="EA41" s="775"/>
      <c r="EB41" s="775"/>
      <c r="EC41" s="776"/>
    </row>
    <row r="42" spans="2:133" ht="11.25" customHeight="1" x14ac:dyDescent="0.15">
      <c r="B42" s="223" t="s">
        <v>350</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73" t="s">
        <v>351</v>
      </c>
      <c r="CE42" s="674"/>
      <c r="CF42" s="674"/>
      <c r="CG42" s="674"/>
      <c r="CH42" s="674"/>
      <c r="CI42" s="674"/>
      <c r="CJ42" s="674"/>
      <c r="CK42" s="674"/>
      <c r="CL42" s="674"/>
      <c r="CM42" s="674"/>
      <c r="CN42" s="674"/>
      <c r="CO42" s="674"/>
      <c r="CP42" s="674"/>
      <c r="CQ42" s="675"/>
      <c r="CR42" s="676">
        <v>6465087</v>
      </c>
      <c r="CS42" s="677"/>
      <c r="CT42" s="677"/>
      <c r="CU42" s="677"/>
      <c r="CV42" s="677"/>
      <c r="CW42" s="677"/>
      <c r="CX42" s="677"/>
      <c r="CY42" s="678"/>
      <c r="CZ42" s="681">
        <v>7.5</v>
      </c>
      <c r="DA42" s="682"/>
      <c r="DB42" s="682"/>
      <c r="DC42" s="777"/>
      <c r="DD42" s="685">
        <v>2616359</v>
      </c>
      <c r="DE42" s="677"/>
      <c r="DF42" s="677"/>
      <c r="DG42" s="677"/>
      <c r="DH42" s="677"/>
      <c r="DI42" s="677"/>
      <c r="DJ42" s="677"/>
      <c r="DK42" s="678"/>
      <c r="DL42" s="771"/>
      <c r="DM42" s="772"/>
      <c r="DN42" s="772"/>
      <c r="DO42" s="772"/>
      <c r="DP42" s="772"/>
      <c r="DQ42" s="772"/>
      <c r="DR42" s="772"/>
      <c r="DS42" s="772"/>
      <c r="DT42" s="772"/>
      <c r="DU42" s="772"/>
      <c r="DV42" s="773"/>
      <c r="DW42" s="774"/>
      <c r="DX42" s="775"/>
      <c r="DY42" s="775"/>
      <c r="DZ42" s="775"/>
      <c r="EA42" s="775"/>
      <c r="EB42" s="775"/>
      <c r="EC42" s="776"/>
    </row>
    <row r="43" spans="2:133" ht="11.25" customHeight="1" x14ac:dyDescent="0.15">
      <c r="B43" s="233" t="s">
        <v>352</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73" t="s">
        <v>353</v>
      </c>
      <c r="CE43" s="674"/>
      <c r="CF43" s="674"/>
      <c r="CG43" s="674"/>
      <c r="CH43" s="674"/>
      <c r="CI43" s="674"/>
      <c r="CJ43" s="674"/>
      <c r="CK43" s="674"/>
      <c r="CL43" s="674"/>
      <c r="CM43" s="674"/>
      <c r="CN43" s="674"/>
      <c r="CO43" s="674"/>
      <c r="CP43" s="674"/>
      <c r="CQ43" s="675"/>
      <c r="CR43" s="676">
        <v>288311</v>
      </c>
      <c r="CS43" s="712"/>
      <c r="CT43" s="712"/>
      <c r="CU43" s="712"/>
      <c r="CV43" s="712"/>
      <c r="CW43" s="712"/>
      <c r="CX43" s="712"/>
      <c r="CY43" s="713"/>
      <c r="CZ43" s="681">
        <v>0.3</v>
      </c>
      <c r="DA43" s="710"/>
      <c r="DB43" s="710"/>
      <c r="DC43" s="714"/>
      <c r="DD43" s="685">
        <v>288311</v>
      </c>
      <c r="DE43" s="712"/>
      <c r="DF43" s="712"/>
      <c r="DG43" s="712"/>
      <c r="DH43" s="712"/>
      <c r="DI43" s="712"/>
      <c r="DJ43" s="712"/>
      <c r="DK43" s="713"/>
      <c r="DL43" s="771"/>
      <c r="DM43" s="772"/>
      <c r="DN43" s="772"/>
      <c r="DO43" s="772"/>
      <c r="DP43" s="772"/>
      <c r="DQ43" s="772"/>
      <c r="DR43" s="772"/>
      <c r="DS43" s="772"/>
      <c r="DT43" s="772"/>
      <c r="DU43" s="772"/>
      <c r="DV43" s="773"/>
      <c r="DW43" s="774"/>
      <c r="DX43" s="775"/>
      <c r="DY43" s="775"/>
      <c r="DZ43" s="775"/>
      <c r="EA43" s="775"/>
      <c r="EB43" s="775"/>
      <c r="EC43" s="776"/>
    </row>
    <row r="44" spans="2:133" ht="11.25" customHeight="1" x14ac:dyDescent="0.15">
      <c r="B44" s="234" t="s">
        <v>354</v>
      </c>
      <c r="CD44" s="788" t="s">
        <v>305</v>
      </c>
      <c r="CE44" s="789"/>
      <c r="CF44" s="673" t="s">
        <v>355</v>
      </c>
      <c r="CG44" s="674"/>
      <c r="CH44" s="674"/>
      <c r="CI44" s="674"/>
      <c r="CJ44" s="674"/>
      <c r="CK44" s="674"/>
      <c r="CL44" s="674"/>
      <c r="CM44" s="674"/>
      <c r="CN44" s="674"/>
      <c r="CO44" s="674"/>
      <c r="CP44" s="674"/>
      <c r="CQ44" s="675"/>
      <c r="CR44" s="676">
        <v>5903053</v>
      </c>
      <c r="CS44" s="677"/>
      <c r="CT44" s="677"/>
      <c r="CU44" s="677"/>
      <c r="CV44" s="677"/>
      <c r="CW44" s="677"/>
      <c r="CX44" s="677"/>
      <c r="CY44" s="678"/>
      <c r="CZ44" s="681">
        <v>6.8</v>
      </c>
      <c r="DA44" s="682"/>
      <c r="DB44" s="682"/>
      <c r="DC44" s="777"/>
      <c r="DD44" s="685">
        <v>2557134</v>
      </c>
      <c r="DE44" s="677"/>
      <c r="DF44" s="677"/>
      <c r="DG44" s="677"/>
      <c r="DH44" s="677"/>
      <c r="DI44" s="677"/>
      <c r="DJ44" s="677"/>
      <c r="DK44" s="678"/>
      <c r="DL44" s="771"/>
      <c r="DM44" s="772"/>
      <c r="DN44" s="772"/>
      <c r="DO44" s="772"/>
      <c r="DP44" s="772"/>
      <c r="DQ44" s="772"/>
      <c r="DR44" s="772"/>
      <c r="DS44" s="772"/>
      <c r="DT44" s="772"/>
      <c r="DU44" s="772"/>
      <c r="DV44" s="773"/>
      <c r="DW44" s="774"/>
      <c r="DX44" s="775"/>
      <c r="DY44" s="775"/>
      <c r="DZ44" s="775"/>
      <c r="EA44" s="775"/>
      <c r="EB44" s="775"/>
      <c r="EC44" s="776"/>
    </row>
    <row r="45" spans="2:133" ht="11.25" customHeight="1" x14ac:dyDescent="0.15">
      <c r="CD45" s="790"/>
      <c r="CE45" s="791"/>
      <c r="CF45" s="673" t="s">
        <v>356</v>
      </c>
      <c r="CG45" s="674"/>
      <c r="CH45" s="674"/>
      <c r="CI45" s="674"/>
      <c r="CJ45" s="674"/>
      <c r="CK45" s="674"/>
      <c r="CL45" s="674"/>
      <c r="CM45" s="674"/>
      <c r="CN45" s="674"/>
      <c r="CO45" s="674"/>
      <c r="CP45" s="674"/>
      <c r="CQ45" s="675"/>
      <c r="CR45" s="676">
        <v>2204645</v>
      </c>
      <c r="CS45" s="712"/>
      <c r="CT45" s="712"/>
      <c r="CU45" s="712"/>
      <c r="CV45" s="712"/>
      <c r="CW45" s="712"/>
      <c r="CX45" s="712"/>
      <c r="CY45" s="713"/>
      <c r="CZ45" s="681">
        <v>2.6</v>
      </c>
      <c r="DA45" s="710"/>
      <c r="DB45" s="710"/>
      <c r="DC45" s="714"/>
      <c r="DD45" s="685">
        <v>244102</v>
      </c>
      <c r="DE45" s="712"/>
      <c r="DF45" s="712"/>
      <c r="DG45" s="712"/>
      <c r="DH45" s="712"/>
      <c r="DI45" s="712"/>
      <c r="DJ45" s="712"/>
      <c r="DK45" s="713"/>
      <c r="DL45" s="771"/>
      <c r="DM45" s="772"/>
      <c r="DN45" s="772"/>
      <c r="DO45" s="772"/>
      <c r="DP45" s="772"/>
      <c r="DQ45" s="772"/>
      <c r="DR45" s="772"/>
      <c r="DS45" s="772"/>
      <c r="DT45" s="772"/>
      <c r="DU45" s="772"/>
      <c r="DV45" s="773"/>
      <c r="DW45" s="774"/>
      <c r="DX45" s="775"/>
      <c r="DY45" s="775"/>
      <c r="DZ45" s="775"/>
      <c r="EA45" s="775"/>
      <c r="EB45" s="775"/>
      <c r="EC45" s="776"/>
    </row>
    <row r="46" spans="2:133" ht="11.25" customHeight="1" x14ac:dyDescent="0.15">
      <c r="CD46" s="790"/>
      <c r="CE46" s="791"/>
      <c r="CF46" s="673" t="s">
        <v>357</v>
      </c>
      <c r="CG46" s="674"/>
      <c r="CH46" s="674"/>
      <c r="CI46" s="674"/>
      <c r="CJ46" s="674"/>
      <c r="CK46" s="674"/>
      <c r="CL46" s="674"/>
      <c r="CM46" s="674"/>
      <c r="CN46" s="674"/>
      <c r="CO46" s="674"/>
      <c r="CP46" s="674"/>
      <c r="CQ46" s="675"/>
      <c r="CR46" s="676">
        <v>3698408</v>
      </c>
      <c r="CS46" s="677"/>
      <c r="CT46" s="677"/>
      <c r="CU46" s="677"/>
      <c r="CV46" s="677"/>
      <c r="CW46" s="677"/>
      <c r="CX46" s="677"/>
      <c r="CY46" s="678"/>
      <c r="CZ46" s="681">
        <v>4.3</v>
      </c>
      <c r="DA46" s="682"/>
      <c r="DB46" s="682"/>
      <c r="DC46" s="777"/>
      <c r="DD46" s="685">
        <v>2313032</v>
      </c>
      <c r="DE46" s="677"/>
      <c r="DF46" s="677"/>
      <c r="DG46" s="677"/>
      <c r="DH46" s="677"/>
      <c r="DI46" s="677"/>
      <c r="DJ46" s="677"/>
      <c r="DK46" s="678"/>
      <c r="DL46" s="771"/>
      <c r="DM46" s="772"/>
      <c r="DN46" s="772"/>
      <c r="DO46" s="772"/>
      <c r="DP46" s="772"/>
      <c r="DQ46" s="772"/>
      <c r="DR46" s="772"/>
      <c r="DS46" s="772"/>
      <c r="DT46" s="772"/>
      <c r="DU46" s="772"/>
      <c r="DV46" s="773"/>
      <c r="DW46" s="774"/>
      <c r="DX46" s="775"/>
      <c r="DY46" s="775"/>
      <c r="DZ46" s="775"/>
      <c r="EA46" s="775"/>
      <c r="EB46" s="775"/>
      <c r="EC46" s="776"/>
    </row>
    <row r="47" spans="2:133" ht="11.25" customHeight="1" x14ac:dyDescent="0.15">
      <c r="CD47" s="790"/>
      <c r="CE47" s="791"/>
      <c r="CF47" s="673" t="s">
        <v>358</v>
      </c>
      <c r="CG47" s="674"/>
      <c r="CH47" s="674"/>
      <c r="CI47" s="674"/>
      <c r="CJ47" s="674"/>
      <c r="CK47" s="674"/>
      <c r="CL47" s="674"/>
      <c r="CM47" s="674"/>
      <c r="CN47" s="674"/>
      <c r="CO47" s="674"/>
      <c r="CP47" s="674"/>
      <c r="CQ47" s="675"/>
      <c r="CR47" s="676">
        <v>562034</v>
      </c>
      <c r="CS47" s="712"/>
      <c r="CT47" s="712"/>
      <c r="CU47" s="712"/>
      <c r="CV47" s="712"/>
      <c r="CW47" s="712"/>
      <c r="CX47" s="712"/>
      <c r="CY47" s="713"/>
      <c r="CZ47" s="681">
        <v>0.7</v>
      </c>
      <c r="DA47" s="710"/>
      <c r="DB47" s="710"/>
      <c r="DC47" s="714"/>
      <c r="DD47" s="685">
        <v>59225</v>
      </c>
      <c r="DE47" s="712"/>
      <c r="DF47" s="712"/>
      <c r="DG47" s="712"/>
      <c r="DH47" s="712"/>
      <c r="DI47" s="712"/>
      <c r="DJ47" s="712"/>
      <c r="DK47" s="713"/>
      <c r="DL47" s="771"/>
      <c r="DM47" s="772"/>
      <c r="DN47" s="772"/>
      <c r="DO47" s="772"/>
      <c r="DP47" s="772"/>
      <c r="DQ47" s="772"/>
      <c r="DR47" s="772"/>
      <c r="DS47" s="772"/>
      <c r="DT47" s="772"/>
      <c r="DU47" s="772"/>
      <c r="DV47" s="773"/>
      <c r="DW47" s="774"/>
      <c r="DX47" s="775"/>
      <c r="DY47" s="775"/>
      <c r="DZ47" s="775"/>
      <c r="EA47" s="775"/>
      <c r="EB47" s="775"/>
      <c r="EC47" s="776"/>
    </row>
    <row r="48" spans="2:133" x14ac:dyDescent="0.15">
      <c r="CD48" s="792"/>
      <c r="CE48" s="793"/>
      <c r="CF48" s="673" t="s">
        <v>359</v>
      </c>
      <c r="CG48" s="674"/>
      <c r="CH48" s="674"/>
      <c r="CI48" s="674"/>
      <c r="CJ48" s="674"/>
      <c r="CK48" s="674"/>
      <c r="CL48" s="674"/>
      <c r="CM48" s="674"/>
      <c r="CN48" s="674"/>
      <c r="CO48" s="674"/>
      <c r="CP48" s="674"/>
      <c r="CQ48" s="675"/>
      <c r="CR48" s="676" t="s">
        <v>182</v>
      </c>
      <c r="CS48" s="677"/>
      <c r="CT48" s="677"/>
      <c r="CU48" s="677"/>
      <c r="CV48" s="677"/>
      <c r="CW48" s="677"/>
      <c r="CX48" s="677"/>
      <c r="CY48" s="678"/>
      <c r="CZ48" s="681" t="s">
        <v>237</v>
      </c>
      <c r="DA48" s="682"/>
      <c r="DB48" s="682"/>
      <c r="DC48" s="777"/>
      <c r="DD48" s="685" t="s">
        <v>237</v>
      </c>
      <c r="DE48" s="677"/>
      <c r="DF48" s="677"/>
      <c r="DG48" s="677"/>
      <c r="DH48" s="677"/>
      <c r="DI48" s="677"/>
      <c r="DJ48" s="677"/>
      <c r="DK48" s="678"/>
      <c r="DL48" s="771"/>
      <c r="DM48" s="772"/>
      <c r="DN48" s="772"/>
      <c r="DO48" s="772"/>
      <c r="DP48" s="772"/>
      <c r="DQ48" s="772"/>
      <c r="DR48" s="772"/>
      <c r="DS48" s="772"/>
      <c r="DT48" s="772"/>
      <c r="DU48" s="772"/>
      <c r="DV48" s="773"/>
      <c r="DW48" s="774"/>
      <c r="DX48" s="775"/>
      <c r="DY48" s="775"/>
      <c r="DZ48" s="775"/>
      <c r="EA48" s="775"/>
      <c r="EB48" s="775"/>
      <c r="EC48" s="776"/>
    </row>
    <row r="49" spans="82:133" ht="11.25" customHeight="1" x14ac:dyDescent="0.15">
      <c r="CD49" s="721" t="s">
        <v>360</v>
      </c>
      <c r="CE49" s="722"/>
      <c r="CF49" s="722"/>
      <c r="CG49" s="722"/>
      <c r="CH49" s="722"/>
      <c r="CI49" s="722"/>
      <c r="CJ49" s="722"/>
      <c r="CK49" s="722"/>
      <c r="CL49" s="722"/>
      <c r="CM49" s="722"/>
      <c r="CN49" s="722"/>
      <c r="CO49" s="722"/>
      <c r="CP49" s="722"/>
      <c r="CQ49" s="723"/>
      <c r="CR49" s="756">
        <v>86203562</v>
      </c>
      <c r="CS49" s="746"/>
      <c r="CT49" s="746"/>
      <c r="CU49" s="746"/>
      <c r="CV49" s="746"/>
      <c r="CW49" s="746"/>
      <c r="CX49" s="746"/>
      <c r="CY49" s="778"/>
      <c r="CZ49" s="761">
        <v>100</v>
      </c>
      <c r="DA49" s="779"/>
      <c r="DB49" s="779"/>
      <c r="DC49" s="780"/>
      <c r="DD49" s="781">
        <v>56496727</v>
      </c>
      <c r="DE49" s="746"/>
      <c r="DF49" s="746"/>
      <c r="DG49" s="746"/>
      <c r="DH49" s="746"/>
      <c r="DI49" s="746"/>
      <c r="DJ49" s="746"/>
      <c r="DK49" s="778"/>
      <c r="DL49" s="782"/>
      <c r="DM49" s="783"/>
      <c r="DN49" s="783"/>
      <c r="DO49" s="783"/>
      <c r="DP49" s="783"/>
      <c r="DQ49" s="783"/>
      <c r="DR49" s="783"/>
      <c r="DS49" s="783"/>
      <c r="DT49" s="783"/>
      <c r="DU49" s="783"/>
      <c r="DV49" s="784"/>
      <c r="DW49" s="785"/>
      <c r="DX49" s="786"/>
      <c r="DY49" s="786"/>
      <c r="DZ49" s="786"/>
      <c r="EA49" s="786"/>
      <c r="EB49" s="786"/>
      <c r="EC49" s="787"/>
    </row>
    <row r="50" spans="82:133" hidden="1" x14ac:dyDescent="0.15"/>
    <row r="51" spans="82:133" hidden="1" x14ac:dyDescent="0.15"/>
    <row r="52" spans="82:133" hidden="1" x14ac:dyDescent="0.15"/>
    <row r="53" spans="82:133" hidden="1" x14ac:dyDescent="0.15"/>
  </sheetData>
  <sheetProtection algorithmName="SHA-512" hashValue="z4/DNQW3N+03rxALx8/flZOw5ABrnk64JxQIUmjnDatwJA//DG4dI1Hh/QHhs+b1eFyZmjSdqQUM+ofzVPkJxg==" saltValue="l+KE/PUwOUod5rJrFBM9G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Normal="100" zoomScaleSheetLayoutView="70" workbookViewId="0"/>
  </sheetViews>
  <sheetFormatPr defaultColWidth="0" defaultRowHeight="13.5" zeroHeight="1" x14ac:dyDescent="0.15"/>
  <cols>
    <col min="1" max="130" width="2.75" style="283" customWidth="1"/>
    <col min="131" max="131" width="1.625" style="283" customWidth="1"/>
    <col min="132" max="16384" width="9" style="283" hidden="1"/>
  </cols>
  <sheetData>
    <row r="1" spans="1:131" s="241" customFormat="1" ht="11.25" customHeight="1" thickBot="1" x14ac:dyDescent="0.2">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x14ac:dyDescent="0.2">
      <c r="A2" s="242" t="s">
        <v>361</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823" t="s">
        <v>362</v>
      </c>
      <c r="DK2" s="824"/>
      <c r="DL2" s="824"/>
      <c r="DM2" s="824"/>
      <c r="DN2" s="824"/>
      <c r="DO2" s="825"/>
      <c r="DP2" s="243"/>
      <c r="DQ2" s="823" t="s">
        <v>363</v>
      </c>
      <c r="DR2" s="824"/>
      <c r="DS2" s="824"/>
      <c r="DT2" s="824"/>
      <c r="DU2" s="824"/>
      <c r="DV2" s="824"/>
      <c r="DW2" s="824"/>
      <c r="DX2" s="824"/>
      <c r="DY2" s="824"/>
      <c r="DZ2" s="825"/>
      <c r="EA2" s="244"/>
    </row>
    <row r="3" spans="1:131" s="241" customFormat="1" ht="11.25" customHeight="1" x14ac:dyDescent="0.15">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x14ac:dyDescent="0.2">
      <c r="A4" s="826" t="s">
        <v>364</v>
      </c>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246"/>
      <c r="BA4" s="246"/>
      <c r="BB4" s="246"/>
      <c r="BC4" s="246"/>
      <c r="BD4" s="246"/>
      <c r="BE4" s="247"/>
      <c r="BF4" s="247"/>
      <c r="BG4" s="247"/>
      <c r="BH4" s="247"/>
      <c r="BI4" s="247"/>
      <c r="BJ4" s="247"/>
      <c r="BK4" s="247"/>
      <c r="BL4" s="247"/>
      <c r="BM4" s="247"/>
      <c r="BN4" s="247"/>
      <c r="BO4" s="247"/>
      <c r="BP4" s="247"/>
      <c r="BQ4" s="246" t="s">
        <v>365</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x14ac:dyDescent="0.15">
      <c r="A5" s="817" t="s">
        <v>366</v>
      </c>
      <c r="B5" s="818"/>
      <c r="C5" s="818"/>
      <c r="D5" s="818"/>
      <c r="E5" s="818"/>
      <c r="F5" s="818"/>
      <c r="G5" s="818"/>
      <c r="H5" s="818"/>
      <c r="I5" s="818"/>
      <c r="J5" s="818"/>
      <c r="K5" s="818"/>
      <c r="L5" s="818"/>
      <c r="M5" s="818"/>
      <c r="N5" s="818"/>
      <c r="O5" s="818"/>
      <c r="P5" s="819"/>
      <c r="Q5" s="794" t="s">
        <v>367</v>
      </c>
      <c r="R5" s="795"/>
      <c r="S5" s="795"/>
      <c r="T5" s="795"/>
      <c r="U5" s="796"/>
      <c r="V5" s="794" t="s">
        <v>368</v>
      </c>
      <c r="W5" s="795"/>
      <c r="X5" s="795"/>
      <c r="Y5" s="795"/>
      <c r="Z5" s="796"/>
      <c r="AA5" s="794" t="s">
        <v>369</v>
      </c>
      <c r="AB5" s="795"/>
      <c r="AC5" s="795"/>
      <c r="AD5" s="795"/>
      <c r="AE5" s="795"/>
      <c r="AF5" s="827" t="s">
        <v>370</v>
      </c>
      <c r="AG5" s="795"/>
      <c r="AH5" s="795"/>
      <c r="AI5" s="795"/>
      <c r="AJ5" s="806"/>
      <c r="AK5" s="795" t="s">
        <v>371</v>
      </c>
      <c r="AL5" s="795"/>
      <c r="AM5" s="795"/>
      <c r="AN5" s="795"/>
      <c r="AO5" s="796"/>
      <c r="AP5" s="794" t="s">
        <v>372</v>
      </c>
      <c r="AQ5" s="795"/>
      <c r="AR5" s="795"/>
      <c r="AS5" s="795"/>
      <c r="AT5" s="796"/>
      <c r="AU5" s="794" t="s">
        <v>373</v>
      </c>
      <c r="AV5" s="795"/>
      <c r="AW5" s="795"/>
      <c r="AX5" s="795"/>
      <c r="AY5" s="806"/>
      <c r="AZ5" s="250"/>
      <c r="BA5" s="250"/>
      <c r="BB5" s="250"/>
      <c r="BC5" s="250"/>
      <c r="BD5" s="250"/>
      <c r="BE5" s="251"/>
      <c r="BF5" s="251"/>
      <c r="BG5" s="251"/>
      <c r="BH5" s="251"/>
      <c r="BI5" s="251"/>
      <c r="BJ5" s="251"/>
      <c r="BK5" s="251"/>
      <c r="BL5" s="251"/>
      <c r="BM5" s="251"/>
      <c r="BN5" s="251"/>
      <c r="BO5" s="251"/>
      <c r="BP5" s="251"/>
      <c r="BQ5" s="817" t="s">
        <v>374</v>
      </c>
      <c r="BR5" s="818"/>
      <c r="BS5" s="818"/>
      <c r="BT5" s="818"/>
      <c r="BU5" s="818"/>
      <c r="BV5" s="818"/>
      <c r="BW5" s="818"/>
      <c r="BX5" s="818"/>
      <c r="BY5" s="818"/>
      <c r="BZ5" s="818"/>
      <c r="CA5" s="818"/>
      <c r="CB5" s="818"/>
      <c r="CC5" s="818"/>
      <c r="CD5" s="818"/>
      <c r="CE5" s="818"/>
      <c r="CF5" s="818"/>
      <c r="CG5" s="819"/>
      <c r="CH5" s="794" t="s">
        <v>375</v>
      </c>
      <c r="CI5" s="795"/>
      <c r="CJ5" s="795"/>
      <c r="CK5" s="795"/>
      <c r="CL5" s="796"/>
      <c r="CM5" s="794" t="s">
        <v>376</v>
      </c>
      <c r="CN5" s="795"/>
      <c r="CO5" s="795"/>
      <c r="CP5" s="795"/>
      <c r="CQ5" s="796"/>
      <c r="CR5" s="794" t="s">
        <v>377</v>
      </c>
      <c r="CS5" s="795"/>
      <c r="CT5" s="795"/>
      <c r="CU5" s="795"/>
      <c r="CV5" s="796"/>
      <c r="CW5" s="794" t="s">
        <v>378</v>
      </c>
      <c r="CX5" s="795"/>
      <c r="CY5" s="795"/>
      <c r="CZ5" s="795"/>
      <c r="DA5" s="796"/>
      <c r="DB5" s="794" t="s">
        <v>379</v>
      </c>
      <c r="DC5" s="795"/>
      <c r="DD5" s="795"/>
      <c r="DE5" s="795"/>
      <c r="DF5" s="796"/>
      <c r="DG5" s="800" t="s">
        <v>380</v>
      </c>
      <c r="DH5" s="801"/>
      <c r="DI5" s="801"/>
      <c r="DJ5" s="801"/>
      <c r="DK5" s="802"/>
      <c r="DL5" s="800" t="s">
        <v>381</v>
      </c>
      <c r="DM5" s="801"/>
      <c r="DN5" s="801"/>
      <c r="DO5" s="801"/>
      <c r="DP5" s="802"/>
      <c r="DQ5" s="794" t="s">
        <v>382</v>
      </c>
      <c r="DR5" s="795"/>
      <c r="DS5" s="795"/>
      <c r="DT5" s="795"/>
      <c r="DU5" s="796"/>
      <c r="DV5" s="794" t="s">
        <v>373</v>
      </c>
      <c r="DW5" s="795"/>
      <c r="DX5" s="795"/>
      <c r="DY5" s="795"/>
      <c r="DZ5" s="806"/>
      <c r="EA5" s="248"/>
    </row>
    <row r="6" spans="1:131" s="249" customFormat="1" ht="26.25" customHeight="1" thickBot="1" x14ac:dyDescent="0.2">
      <c r="A6" s="820"/>
      <c r="B6" s="821"/>
      <c r="C6" s="821"/>
      <c r="D6" s="821"/>
      <c r="E6" s="821"/>
      <c r="F6" s="821"/>
      <c r="G6" s="821"/>
      <c r="H6" s="821"/>
      <c r="I6" s="821"/>
      <c r="J6" s="821"/>
      <c r="K6" s="821"/>
      <c r="L6" s="821"/>
      <c r="M6" s="821"/>
      <c r="N6" s="821"/>
      <c r="O6" s="821"/>
      <c r="P6" s="822"/>
      <c r="Q6" s="797"/>
      <c r="R6" s="798"/>
      <c r="S6" s="798"/>
      <c r="T6" s="798"/>
      <c r="U6" s="799"/>
      <c r="V6" s="797"/>
      <c r="W6" s="798"/>
      <c r="X6" s="798"/>
      <c r="Y6" s="798"/>
      <c r="Z6" s="799"/>
      <c r="AA6" s="797"/>
      <c r="AB6" s="798"/>
      <c r="AC6" s="798"/>
      <c r="AD6" s="798"/>
      <c r="AE6" s="798"/>
      <c r="AF6" s="828"/>
      <c r="AG6" s="798"/>
      <c r="AH6" s="798"/>
      <c r="AI6" s="798"/>
      <c r="AJ6" s="807"/>
      <c r="AK6" s="798"/>
      <c r="AL6" s="798"/>
      <c r="AM6" s="798"/>
      <c r="AN6" s="798"/>
      <c r="AO6" s="799"/>
      <c r="AP6" s="797"/>
      <c r="AQ6" s="798"/>
      <c r="AR6" s="798"/>
      <c r="AS6" s="798"/>
      <c r="AT6" s="799"/>
      <c r="AU6" s="797"/>
      <c r="AV6" s="798"/>
      <c r="AW6" s="798"/>
      <c r="AX6" s="798"/>
      <c r="AY6" s="807"/>
      <c r="AZ6" s="246"/>
      <c r="BA6" s="246"/>
      <c r="BB6" s="246"/>
      <c r="BC6" s="246"/>
      <c r="BD6" s="246"/>
      <c r="BE6" s="247"/>
      <c r="BF6" s="247"/>
      <c r="BG6" s="247"/>
      <c r="BH6" s="247"/>
      <c r="BI6" s="247"/>
      <c r="BJ6" s="247"/>
      <c r="BK6" s="247"/>
      <c r="BL6" s="247"/>
      <c r="BM6" s="247"/>
      <c r="BN6" s="247"/>
      <c r="BO6" s="247"/>
      <c r="BP6" s="247"/>
      <c r="BQ6" s="820"/>
      <c r="BR6" s="821"/>
      <c r="BS6" s="821"/>
      <c r="BT6" s="821"/>
      <c r="BU6" s="821"/>
      <c r="BV6" s="821"/>
      <c r="BW6" s="821"/>
      <c r="BX6" s="821"/>
      <c r="BY6" s="821"/>
      <c r="BZ6" s="821"/>
      <c r="CA6" s="821"/>
      <c r="CB6" s="821"/>
      <c r="CC6" s="821"/>
      <c r="CD6" s="821"/>
      <c r="CE6" s="821"/>
      <c r="CF6" s="821"/>
      <c r="CG6" s="822"/>
      <c r="CH6" s="797"/>
      <c r="CI6" s="798"/>
      <c r="CJ6" s="798"/>
      <c r="CK6" s="798"/>
      <c r="CL6" s="799"/>
      <c r="CM6" s="797"/>
      <c r="CN6" s="798"/>
      <c r="CO6" s="798"/>
      <c r="CP6" s="798"/>
      <c r="CQ6" s="799"/>
      <c r="CR6" s="797"/>
      <c r="CS6" s="798"/>
      <c r="CT6" s="798"/>
      <c r="CU6" s="798"/>
      <c r="CV6" s="799"/>
      <c r="CW6" s="797"/>
      <c r="CX6" s="798"/>
      <c r="CY6" s="798"/>
      <c r="CZ6" s="798"/>
      <c r="DA6" s="799"/>
      <c r="DB6" s="797"/>
      <c r="DC6" s="798"/>
      <c r="DD6" s="798"/>
      <c r="DE6" s="798"/>
      <c r="DF6" s="799"/>
      <c r="DG6" s="803"/>
      <c r="DH6" s="804"/>
      <c r="DI6" s="804"/>
      <c r="DJ6" s="804"/>
      <c r="DK6" s="805"/>
      <c r="DL6" s="803"/>
      <c r="DM6" s="804"/>
      <c r="DN6" s="804"/>
      <c r="DO6" s="804"/>
      <c r="DP6" s="805"/>
      <c r="DQ6" s="797"/>
      <c r="DR6" s="798"/>
      <c r="DS6" s="798"/>
      <c r="DT6" s="798"/>
      <c r="DU6" s="799"/>
      <c r="DV6" s="797"/>
      <c r="DW6" s="798"/>
      <c r="DX6" s="798"/>
      <c r="DY6" s="798"/>
      <c r="DZ6" s="807"/>
      <c r="EA6" s="248"/>
    </row>
    <row r="7" spans="1:131" s="249" customFormat="1" ht="26.25" customHeight="1" thickTop="1" x14ac:dyDescent="0.15">
      <c r="A7" s="252">
        <v>1</v>
      </c>
      <c r="B7" s="808" t="s">
        <v>383</v>
      </c>
      <c r="C7" s="809"/>
      <c r="D7" s="809"/>
      <c r="E7" s="809"/>
      <c r="F7" s="809"/>
      <c r="G7" s="809"/>
      <c r="H7" s="809"/>
      <c r="I7" s="809"/>
      <c r="J7" s="809"/>
      <c r="K7" s="809"/>
      <c r="L7" s="809"/>
      <c r="M7" s="809"/>
      <c r="N7" s="809"/>
      <c r="O7" s="809"/>
      <c r="P7" s="810"/>
      <c r="Q7" s="811">
        <v>88196</v>
      </c>
      <c r="R7" s="812"/>
      <c r="S7" s="812"/>
      <c r="T7" s="812"/>
      <c r="U7" s="812"/>
      <c r="V7" s="812">
        <v>86235</v>
      </c>
      <c r="W7" s="812"/>
      <c r="X7" s="812"/>
      <c r="Y7" s="812"/>
      <c r="Z7" s="812"/>
      <c r="AA7" s="812">
        <v>1961</v>
      </c>
      <c r="AB7" s="812"/>
      <c r="AC7" s="812"/>
      <c r="AD7" s="812"/>
      <c r="AE7" s="813"/>
      <c r="AF7" s="814">
        <v>894</v>
      </c>
      <c r="AG7" s="815"/>
      <c r="AH7" s="815"/>
      <c r="AI7" s="815"/>
      <c r="AJ7" s="816"/>
      <c r="AK7" s="851">
        <v>1252</v>
      </c>
      <c r="AL7" s="852"/>
      <c r="AM7" s="852"/>
      <c r="AN7" s="852"/>
      <c r="AO7" s="852"/>
      <c r="AP7" s="852">
        <v>50829</v>
      </c>
      <c r="AQ7" s="852"/>
      <c r="AR7" s="852"/>
      <c r="AS7" s="852"/>
      <c r="AT7" s="852"/>
      <c r="AU7" s="853"/>
      <c r="AV7" s="853"/>
      <c r="AW7" s="853"/>
      <c r="AX7" s="853"/>
      <c r="AY7" s="854"/>
      <c r="AZ7" s="246"/>
      <c r="BA7" s="246"/>
      <c r="BB7" s="246"/>
      <c r="BC7" s="246"/>
      <c r="BD7" s="246"/>
      <c r="BE7" s="247"/>
      <c r="BF7" s="247"/>
      <c r="BG7" s="247"/>
      <c r="BH7" s="247"/>
      <c r="BI7" s="247"/>
      <c r="BJ7" s="247"/>
      <c r="BK7" s="247"/>
      <c r="BL7" s="247"/>
      <c r="BM7" s="247"/>
      <c r="BN7" s="247"/>
      <c r="BO7" s="247"/>
      <c r="BP7" s="247"/>
      <c r="BQ7" s="253">
        <v>1</v>
      </c>
      <c r="BR7" s="254" t="s">
        <v>578</v>
      </c>
      <c r="BS7" s="855" t="s">
        <v>579</v>
      </c>
      <c r="BT7" s="856"/>
      <c r="BU7" s="856"/>
      <c r="BV7" s="856"/>
      <c r="BW7" s="856"/>
      <c r="BX7" s="856"/>
      <c r="BY7" s="856"/>
      <c r="BZ7" s="856"/>
      <c r="CA7" s="856"/>
      <c r="CB7" s="856"/>
      <c r="CC7" s="856"/>
      <c r="CD7" s="856"/>
      <c r="CE7" s="856"/>
      <c r="CF7" s="856"/>
      <c r="CG7" s="857"/>
      <c r="CH7" s="848">
        <v>7</v>
      </c>
      <c r="CI7" s="849"/>
      <c r="CJ7" s="849"/>
      <c r="CK7" s="849"/>
      <c r="CL7" s="850"/>
      <c r="CM7" s="848">
        <v>54</v>
      </c>
      <c r="CN7" s="849"/>
      <c r="CO7" s="849"/>
      <c r="CP7" s="849"/>
      <c r="CQ7" s="850"/>
      <c r="CR7" s="848">
        <v>5</v>
      </c>
      <c r="CS7" s="849"/>
      <c r="CT7" s="849"/>
      <c r="CU7" s="849"/>
      <c r="CV7" s="850"/>
      <c r="CW7" s="848" t="s">
        <v>580</v>
      </c>
      <c r="CX7" s="849"/>
      <c r="CY7" s="849"/>
      <c r="CZ7" s="849"/>
      <c r="DA7" s="850"/>
      <c r="DB7" s="848">
        <v>709</v>
      </c>
      <c r="DC7" s="849"/>
      <c r="DD7" s="849"/>
      <c r="DE7" s="849"/>
      <c r="DF7" s="850"/>
      <c r="DG7" s="848" t="s">
        <v>580</v>
      </c>
      <c r="DH7" s="849"/>
      <c r="DI7" s="849"/>
      <c r="DJ7" s="849"/>
      <c r="DK7" s="850"/>
      <c r="DL7" s="848" t="s">
        <v>580</v>
      </c>
      <c r="DM7" s="849"/>
      <c r="DN7" s="849"/>
      <c r="DO7" s="849"/>
      <c r="DP7" s="850"/>
      <c r="DQ7" s="848" t="s">
        <v>580</v>
      </c>
      <c r="DR7" s="849"/>
      <c r="DS7" s="849"/>
      <c r="DT7" s="849"/>
      <c r="DU7" s="850"/>
      <c r="DV7" s="829"/>
      <c r="DW7" s="830"/>
      <c r="DX7" s="830"/>
      <c r="DY7" s="830"/>
      <c r="DZ7" s="831"/>
      <c r="EA7" s="248"/>
    </row>
    <row r="8" spans="1:131" s="249" customFormat="1" ht="26.25" customHeight="1" x14ac:dyDescent="0.15">
      <c r="A8" s="255">
        <v>2</v>
      </c>
      <c r="B8" s="832"/>
      <c r="C8" s="833"/>
      <c r="D8" s="833"/>
      <c r="E8" s="833"/>
      <c r="F8" s="833"/>
      <c r="G8" s="833"/>
      <c r="H8" s="833"/>
      <c r="I8" s="833"/>
      <c r="J8" s="833"/>
      <c r="K8" s="833"/>
      <c r="L8" s="833"/>
      <c r="M8" s="833"/>
      <c r="N8" s="833"/>
      <c r="O8" s="833"/>
      <c r="P8" s="834"/>
      <c r="Q8" s="835"/>
      <c r="R8" s="836"/>
      <c r="S8" s="836"/>
      <c r="T8" s="836"/>
      <c r="U8" s="836"/>
      <c r="V8" s="836"/>
      <c r="W8" s="836"/>
      <c r="X8" s="836"/>
      <c r="Y8" s="836"/>
      <c r="Z8" s="836"/>
      <c r="AA8" s="836"/>
      <c r="AB8" s="836"/>
      <c r="AC8" s="836"/>
      <c r="AD8" s="836"/>
      <c r="AE8" s="837"/>
      <c r="AF8" s="838"/>
      <c r="AG8" s="839"/>
      <c r="AH8" s="839"/>
      <c r="AI8" s="839"/>
      <c r="AJ8" s="840"/>
      <c r="AK8" s="841"/>
      <c r="AL8" s="842"/>
      <c r="AM8" s="842"/>
      <c r="AN8" s="842"/>
      <c r="AO8" s="842"/>
      <c r="AP8" s="842"/>
      <c r="AQ8" s="842"/>
      <c r="AR8" s="842"/>
      <c r="AS8" s="842"/>
      <c r="AT8" s="842"/>
      <c r="AU8" s="843"/>
      <c r="AV8" s="843"/>
      <c r="AW8" s="843"/>
      <c r="AX8" s="843"/>
      <c r="AY8" s="844"/>
      <c r="AZ8" s="246"/>
      <c r="BA8" s="246"/>
      <c r="BB8" s="246"/>
      <c r="BC8" s="246"/>
      <c r="BD8" s="246"/>
      <c r="BE8" s="247"/>
      <c r="BF8" s="247"/>
      <c r="BG8" s="247"/>
      <c r="BH8" s="247"/>
      <c r="BI8" s="247"/>
      <c r="BJ8" s="247"/>
      <c r="BK8" s="247"/>
      <c r="BL8" s="247"/>
      <c r="BM8" s="247"/>
      <c r="BN8" s="247"/>
      <c r="BO8" s="247"/>
      <c r="BP8" s="247"/>
      <c r="BQ8" s="256">
        <v>2</v>
      </c>
      <c r="BR8" s="257"/>
      <c r="BS8" s="845" t="s">
        <v>581</v>
      </c>
      <c r="BT8" s="846"/>
      <c r="BU8" s="846"/>
      <c r="BV8" s="846"/>
      <c r="BW8" s="846"/>
      <c r="BX8" s="846"/>
      <c r="BY8" s="846"/>
      <c r="BZ8" s="846"/>
      <c r="CA8" s="846"/>
      <c r="CB8" s="846"/>
      <c r="CC8" s="846"/>
      <c r="CD8" s="846"/>
      <c r="CE8" s="846"/>
      <c r="CF8" s="846"/>
      <c r="CG8" s="847"/>
      <c r="CH8" s="858">
        <v>-12</v>
      </c>
      <c r="CI8" s="859"/>
      <c r="CJ8" s="859"/>
      <c r="CK8" s="859"/>
      <c r="CL8" s="860"/>
      <c r="CM8" s="858">
        <v>2</v>
      </c>
      <c r="CN8" s="859"/>
      <c r="CO8" s="859"/>
      <c r="CP8" s="859"/>
      <c r="CQ8" s="860"/>
      <c r="CR8" s="858">
        <v>6</v>
      </c>
      <c r="CS8" s="859"/>
      <c r="CT8" s="859"/>
      <c r="CU8" s="859"/>
      <c r="CV8" s="860"/>
      <c r="CW8" s="858" t="s">
        <v>582</v>
      </c>
      <c r="CX8" s="859"/>
      <c r="CY8" s="859"/>
      <c r="CZ8" s="859"/>
      <c r="DA8" s="860"/>
      <c r="DB8" s="858" t="s">
        <v>583</v>
      </c>
      <c r="DC8" s="859"/>
      <c r="DD8" s="859"/>
      <c r="DE8" s="859"/>
      <c r="DF8" s="860"/>
      <c r="DG8" s="858" t="s">
        <v>580</v>
      </c>
      <c r="DH8" s="859"/>
      <c r="DI8" s="859"/>
      <c r="DJ8" s="859"/>
      <c r="DK8" s="860"/>
      <c r="DL8" s="858" t="s">
        <v>580</v>
      </c>
      <c r="DM8" s="859"/>
      <c r="DN8" s="859"/>
      <c r="DO8" s="859"/>
      <c r="DP8" s="860"/>
      <c r="DQ8" s="858" t="s">
        <v>580</v>
      </c>
      <c r="DR8" s="859"/>
      <c r="DS8" s="859"/>
      <c r="DT8" s="859"/>
      <c r="DU8" s="860"/>
      <c r="DV8" s="861"/>
      <c r="DW8" s="862"/>
      <c r="DX8" s="862"/>
      <c r="DY8" s="862"/>
      <c r="DZ8" s="863"/>
      <c r="EA8" s="248"/>
    </row>
    <row r="9" spans="1:131" s="249" customFormat="1" ht="26.25" customHeight="1" x14ac:dyDescent="0.15">
      <c r="A9" s="255">
        <v>3</v>
      </c>
      <c r="B9" s="832"/>
      <c r="C9" s="833"/>
      <c r="D9" s="833"/>
      <c r="E9" s="833"/>
      <c r="F9" s="833"/>
      <c r="G9" s="833"/>
      <c r="H9" s="833"/>
      <c r="I9" s="833"/>
      <c r="J9" s="833"/>
      <c r="K9" s="833"/>
      <c r="L9" s="833"/>
      <c r="M9" s="833"/>
      <c r="N9" s="833"/>
      <c r="O9" s="833"/>
      <c r="P9" s="834"/>
      <c r="Q9" s="835"/>
      <c r="R9" s="836"/>
      <c r="S9" s="836"/>
      <c r="T9" s="836"/>
      <c r="U9" s="836"/>
      <c r="V9" s="836"/>
      <c r="W9" s="836"/>
      <c r="X9" s="836"/>
      <c r="Y9" s="836"/>
      <c r="Z9" s="836"/>
      <c r="AA9" s="836"/>
      <c r="AB9" s="836"/>
      <c r="AC9" s="836"/>
      <c r="AD9" s="836"/>
      <c r="AE9" s="837"/>
      <c r="AF9" s="838"/>
      <c r="AG9" s="839"/>
      <c r="AH9" s="839"/>
      <c r="AI9" s="839"/>
      <c r="AJ9" s="840"/>
      <c r="AK9" s="841"/>
      <c r="AL9" s="842"/>
      <c r="AM9" s="842"/>
      <c r="AN9" s="842"/>
      <c r="AO9" s="842"/>
      <c r="AP9" s="842"/>
      <c r="AQ9" s="842"/>
      <c r="AR9" s="842"/>
      <c r="AS9" s="842"/>
      <c r="AT9" s="842"/>
      <c r="AU9" s="843"/>
      <c r="AV9" s="843"/>
      <c r="AW9" s="843"/>
      <c r="AX9" s="843"/>
      <c r="AY9" s="844"/>
      <c r="AZ9" s="246"/>
      <c r="BA9" s="246"/>
      <c r="BB9" s="246"/>
      <c r="BC9" s="246"/>
      <c r="BD9" s="246"/>
      <c r="BE9" s="247"/>
      <c r="BF9" s="247"/>
      <c r="BG9" s="247"/>
      <c r="BH9" s="247"/>
      <c r="BI9" s="247"/>
      <c r="BJ9" s="247"/>
      <c r="BK9" s="247"/>
      <c r="BL9" s="247"/>
      <c r="BM9" s="247"/>
      <c r="BN9" s="247"/>
      <c r="BO9" s="247"/>
      <c r="BP9" s="247"/>
      <c r="BQ9" s="256">
        <v>3</v>
      </c>
      <c r="BR9" s="257"/>
      <c r="BS9" s="845" t="s">
        <v>584</v>
      </c>
      <c r="BT9" s="846"/>
      <c r="BU9" s="846"/>
      <c r="BV9" s="846"/>
      <c r="BW9" s="846"/>
      <c r="BX9" s="846"/>
      <c r="BY9" s="846"/>
      <c r="BZ9" s="846"/>
      <c r="CA9" s="846"/>
      <c r="CB9" s="846"/>
      <c r="CC9" s="846"/>
      <c r="CD9" s="846"/>
      <c r="CE9" s="846"/>
      <c r="CF9" s="846"/>
      <c r="CG9" s="847"/>
      <c r="CH9" s="858">
        <v>1</v>
      </c>
      <c r="CI9" s="859"/>
      <c r="CJ9" s="859"/>
      <c r="CK9" s="859"/>
      <c r="CL9" s="860"/>
      <c r="CM9" s="858">
        <v>698</v>
      </c>
      <c r="CN9" s="859"/>
      <c r="CO9" s="859"/>
      <c r="CP9" s="859"/>
      <c r="CQ9" s="860"/>
      <c r="CR9" s="858">
        <v>500</v>
      </c>
      <c r="CS9" s="859"/>
      <c r="CT9" s="859"/>
      <c r="CU9" s="859"/>
      <c r="CV9" s="860"/>
      <c r="CW9" s="858">
        <v>89</v>
      </c>
      <c r="CX9" s="859"/>
      <c r="CY9" s="859"/>
      <c r="CZ9" s="859"/>
      <c r="DA9" s="860"/>
      <c r="DB9" s="858" t="s">
        <v>583</v>
      </c>
      <c r="DC9" s="859"/>
      <c r="DD9" s="859"/>
      <c r="DE9" s="859"/>
      <c r="DF9" s="860"/>
      <c r="DG9" s="858" t="s">
        <v>580</v>
      </c>
      <c r="DH9" s="859"/>
      <c r="DI9" s="859"/>
      <c r="DJ9" s="859"/>
      <c r="DK9" s="860"/>
      <c r="DL9" s="858" t="s">
        <v>580</v>
      </c>
      <c r="DM9" s="859"/>
      <c r="DN9" s="859"/>
      <c r="DO9" s="859"/>
      <c r="DP9" s="860"/>
      <c r="DQ9" s="858" t="s">
        <v>580</v>
      </c>
      <c r="DR9" s="859"/>
      <c r="DS9" s="859"/>
      <c r="DT9" s="859"/>
      <c r="DU9" s="860"/>
      <c r="DV9" s="861"/>
      <c r="DW9" s="862"/>
      <c r="DX9" s="862"/>
      <c r="DY9" s="862"/>
      <c r="DZ9" s="863"/>
      <c r="EA9" s="248"/>
    </row>
    <row r="10" spans="1:131" s="249" customFormat="1" ht="26.25" customHeight="1" x14ac:dyDescent="0.15">
      <c r="A10" s="255">
        <v>4</v>
      </c>
      <c r="B10" s="832"/>
      <c r="C10" s="833"/>
      <c r="D10" s="833"/>
      <c r="E10" s="833"/>
      <c r="F10" s="833"/>
      <c r="G10" s="833"/>
      <c r="H10" s="833"/>
      <c r="I10" s="833"/>
      <c r="J10" s="833"/>
      <c r="K10" s="833"/>
      <c r="L10" s="833"/>
      <c r="M10" s="833"/>
      <c r="N10" s="833"/>
      <c r="O10" s="833"/>
      <c r="P10" s="834"/>
      <c r="Q10" s="835"/>
      <c r="R10" s="836"/>
      <c r="S10" s="836"/>
      <c r="T10" s="836"/>
      <c r="U10" s="836"/>
      <c r="V10" s="836"/>
      <c r="W10" s="836"/>
      <c r="X10" s="836"/>
      <c r="Y10" s="836"/>
      <c r="Z10" s="836"/>
      <c r="AA10" s="836"/>
      <c r="AB10" s="836"/>
      <c r="AC10" s="836"/>
      <c r="AD10" s="836"/>
      <c r="AE10" s="837"/>
      <c r="AF10" s="838"/>
      <c r="AG10" s="839"/>
      <c r="AH10" s="839"/>
      <c r="AI10" s="839"/>
      <c r="AJ10" s="840"/>
      <c r="AK10" s="841"/>
      <c r="AL10" s="842"/>
      <c r="AM10" s="842"/>
      <c r="AN10" s="842"/>
      <c r="AO10" s="842"/>
      <c r="AP10" s="842"/>
      <c r="AQ10" s="842"/>
      <c r="AR10" s="842"/>
      <c r="AS10" s="842"/>
      <c r="AT10" s="842"/>
      <c r="AU10" s="843"/>
      <c r="AV10" s="843"/>
      <c r="AW10" s="843"/>
      <c r="AX10" s="843"/>
      <c r="AY10" s="844"/>
      <c r="AZ10" s="246"/>
      <c r="BA10" s="246"/>
      <c r="BB10" s="246"/>
      <c r="BC10" s="246"/>
      <c r="BD10" s="246"/>
      <c r="BE10" s="247"/>
      <c r="BF10" s="247"/>
      <c r="BG10" s="247"/>
      <c r="BH10" s="247"/>
      <c r="BI10" s="247"/>
      <c r="BJ10" s="247"/>
      <c r="BK10" s="247"/>
      <c r="BL10" s="247"/>
      <c r="BM10" s="247"/>
      <c r="BN10" s="247"/>
      <c r="BO10" s="247"/>
      <c r="BP10" s="247"/>
      <c r="BQ10" s="256">
        <v>4</v>
      </c>
      <c r="BR10" s="257"/>
      <c r="BS10" s="845" t="s">
        <v>585</v>
      </c>
      <c r="BT10" s="846"/>
      <c r="BU10" s="846"/>
      <c r="BV10" s="846"/>
      <c r="BW10" s="846"/>
      <c r="BX10" s="846"/>
      <c r="BY10" s="846"/>
      <c r="BZ10" s="846"/>
      <c r="CA10" s="846"/>
      <c r="CB10" s="846"/>
      <c r="CC10" s="846"/>
      <c r="CD10" s="846"/>
      <c r="CE10" s="846"/>
      <c r="CF10" s="846"/>
      <c r="CG10" s="847"/>
      <c r="CH10" s="858">
        <v>-1</v>
      </c>
      <c r="CI10" s="859"/>
      <c r="CJ10" s="859"/>
      <c r="CK10" s="859"/>
      <c r="CL10" s="860"/>
      <c r="CM10" s="858">
        <v>6</v>
      </c>
      <c r="CN10" s="859"/>
      <c r="CO10" s="859"/>
      <c r="CP10" s="859"/>
      <c r="CQ10" s="860"/>
      <c r="CR10" s="858">
        <v>2</v>
      </c>
      <c r="CS10" s="859"/>
      <c r="CT10" s="859"/>
      <c r="CU10" s="859"/>
      <c r="CV10" s="860"/>
      <c r="CW10" s="858">
        <v>9</v>
      </c>
      <c r="CX10" s="859"/>
      <c r="CY10" s="859"/>
      <c r="CZ10" s="859"/>
      <c r="DA10" s="860"/>
      <c r="DB10" s="858" t="s">
        <v>580</v>
      </c>
      <c r="DC10" s="859"/>
      <c r="DD10" s="859"/>
      <c r="DE10" s="859"/>
      <c r="DF10" s="860"/>
      <c r="DG10" s="858" t="s">
        <v>580</v>
      </c>
      <c r="DH10" s="859"/>
      <c r="DI10" s="859"/>
      <c r="DJ10" s="859"/>
      <c r="DK10" s="860"/>
      <c r="DL10" s="858" t="s">
        <v>580</v>
      </c>
      <c r="DM10" s="859"/>
      <c r="DN10" s="859"/>
      <c r="DO10" s="859"/>
      <c r="DP10" s="860"/>
      <c r="DQ10" s="858" t="s">
        <v>583</v>
      </c>
      <c r="DR10" s="859"/>
      <c r="DS10" s="859"/>
      <c r="DT10" s="859"/>
      <c r="DU10" s="860"/>
      <c r="DV10" s="861"/>
      <c r="DW10" s="862"/>
      <c r="DX10" s="862"/>
      <c r="DY10" s="862"/>
      <c r="DZ10" s="863"/>
      <c r="EA10" s="248"/>
    </row>
    <row r="11" spans="1:131" s="249" customFormat="1" ht="26.25" customHeight="1" x14ac:dyDescent="0.15">
      <c r="A11" s="255">
        <v>5</v>
      </c>
      <c r="B11" s="832"/>
      <c r="C11" s="833"/>
      <c r="D11" s="833"/>
      <c r="E11" s="833"/>
      <c r="F11" s="833"/>
      <c r="G11" s="833"/>
      <c r="H11" s="833"/>
      <c r="I11" s="833"/>
      <c r="J11" s="833"/>
      <c r="K11" s="833"/>
      <c r="L11" s="833"/>
      <c r="M11" s="833"/>
      <c r="N11" s="833"/>
      <c r="O11" s="833"/>
      <c r="P11" s="834"/>
      <c r="Q11" s="835"/>
      <c r="R11" s="836"/>
      <c r="S11" s="836"/>
      <c r="T11" s="836"/>
      <c r="U11" s="836"/>
      <c r="V11" s="836"/>
      <c r="W11" s="836"/>
      <c r="X11" s="836"/>
      <c r="Y11" s="836"/>
      <c r="Z11" s="836"/>
      <c r="AA11" s="836"/>
      <c r="AB11" s="836"/>
      <c r="AC11" s="836"/>
      <c r="AD11" s="836"/>
      <c r="AE11" s="837"/>
      <c r="AF11" s="838"/>
      <c r="AG11" s="839"/>
      <c r="AH11" s="839"/>
      <c r="AI11" s="839"/>
      <c r="AJ11" s="840"/>
      <c r="AK11" s="841"/>
      <c r="AL11" s="842"/>
      <c r="AM11" s="842"/>
      <c r="AN11" s="842"/>
      <c r="AO11" s="842"/>
      <c r="AP11" s="842"/>
      <c r="AQ11" s="842"/>
      <c r="AR11" s="842"/>
      <c r="AS11" s="842"/>
      <c r="AT11" s="842"/>
      <c r="AU11" s="843"/>
      <c r="AV11" s="843"/>
      <c r="AW11" s="843"/>
      <c r="AX11" s="843"/>
      <c r="AY11" s="844"/>
      <c r="AZ11" s="246"/>
      <c r="BA11" s="246"/>
      <c r="BB11" s="246"/>
      <c r="BC11" s="246"/>
      <c r="BD11" s="246"/>
      <c r="BE11" s="247"/>
      <c r="BF11" s="247"/>
      <c r="BG11" s="247"/>
      <c r="BH11" s="247"/>
      <c r="BI11" s="247"/>
      <c r="BJ11" s="247"/>
      <c r="BK11" s="247"/>
      <c r="BL11" s="247"/>
      <c r="BM11" s="247"/>
      <c r="BN11" s="247"/>
      <c r="BO11" s="247"/>
      <c r="BP11" s="247"/>
      <c r="BQ11" s="256">
        <v>5</v>
      </c>
      <c r="BR11" s="257"/>
      <c r="BS11" s="845"/>
      <c r="BT11" s="846"/>
      <c r="BU11" s="846"/>
      <c r="BV11" s="846"/>
      <c r="BW11" s="846"/>
      <c r="BX11" s="846"/>
      <c r="BY11" s="846"/>
      <c r="BZ11" s="846"/>
      <c r="CA11" s="846"/>
      <c r="CB11" s="846"/>
      <c r="CC11" s="846"/>
      <c r="CD11" s="846"/>
      <c r="CE11" s="846"/>
      <c r="CF11" s="846"/>
      <c r="CG11" s="847"/>
      <c r="CH11" s="858"/>
      <c r="CI11" s="859"/>
      <c r="CJ11" s="859"/>
      <c r="CK11" s="859"/>
      <c r="CL11" s="860"/>
      <c r="CM11" s="858"/>
      <c r="CN11" s="859"/>
      <c r="CO11" s="859"/>
      <c r="CP11" s="859"/>
      <c r="CQ11" s="860"/>
      <c r="CR11" s="858"/>
      <c r="CS11" s="859"/>
      <c r="CT11" s="859"/>
      <c r="CU11" s="859"/>
      <c r="CV11" s="860"/>
      <c r="CW11" s="858"/>
      <c r="CX11" s="859"/>
      <c r="CY11" s="859"/>
      <c r="CZ11" s="859"/>
      <c r="DA11" s="860"/>
      <c r="DB11" s="858"/>
      <c r="DC11" s="859"/>
      <c r="DD11" s="859"/>
      <c r="DE11" s="859"/>
      <c r="DF11" s="860"/>
      <c r="DG11" s="858"/>
      <c r="DH11" s="859"/>
      <c r="DI11" s="859"/>
      <c r="DJ11" s="859"/>
      <c r="DK11" s="860"/>
      <c r="DL11" s="858"/>
      <c r="DM11" s="859"/>
      <c r="DN11" s="859"/>
      <c r="DO11" s="859"/>
      <c r="DP11" s="860"/>
      <c r="DQ11" s="858"/>
      <c r="DR11" s="859"/>
      <c r="DS11" s="859"/>
      <c r="DT11" s="859"/>
      <c r="DU11" s="860"/>
      <c r="DV11" s="861"/>
      <c r="DW11" s="862"/>
      <c r="DX11" s="862"/>
      <c r="DY11" s="862"/>
      <c r="DZ11" s="863"/>
      <c r="EA11" s="248"/>
    </row>
    <row r="12" spans="1:131" s="249" customFormat="1" ht="26.25" customHeight="1" x14ac:dyDescent="0.15">
      <c r="A12" s="255">
        <v>6</v>
      </c>
      <c r="B12" s="832"/>
      <c r="C12" s="833"/>
      <c r="D12" s="833"/>
      <c r="E12" s="833"/>
      <c r="F12" s="833"/>
      <c r="G12" s="833"/>
      <c r="H12" s="833"/>
      <c r="I12" s="833"/>
      <c r="J12" s="833"/>
      <c r="K12" s="833"/>
      <c r="L12" s="833"/>
      <c r="M12" s="833"/>
      <c r="N12" s="833"/>
      <c r="O12" s="833"/>
      <c r="P12" s="834"/>
      <c r="Q12" s="835"/>
      <c r="R12" s="836"/>
      <c r="S12" s="836"/>
      <c r="T12" s="836"/>
      <c r="U12" s="836"/>
      <c r="V12" s="836"/>
      <c r="W12" s="836"/>
      <c r="X12" s="836"/>
      <c r="Y12" s="836"/>
      <c r="Z12" s="836"/>
      <c r="AA12" s="836"/>
      <c r="AB12" s="836"/>
      <c r="AC12" s="836"/>
      <c r="AD12" s="836"/>
      <c r="AE12" s="837"/>
      <c r="AF12" s="838"/>
      <c r="AG12" s="839"/>
      <c r="AH12" s="839"/>
      <c r="AI12" s="839"/>
      <c r="AJ12" s="840"/>
      <c r="AK12" s="841"/>
      <c r="AL12" s="842"/>
      <c r="AM12" s="842"/>
      <c r="AN12" s="842"/>
      <c r="AO12" s="842"/>
      <c r="AP12" s="842"/>
      <c r="AQ12" s="842"/>
      <c r="AR12" s="842"/>
      <c r="AS12" s="842"/>
      <c r="AT12" s="842"/>
      <c r="AU12" s="843"/>
      <c r="AV12" s="843"/>
      <c r="AW12" s="843"/>
      <c r="AX12" s="843"/>
      <c r="AY12" s="844"/>
      <c r="AZ12" s="246"/>
      <c r="BA12" s="246"/>
      <c r="BB12" s="246"/>
      <c r="BC12" s="246"/>
      <c r="BD12" s="246"/>
      <c r="BE12" s="247"/>
      <c r="BF12" s="247"/>
      <c r="BG12" s="247"/>
      <c r="BH12" s="247"/>
      <c r="BI12" s="247"/>
      <c r="BJ12" s="247"/>
      <c r="BK12" s="247"/>
      <c r="BL12" s="247"/>
      <c r="BM12" s="247"/>
      <c r="BN12" s="247"/>
      <c r="BO12" s="247"/>
      <c r="BP12" s="247"/>
      <c r="BQ12" s="256">
        <v>6</v>
      </c>
      <c r="BR12" s="257"/>
      <c r="BS12" s="845"/>
      <c r="BT12" s="846"/>
      <c r="BU12" s="846"/>
      <c r="BV12" s="846"/>
      <c r="BW12" s="846"/>
      <c r="BX12" s="846"/>
      <c r="BY12" s="846"/>
      <c r="BZ12" s="846"/>
      <c r="CA12" s="846"/>
      <c r="CB12" s="846"/>
      <c r="CC12" s="846"/>
      <c r="CD12" s="846"/>
      <c r="CE12" s="846"/>
      <c r="CF12" s="846"/>
      <c r="CG12" s="847"/>
      <c r="CH12" s="858"/>
      <c r="CI12" s="859"/>
      <c r="CJ12" s="859"/>
      <c r="CK12" s="859"/>
      <c r="CL12" s="860"/>
      <c r="CM12" s="858"/>
      <c r="CN12" s="859"/>
      <c r="CO12" s="859"/>
      <c r="CP12" s="859"/>
      <c r="CQ12" s="860"/>
      <c r="CR12" s="858"/>
      <c r="CS12" s="859"/>
      <c r="CT12" s="859"/>
      <c r="CU12" s="859"/>
      <c r="CV12" s="860"/>
      <c r="CW12" s="858"/>
      <c r="CX12" s="859"/>
      <c r="CY12" s="859"/>
      <c r="CZ12" s="859"/>
      <c r="DA12" s="860"/>
      <c r="DB12" s="858"/>
      <c r="DC12" s="859"/>
      <c r="DD12" s="859"/>
      <c r="DE12" s="859"/>
      <c r="DF12" s="860"/>
      <c r="DG12" s="858"/>
      <c r="DH12" s="859"/>
      <c r="DI12" s="859"/>
      <c r="DJ12" s="859"/>
      <c r="DK12" s="860"/>
      <c r="DL12" s="858"/>
      <c r="DM12" s="859"/>
      <c r="DN12" s="859"/>
      <c r="DO12" s="859"/>
      <c r="DP12" s="860"/>
      <c r="DQ12" s="858"/>
      <c r="DR12" s="859"/>
      <c r="DS12" s="859"/>
      <c r="DT12" s="859"/>
      <c r="DU12" s="860"/>
      <c r="DV12" s="861"/>
      <c r="DW12" s="862"/>
      <c r="DX12" s="862"/>
      <c r="DY12" s="862"/>
      <c r="DZ12" s="863"/>
      <c r="EA12" s="248"/>
    </row>
    <row r="13" spans="1:131" s="249" customFormat="1" ht="26.25" customHeight="1" x14ac:dyDescent="0.15">
      <c r="A13" s="255">
        <v>7</v>
      </c>
      <c r="B13" s="832"/>
      <c r="C13" s="833"/>
      <c r="D13" s="833"/>
      <c r="E13" s="833"/>
      <c r="F13" s="833"/>
      <c r="G13" s="833"/>
      <c r="H13" s="833"/>
      <c r="I13" s="833"/>
      <c r="J13" s="833"/>
      <c r="K13" s="833"/>
      <c r="L13" s="833"/>
      <c r="M13" s="833"/>
      <c r="N13" s="833"/>
      <c r="O13" s="833"/>
      <c r="P13" s="834"/>
      <c r="Q13" s="835"/>
      <c r="R13" s="836"/>
      <c r="S13" s="836"/>
      <c r="T13" s="836"/>
      <c r="U13" s="836"/>
      <c r="V13" s="836"/>
      <c r="W13" s="836"/>
      <c r="X13" s="836"/>
      <c r="Y13" s="836"/>
      <c r="Z13" s="836"/>
      <c r="AA13" s="836"/>
      <c r="AB13" s="836"/>
      <c r="AC13" s="836"/>
      <c r="AD13" s="836"/>
      <c r="AE13" s="837"/>
      <c r="AF13" s="838"/>
      <c r="AG13" s="839"/>
      <c r="AH13" s="839"/>
      <c r="AI13" s="839"/>
      <c r="AJ13" s="840"/>
      <c r="AK13" s="841"/>
      <c r="AL13" s="842"/>
      <c r="AM13" s="842"/>
      <c r="AN13" s="842"/>
      <c r="AO13" s="842"/>
      <c r="AP13" s="842"/>
      <c r="AQ13" s="842"/>
      <c r="AR13" s="842"/>
      <c r="AS13" s="842"/>
      <c r="AT13" s="842"/>
      <c r="AU13" s="843"/>
      <c r="AV13" s="843"/>
      <c r="AW13" s="843"/>
      <c r="AX13" s="843"/>
      <c r="AY13" s="844"/>
      <c r="AZ13" s="246"/>
      <c r="BA13" s="246"/>
      <c r="BB13" s="246"/>
      <c r="BC13" s="246"/>
      <c r="BD13" s="246"/>
      <c r="BE13" s="247"/>
      <c r="BF13" s="247"/>
      <c r="BG13" s="247"/>
      <c r="BH13" s="247"/>
      <c r="BI13" s="247"/>
      <c r="BJ13" s="247"/>
      <c r="BK13" s="247"/>
      <c r="BL13" s="247"/>
      <c r="BM13" s="247"/>
      <c r="BN13" s="247"/>
      <c r="BO13" s="247"/>
      <c r="BP13" s="247"/>
      <c r="BQ13" s="256">
        <v>7</v>
      </c>
      <c r="BR13" s="257"/>
      <c r="BS13" s="845"/>
      <c r="BT13" s="846"/>
      <c r="BU13" s="846"/>
      <c r="BV13" s="846"/>
      <c r="BW13" s="846"/>
      <c r="BX13" s="846"/>
      <c r="BY13" s="846"/>
      <c r="BZ13" s="846"/>
      <c r="CA13" s="846"/>
      <c r="CB13" s="846"/>
      <c r="CC13" s="846"/>
      <c r="CD13" s="846"/>
      <c r="CE13" s="846"/>
      <c r="CF13" s="846"/>
      <c r="CG13" s="847"/>
      <c r="CH13" s="858"/>
      <c r="CI13" s="859"/>
      <c r="CJ13" s="859"/>
      <c r="CK13" s="859"/>
      <c r="CL13" s="860"/>
      <c r="CM13" s="858"/>
      <c r="CN13" s="859"/>
      <c r="CO13" s="859"/>
      <c r="CP13" s="859"/>
      <c r="CQ13" s="860"/>
      <c r="CR13" s="858"/>
      <c r="CS13" s="859"/>
      <c r="CT13" s="859"/>
      <c r="CU13" s="859"/>
      <c r="CV13" s="860"/>
      <c r="CW13" s="858"/>
      <c r="CX13" s="859"/>
      <c r="CY13" s="859"/>
      <c r="CZ13" s="859"/>
      <c r="DA13" s="860"/>
      <c r="DB13" s="858"/>
      <c r="DC13" s="859"/>
      <c r="DD13" s="859"/>
      <c r="DE13" s="859"/>
      <c r="DF13" s="860"/>
      <c r="DG13" s="858"/>
      <c r="DH13" s="859"/>
      <c r="DI13" s="859"/>
      <c r="DJ13" s="859"/>
      <c r="DK13" s="860"/>
      <c r="DL13" s="858"/>
      <c r="DM13" s="859"/>
      <c r="DN13" s="859"/>
      <c r="DO13" s="859"/>
      <c r="DP13" s="860"/>
      <c r="DQ13" s="858"/>
      <c r="DR13" s="859"/>
      <c r="DS13" s="859"/>
      <c r="DT13" s="859"/>
      <c r="DU13" s="860"/>
      <c r="DV13" s="861"/>
      <c r="DW13" s="862"/>
      <c r="DX13" s="862"/>
      <c r="DY13" s="862"/>
      <c r="DZ13" s="863"/>
      <c r="EA13" s="248"/>
    </row>
    <row r="14" spans="1:131" s="249" customFormat="1" ht="26.25" customHeight="1" x14ac:dyDescent="0.15">
      <c r="A14" s="255">
        <v>8</v>
      </c>
      <c r="B14" s="832"/>
      <c r="C14" s="833"/>
      <c r="D14" s="833"/>
      <c r="E14" s="833"/>
      <c r="F14" s="833"/>
      <c r="G14" s="833"/>
      <c r="H14" s="833"/>
      <c r="I14" s="833"/>
      <c r="J14" s="833"/>
      <c r="K14" s="833"/>
      <c r="L14" s="833"/>
      <c r="M14" s="833"/>
      <c r="N14" s="833"/>
      <c r="O14" s="833"/>
      <c r="P14" s="834"/>
      <c r="Q14" s="835"/>
      <c r="R14" s="836"/>
      <c r="S14" s="836"/>
      <c r="T14" s="836"/>
      <c r="U14" s="836"/>
      <c r="V14" s="836"/>
      <c r="W14" s="836"/>
      <c r="X14" s="836"/>
      <c r="Y14" s="836"/>
      <c r="Z14" s="836"/>
      <c r="AA14" s="836"/>
      <c r="AB14" s="836"/>
      <c r="AC14" s="836"/>
      <c r="AD14" s="836"/>
      <c r="AE14" s="837"/>
      <c r="AF14" s="838"/>
      <c r="AG14" s="839"/>
      <c r="AH14" s="839"/>
      <c r="AI14" s="839"/>
      <c r="AJ14" s="840"/>
      <c r="AK14" s="841"/>
      <c r="AL14" s="842"/>
      <c r="AM14" s="842"/>
      <c r="AN14" s="842"/>
      <c r="AO14" s="842"/>
      <c r="AP14" s="842"/>
      <c r="AQ14" s="842"/>
      <c r="AR14" s="842"/>
      <c r="AS14" s="842"/>
      <c r="AT14" s="842"/>
      <c r="AU14" s="843"/>
      <c r="AV14" s="843"/>
      <c r="AW14" s="843"/>
      <c r="AX14" s="843"/>
      <c r="AY14" s="844"/>
      <c r="AZ14" s="246"/>
      <c r="BA14" s="246"/>
      <c r="BB14" s="246"/>
      <c r="BC14" s="246"/>
      <c r="BD14" s="246"/>
      <c r="BE14" s="247"/>
      <c r="BF14" s="247"/>
      <c r="BG14" s="247"/>
      <c r="BH14" s="247"/>
      <c r="BI14" s="247"/>
      <c r="BJ14" s="247"/>
      <c r="BK14" s="247"/>
      <c r="BL14" s="247"/>
      <c r="BM14" s="247"/>
      <c r="BN14" s="247"/>
      <c r="BO14" s="247"/>
      <c r="BP14" s="247"/>
      <c r="BQ14" s="256">
        <v>8</v>
      </c>
      <c r="BR14" s="257"/>
      <c r="BS14" s="845"/>
      <c r="BT14" s="846"/>
      <c r="BU14" s="846"/>
      <c r="BV14" s="846"/>
      <c r="BW14" s="846"/>
      <c r="BX14" s="846"/>
      <c r="BY14" s="846"/>
      <c r="BZ14" s="846"/>
      <c r="CA14" s="846"/>
      <c r="CB14" s="846"/>
      <c r="CC14" s="846"/>
      <c r="CD14" s="846"/>
      <c r="CE14" s="846"/>
      <c r="CF14" s="846"/>
      <c r="CG14" s="847"/>
      <c r="CH14" s="858"/>
      <c r="CI14" s="859"/>
      <c r="CJ14" s="859"/>
      <c r="CK14" s="859"/>
      <c r="CL14" s="860"/>
      <c r="CM14" s="858"/>
      <c r="CN14" s="859"/>
      <c r="CO14" s="859"/>
      <c r="CP14" s="859"/>
      <c r="CQ14" s="860"/>
      <c r="CR14" s="858"/>
      <c r="CS14" s="859"/>
      <c r="CT14" s="859"/>
      <c r="CU14" s="859"/>
      <c r="CV14" s="860"/>
      <c r="CW14" s="858"/>
      <c r="CX14" s="859"/>
      <c r="CY14" s="859"/>
      <c r="CZ14" s="859"/>
      <c r="DA14" s="860"/>
      <c r="DB14" s="858"/>
      <c r="DC14" s="859"/>
      <c r="DD14" s="859"/>
      <c r="DE14" s="859"/>
      <c r="DF14" s="860"/>
      <c r="DG14" s="858"/>
      <c r="DH14" s="859"/>
      <c r="DI14" s="859"/>
      <c r="DJ14" s="859"/>
      <c r="DK14" s="860"/>
      <c r="DL14" s="858"/>
      <c r="DM14" s="859"/>
      <c r="DN14" s="859"/>
      <c r="DO14" s="859"/>
      <c r="DP14" s="860"/>
      <c r="DQ14" s="858"/>
      <c r="DR14" s="859"/>
      <c r="DS14" s="859"/>
      <c r="DT14" s="859"/>
      <c r="DU14" s="860"/>
      <c r="DV14" s="861"/>
      <c r="DW14" s="862"/>
      <c r="DX14" s="862"/>
      <c r="DY14" s="862"/>
      <c r="DZ14" s="863"/>
      <c r="EA14" s="248"/>
    </row>
    <row r="15" spans="1:131" s="249" customFormat="1" ht="26.25" customHeight="1" x14ac:dyDescent="0.15">
      <c r="A15" s="255">
        <v>9</v>
      </c>
      <c r="B15" s="832"/>
      <c r="C15" s="833"/>
      <c r="D15" s="833"/>
      <c r="E15" s="833"/>
      <c r="F15" s="833"/>
      <c r="G15" s="833"/>
      <c r="H15" s="833"/>
      <c r="I15" s="833"/>
      <c r="J15" s="833"/>
      <c r="K15" s="833"/>
      <c r="L15" s="833"/>
      <c r="M15" s="833"/>
      <c r="N15" s="833"/>
      <c r="O15" s="833"/>
      <c r="P15" s="834"/>
      <c r="Q15" s="835"/>
      <c r="R15" s="836"/>
      <c r="S15" s="836"/>
      <c r="T15" s="836"/>
      <c r="U15" s="836"/>
      <c r="V15" s="836"/>
      <c r="W15" s="836"/>
      <c r="X15" s="836"/>
      <c r="Y15" s="836"/>
      <c r="Z15" s="836"/>
      <c r="AA15" s="836"/>
      <c r="AB15" s="836"/>
      <c r="AC15" s="836"/>
      <c r="AD15" s="836"/>
      <c r="AE15" s="837"/>
      <c r="AF15" s="838"/>
      <c r="AG15" s="839"/>
      <c r="AH15" s="839"/>
      <c r="AI15" s="839"/>
      <c r="AJ15" s="840"/>
      <c r="AK15" s="841"/>
      <c r="AL15" s="842"/>
      <c r="AM15" s="842"/>
      <c r="AN15" s="842"/>
      <c r="AO15" s="842"/>
      <c r="AP15" s="842"/>
      <c r="AQ15" s="842"/>
      <c r="AR15" s="842"/>
      <c r="AS15" s="842"/>
      <c r="AT15" s="842"/>
      <c r="AU15" s="843"/>
      <c r="AV15" s="843"/>
      <c r="AW15" s="843"/>
      <c r="AX15" s="843"/>
      <c r="AY15" s="844"/>
      <c r="AZ15" s="246"/>
      <c r="BA15" s="246"/>
      <c r="BB15" s="246"/>
      <c r="BC15" s="246"/>
      <c r="BD15" s="246"/>
      <c r="BE15" s="247"/>
      <c r="BF15" s="247"/>
      <c r="BG15" s="247"/>
      <c r="BH15" s="247"/>
      <c r="BI15" s="247"/>
      <c r="BJ15" s="247"/>
      <c r="BK15" s="247"/>
      <c r="BL15" s="247"/>
      <c r="BM15" s="247"/>
      <c r="BN15" s="247"/>
      <c r="BO15" s="247"/>
      <c r="BP15" s="247"/>
      <c r="BQ15" s="256">
        <v>9</v>
      </c>
      <c r="BR15" s="257"/>
      <c r="BS15" s="845"/>
      <c r="BT15" s="846"/>
      <c r="BU15" s="846"/>
      <c r="BV15" s="846"/>
      <c r="BW15" s="846"/>
      <c r="BX15" s="846"/>
      <c r="BY15" s="846"/>
      <c r="BZ15" s="846"/>
      <c r="CA15" s="846"/>
      <c r="CB15" s="846"/>
      <c r="CC15" s="846"/>
      <c r="CD15" s="846"/>
      <c r="CE15" s="846"/>
      <c r="CF15" s="846"/>
      <c r="CG15" s="847"/>
      <c r="CH15" s="858"/>
      <c r="CI15" s="859"/>
      <c r="CJ15" s="859"/>
      <c r="CK15" s="859"/>
      <c r="CL15" s="860"/>
      <c r="CM15" s="858"/>
      <c r="CN15" s="859"/>
      <c r="CO15" s="859"/>
      <c r="CP15" s="859"/>
      <c r="CQ15" s="860"/>
      <c r="CR15" s="858"/>
      <c r="CS15" s="859"/>
      <c r="CT15" s="859"/>
      <c r="CU15" s="859"/>
      <c r="CV15" s="860"/>
      <c r="CW15" s="858"/>
      <c r="CX15" s="859"/>
      <c r="CY15" s="859"/>
      <c r="CZ15" s="859"/>
      <c r="DA15" s="860"/>
      <c r="DB15" s="858"/>
      <c r="DC15" s="859"/>
      <c r="DD15" s="859"/>
      <c r="DE15" s="859"/>
      <c r="DF15" s="860"/>
      <c r="DG15" s="858"/>
      <c r="DH15" s="859"/>
      <c r="DI15" s="859"/>
      <c r="DJ15" s="859"/>
      <c r="DK15" s="860"/>
      <c r="DL15" s="858"/>
      <c r="DM15" s="859"/>
      <c r="DN15" s="859"/>
      <c r="DO15" s="859"/>
      <c r="DP15" s="860"/>
      <c r="DQ15" s="858"/>
      <c r="DR15" s="859"/>
      <c r="DS15" s="859"/>
      <c r="DT15" s="859"/>
      <c r="DU15" s="860"/>
      <c r="DV15" s="861"/>
      <c r="DW15" s="862"/>
      <c r="DX15" s="862"/>
      <c r="DY15" s="862"/>
      <c r="DZ15" s="863"/>
      <c r="EA15" s="248"/>
    </row>
    <row r="16" spans="1:131" s="249" customFormat="1" ht="26.25" customHeight="1" x14ac:dyDescent="0.15">
      <c r="A16" s="255">
        <v>10</v>
      </c>
      <c r="B16" s="832"/>
      <c r="C16" s="833"/>
      <c r="D16" s="833"/>
      <c r="E16" s="833"/>
      <c r="F16" s="833"/>
      <c r="G16" s="833"/>
      <c r="H16" s="833"/>
      <c r="I16" s="833"/>
      <c r="J16" s="833"/>
      <c r="K16" s="833"/>
      <c r="L16" s="833"/>
      <c r="M16" s="833"/>
      <c r="N16" s="833"/>
      <c r="O16" s="833"/>
      <c r="P16" s="834"/>
      <c r="Q16" s="835"/>
      <c r="R16" s="836"/>
      <c r="S16" s="836"/>
      <c r="T16" s="836"/>
      <c r="U16" s="836"/>
      <c r="V16" s="836"/>
      <c r="W16" s="836"/>
      <c r="X16" s="836"/>
      <c r="Y16" s="836"/>
      <c r="Z16" s="836"/>
      <c r="AA16" s="836"/>
      <c r="AB16" s="836"/>
      <c r="AC16" s="836"/>
      <c r="AD16" s="836"/>
      <c r="AE16" s="837"/>
      <c r="AF16" s="838"/>
      <c r="AG16" s="839"/>
      <c r="AH16" s="839"/>
      <c r="AI16" s="839"/>
      <c r="AJ16" s="840"/>
      <c r="AK16" s="841"/>
      <c r="AL16" s="842"/>
      <c r="AM16" s="842"/>
      <c r="AN16" s="842"/>
      <c r="AO16" s="842"/>
      <c r="AP16" s="842"/>
      <c r="AQ16" s="842"/>
      <c r="AR16" s="842"/>
      <c r="AS16" s="842"/>
      <c r="AT16" s="842"/>
      <c r="AU16" s="843"/>
      <c r="AV16" s="843"/>
      <c r="AW16" s="843"/>
      <c r="AX16" s="843"/>
      <c r="AY16" s="844"/>
      <c r="AZ16" s="246"/>
      <c r="BA16" s="246"/>
      <c r="BB16" s="246"/>
      <c r="BC16" s="246"/>
      <c r="BD16" s="246"/>
      <c r="BE16" s="247"/>
      <c r="BF16" s="247"/>
      <c r="BG16" s="247"/>
      <c r="BH16" s="247"/>
      <c r="BI16" s="247"/>
      <c r="BJ16" s="247"/>
      <c r="BK16" s="247"/>
      <c r="BL16" s="247"/>
      <c r="BM16" s="247"/>
      <c r="BN16" s="247"/>
      <c r="BO16" s="247"/>
      <c r="BP16" s="247"/>
      <c r="BQ16" s="256">
        <v>10</v>
      </c>
      <c r="BR16" s="257"/>
      <c r="BS16" s="845"/>
      <c r="BT16" s="846"/>
      <c r="BU16" s="846"/>
      <c r="BV16" s="846"/>
      <c r="BW16" s="846"/>
      <c r="BX16" s="846"/>
      <c r="BY16" s="846"/>
      <c r="BZ16" s="846"/>
      <c r="CA16" s="846"/>
      <c r="CB16" s="846"/>
      <c r="CC16" s="846"/>
      <c r="CD16" s="846"/>
      <c r="CE16" s="846"/>
      <c r="CF16" s="846"/>
      <c r="CG16" s="847"/>
      <c r="CH16" s="858"/>
      <c r="CI16" s="859"/>
      <c r="CJ16" s="859"/>
      <c r="CK16" s="859"/>
      <c r="CL16" s="860"/>
      <c r="CM16" s="858"/>
      <c r="CN16" s="859"/>
      <c r="CO16" s="859"/>
      <c r="CP16" s="859"/>
      <c r="CQ16" s="860"/>
      <c r="CR16" s="858"/>
      <c r="CS16" s="859"/>
      <c r="CT16" s="859"/>
      <c r="CU16" s="859"/>
      <c r="CV16" s="860"/>
      <c r="CW16" s="858"/>
      <c r="CX16" s="859"/>
      <c r="CY16" s="859"/>
      <c r="CZ16" s="859"/>
      <c r="DA16" s="860"/>
      <c r="DB16" s="858"/>
      <c r="DC16" s="859"/>
      <c r="DD16" s="859"/>
      <c r="DE16" s="859"/>
      <c r="DF16" s="860"/>
      <c r="DG16" s="858"/>
      <c r="DH16" s="859"/>
      <c r="DI16" s="859"/>
      <c r="DJ16" s="859"/>
      <c r="DK16" s="860"/>
      <c r="DL16" s="858"/>
      <c r="DM16" s="859"/>
      <c r="DN16" s="859"/>
      <c r="DO16" s="859"/>
      <c r="DP16" s="860"/>
      <c r="DQ16" s="858"/>
      <c r="DR16" s="859"/>
      <c r="DS16" s="859"/>
      <c r="DT16" s="859"/>
      <c r="DU16" s="860"/>
      <c r="DV16" s="861"/>
      <c r="DW16" s="862"/>
      <c r="DX16" s="862"/>
      <c r="DY16" s="862"/>
      <c r="DZ16" s="863"/>
      <c r="EA16" s="248"/>
    </row>
    <row r="17" spans="1:131" s="249" customFormat="1" ht="26.25" customHeight="1" x14ac:dyDescent="0.15">
      <c r="A17" s="255">
        <v>11</v>
      </c>
      <c r="B17" s="832"/>
      <c r="C17" s="833"/>
      <c r="D17" s="833"/>
      <c r="E17" s="833"/>
      <c r="F17" s="833"/>
      <c r="G17" s="833"/>
      <c r="H17" s="833"/>
      <c r="I17" s="833"/>
      <c r="J17" s="833"/>
      <c r="K17" s="833"/>
      <c r="L17" s="833"/>
      <c r="M17" s="833"/>
      <c r="N17" s="833"/>
      <c r="O17" s="833"/>
      <c r="P17" s="834"/>
      <c r="Q17" s="835"/>
      <c r="R17" s="836"/>
      <c r="S17" s="836"/>
      <c r="T17" s="836"/>
      <c r="U17" s="836"/>
      <c r="V17" s="836"/>
      <c r="W17" s="836"/>
      <c r="X17" s="836"/>
      <c r="Y17" s="836"/>
      <c r="Z17" s="836"/>
      <c r="AA17" s="836"/>
      <c r="AB17" s="836"/>
      <c r="AC17" s="836"/>
      <c r="AD17" s="836"/>
      <c r="AE17" s="837"/>
      <c r="AF17" s="838"/>
      <c r="AG17" s="839"/>
      <c r="AH17" s="839"/>
      <c r="AI17" s="839"/>
      <c r="AJ17" s="840"/>
      <c r="AK17" s="841"/>
      <c r="AL17" s="842"/>
      <c r="AM17" s="842"/>
      <c r="AN17" s="842"/>
      <c r="AO17" s="842"/>
      <c r="AP17" s="842"/>
      <c r="AQ17" s="842"/>
      <c r="AR17" s="842"/>
      <c r="AS17" s="842"/>
      <c r="AT17" s="842"/>
      <c r="AU17" s="843"/>
      <c r="AV17" s="843"/>
      <c r="AW17" s="843"/>
      <c r="AX17" s="843"/>
      <c r="AY17" s="844"/>
      <c r="AZ17" s="246"/>
      <c r="BA17" s="246"/>
      <c r="BB17" s="246"/>
      <c r="BC17" s="246"/>
      <c r="BD17" s="246"/>
      <c r="BE17" s="247"/>
      <c r="BF17" s="247"/>
      <c r="BG17" s="247"/>
      <c r="BH17" s="247"/>
      <c r="BI17" s="247"/>
      <c r="BJ17" s="247"/>
      <c r="BK17" s="247"/>
      <c r="BL17" s="247"/>
      <c r="BM17" s="247"/>
      <c r="BN17" s="247"/>
      <c r="BO17" s="247"/>
      <c r="BP17" s="247"/>
      <c r="BQ17" s="256">
        <v>11</v>
      </c>
      <c r="BR17" s="257"/>
      <c r="BS17" s="845"/>
      <c r="BT17" s="846"/>
      <c r="BU17" s="846"/>
      <c r="BV17" s="846"/>
      <c r="BW17" s="846"/>
      <c r="BX17" s="846"/>
      <c r="BY17" s="846"/>
      <c r="BZ17" s="846"/>
      <c r="CA17" s="846"/>
      <c r="CB17" s="846"/>
      <c r="CC17" s="846"/>
      <c r="CD17" s="846"/>
      <c r="CE17" s="846"/>
      <c r="CF17" s="846"/>
      <c r="CG17" s="847"/>
      <c r="CH17" s="858"/>
      <c r="CI17" s="859"/>
      <c r="CJ17" s="859"/>
      <c r="CK17" s="859"/>
      <c r="CL17" s="860"/>
      <c r="CM17" s="858"/>
      <c r="CN17" s="859"/>
      <c r="CO17" s="859"/>
      <c r="CP17" s="859"/>
      <c r="CQ17" s="860"/>
      <c r="CR17" s="858"/>
      <c r="CS17" s="859"/>
      <c r="CT17" s="859"/>
      <c r="CU17" s="859"/>
      <c r="CV17" s="860"/>
      <c r="CW17" s="858"/>
      <c r="CX17" s="859"/>
      <c r="CY17" s="859"/>
      <c r="CZ17" s="859"/>
      <c r="DA17" s="860"/>
      <c r="DB17" s="858"/>
      <c r="DC17" s="859"/>
      <c r="DD17" s="859"/>
      <c r="DE17" s="859"/>
      <c r="DF17" s="860"/>
      <c r="DG17" s="858"/>
      <c r="DH17" s="859"/>
      <c r="DI17" s="859"/>
      <c r="DJ17" s="859"/>
      <c r="DK17" s="860"/>
      <c r="DL17" s="858"/>
      <c r="DM17" s="859"/>
      <c r="DN17" s="859"/>
      <c r="DO17" s="859"/>
      <c r="DP17" s="860"/>
      <c r="DQ17" s="858"/>
      <c r="DR17" s="859"/>
      <c r="DS17" s="859"/>
      <c r="DT17" s="859"/>
      <c r="DU17" s="860"/>
      <c r="DV17" s="861"/>
      <c r="DW17" s="862"/>
      <c r="DX17" s="862"/>
      <c r="DY17" s="862"/>
      <c r="DZ17" s="863"/>
      <c r="EA17" s="248"/>
    </row>
    <row r="18" spans="1:131" s="249" customFormat="1" ht="26.25" customHeight="1" x14ac:dyDescent="0.15">
      <c r="A18" s="255">
        <v>12</v>
      </c>
      <c r="B18" s="832"/>
      <c r="C18" s="833"/>
      <c r="D18" s="833"/>
      <c r="E18" s="833"/>
      <c r="F18" s="833"/>
      <c r="G18" s="833"/>
      <c r="H18" s="833"/>
      <c r="I18" s="833"/>
      <c r="J18" s="833"/>
      <c r="K18" s="833"/>
      <c r="L18" s="833"/>
      <c r="M18" s="833"/>
      <c r="N18" s="833"/>
      <c r="O18" s="833"/>
      <c r="P18" s="834"/>
      <c r="Q18" s="835"/>
      <c r="R18" s="836"/>
      <c r="S18" s="836"/>
      <c r="T18" s="836"/>
      <c r="U18" s="836"/>
      <c r="V18" s="836"/>
      <c r="W18" s="836"/>
      <c r="X18" s="836"/>
      <c r="Y18" s="836"/>
      <c r="Z18" s="836"/>
      <c r="AA18" s="836"/>
      <c r="AB18" s="836"/>
      <c r="AC18" s="836"/>
      <c r="AD18" s="836"/>
      <c r="AE18" s="837"/>
      <c r="AF18" s="838"/>
      <c r="AG18" s="839"/>
      <c r="AH18" s="839"/>
      <c r="AI18" s="839"/>
      <c r="AJ18" s="840"/>
      <c r="AK18" s="841"/>
      <c r="AL18" s="842"/>
      <c r="AM18" s="842"/>
      <c r="AN18" s="842"/>
      <c r="AO18" s="842"/>
      <c r="AP18" s="842"/>
      <c r="AQ18" s="842"/>
      <c r="AR18" s="842"/>
      <c r="AS18" s="842"/>
      <c r="AT18" s="842"/>
      <c r="AU18" s="843"/>
      <c r="AV18" s="843"/>
      <c r="AW18" s="843"/>
      <c r="AX18" s="843"/>
      <c r="AY18" s="844"/>
      <c r="AZ18" s="246"/>
      <c r="BA18" s="246"/>
      <c r="BB18" s="246"/>
      <c r="BC18" s="246"/>
      <c r="BD18" s="246"/>
      <c r="BE18" s="247"/>
      <c r="BF18" s="247"/>
      <c r="BG18" s="247"/>
      <c r="BH18" s="247"/>
      <c r="BI18" s="247"/>
      <c r="BJ18" s="247"/>
      <c r="BK18" s="247"/>
      <c r="BL18" s="247"/>
      <c r="BM18" s="247"/>
      <c r="BN18" s="247"/>
      <c r="BO18" s="247"/>
      <c r="BP18" s="247"/>
      <c r="BQ18" s="256">
        <v>12</v>
      </c>
      <c r="BR18" s="257"/>
      <c r="BS18" s="845"/>
      <c r="BT18" s="846"/>
      <c r="BU18" s="846"/>
      <c r="BV18" s="846"/>
      <c r="BW18" s="846"/>
      <c r="BX18" s="846"/>
      <c r="BY18" s="846"/>
      <c r="BZ18" s="846"/>
      <c r="CA18" s="846"/>
      <c r="CB18" s="846"/>
      <c r="CC18" s="846"/>
      <c r="CD18" s="846"/>
      <c r="CE18" s="846"/>
      <c r="CF18" s="846"/>
      <c r="CG18" s="847"/>
      <c r="CH18" s="858"/>
      <c r="CI18" s="859"/>
      <c r="CJ18" s="859"/>
      <c r="CK18" s="859"/>
      <c r="CL18" s="860"/>
      <c r="CM18" s="858"/>
      <c r="CN18" s="859"/>
      <c r="CO18" s="859"/>
      <c r="CP18" s="859"/>
      <c r="CQ18" s="860"/>
      <c r="CR18" s="858"/>
      <c r="CS18" s="859"/>
      <c r="CT18" s="859"/>
      <c r="CU18" s="859"/>
      <c r="CV18" s="860"/>
      <c r="CW18" s="858"/>
      <c r="CX18" s="859"/>
      <c r="CY18" s="859"/>
      <c r="CZ18" s="859"/>
      <c r="DA18" s="860"/>
      <c r="DB18" s="858"/>
      <c r="DC18" s="859"/>
      <c r="DD18" s="859"/>
      <c r="DE18" s="859"/>
      <c r="DF18" s="860"/>
      <c r="DG18" s="858"/>
      <c r="DH18" s="859"/>
      <c r="DI18" s="859"/>
      <c r="DJ18" s="859"/>
      <c r="DK18" s="860"/>
      <c r="DL18" s="858"/>
      <c r="DM18" s="859"/>
      <c r="DN18" s="859"/>
      <c r="DO18" s="859"/>
      <c r="DP18" s="860"/>
      <c r="DQ18" s="858"/>
      <c r="DR18" s="859"/>
      <c r="DS18" s="859"/>
      <c r="DT18" s="859"/>
      <c r="DU18" s="860"/>
      <c r="DV18" s="861"/>
      <c r="DW18" s="862"/>
      <c r="DX18" s="862"/>
      <c r="DY18" s="862"/>
      <c r="DZ18" s="863"/>
      <c r="EA18" s="248"/>
    </row>
    <row r="19" spans="1:131" s="249" customFormat="1" ht="26.25" customHeight="1" x14ac:dyDescent="0.15">
      <c r="A19" s="255">
        <v>13</v>
      </c>
      <c r="B19" s="832"/>
      <c r="C19" s="833"/>
      <c r="D19" s="833"/>
      <c r="E19" s="833"/>
      <c r="F19" s="833"/>
      <c r="G19" s="833"/>
      <c r="H19" s="833"/>
      <c r="I19" s="833"/>
      <c r="J19" s="833"/>
      <c r="K19" s="833"/>
      <c r="L19" s="833"/>
      <c r="M19" s="833"/>
      <c r="N19" s="833"/>
      <c r="O19" s="833"/>
      <c r="P19" s="834"/>
      <c r="Q19" s="835"/>
      <c r="R19" s="836"/>
      <c r="S19" s="836"/>
      <c r="T19" s="836"/>
      <c r="U19" s="836"/>
      <c r="V19" s="836"/>
      <c r="W19" s="836"/>
      <c r="X19" s="836"/>
      <c r="Y19" s="836"/>
      <c r="Z19" s="836"/>
      <c r="AA19" s="836"/>
      <c r="AB19" s="836"/>
      <c r="AC19" s="836"/>
      <c r="AD19" s="836"/>
      <c r="AE19" s="837"/>
      <c r="AF19" s="838"/>
      <c r="AG19" s="839"/>
      <c r="AH19" s="839"/>
      <c r="AI19" s="839"/>
      <c r="AJ19" s="840"/>
      <c r="AK19" s="841"/>
      <c r="AL19" s="842"/>
      <c r="AM19" s="842"/>
      <c r="AN19" s="842"/>
      <c r="AO19" s="842"/>
      <c r="AP19" s="842"/>
      <c r="AQ19" s="842"/>
      <c r="AR19" s="842"/>
      <c r="AS19" s="842"/>
      <c r="AT19" s="842"/>
      <c r="AU19" s="843"/>
      <c r="AV19" s="843"/>
      <c r="AW19" s="843"/>
      <c r="AX19" s="843"/>
      <c r="AY19" s="844"/>
      <c r="AZ19" s="246"/>
      <c r="BA19" s="246"/>
      <c r="BB19" s="246"/>
      <c r="BC19" s="246"/>
      <c r="BD19" s="246"/>
      <c r="BE19" s="247"/>
      <c r="BF19" s="247"/>
      <c r="BG19" s="247"/>
      <c r="BH19" s="247"/>
      <c r="BI19" s="247"/>
      <c r="BJ19" s="247"/>
      <c r="BK19" s="247"/>
      <c r="BL19" s="247"/>
      <c r="BM19" s="247"/>
      <c r="BN19" s="247"/>
      <c r="BO19" s="247"/>
      <c r="BP19" s="247"/>
      <c r="BQ19" s="256">
        <v>13</v>
      </c>
      <c r="BR19" s="257"/>
      <c r="BS19" s="845"/>
      <c r="BT19" s="846"/>
      <c r="BU19" s="846"/>
      <c r="BV19" s="846"/>
      <c r="BW19" s="846"/>
      <c r="BX19" s="846"/>
      <c r="BY19" s="846"/>
      <c r="BZ19" s="846"/>
      <c r="CA19" s="846"/>
      <c r="CB19" s="846"/>
      <c r="CC19" s="846"/>
      <c r="CD19" s="846"/>
      <c r="CE19" s="846"/>
      <c r="CF19" s="846"/>
      <c r="CG19" s="847"/>
      <c r="CH19" s="858"/>
      <c r="CI19" s="859"/>
      <c r="CJ19" s="859"/>
      <c r="CK19" s="859"/>
      <c r="CL19" s="860"/>
      <c r="CM19" s="858"/>
      <c r="CN19" s="859"/>
      <c r="CO19" s="859"/>
      <c r="CP19" s="859"/>
      <c r="CQ19" s="860"/>
      <c r="CR19" s="858"/>
      <c r="CS19" s="859"/>
      <c r="CT19" s="859"/>
      <c r="CU19" s="859"/>
      <c r="CV19" s="860"/>
      <c r="CW19" s="858"/>
      <c r="CX19" s="859"/>
      <c r="CY19" s="859"/>
      <c r="CZ19" s="859"/>
      <c r="DA19" s="860"/>
      <c r="DB19" s="858"/>
      <c r="DC19" s="859"/>
      <c r="DD19" s="859"/>
      <c r="DE19" s="859"/>
      <c r="DF19" s="860"/>
      <c r="DG19" s="858"/>
      <c r="DH19" s="859"/>
      <c r="DI19" s="859"/>
      <c r="DJ19" s="859"/>
      <c r="DK19" s="860"/>
      <c r="DL19" s="858"/>
      <c r="DM19" s="859"/>
      <c r="DN19" s="859"/>
      <c r="DO19" s="859"/>
      <c r="DP19" s="860"/>
      <c r="DQ19" s="858"/>
      <c r="DR19" s="859"/>
      <c r="DS19" s="859"/>
      <c r="DT19" s="859"/>
      <c r="DU19" s="860"/>
      <c r="DV19" s="861"/>
      <c r="DW19" s="862"/>
      <c r="DX19" s="862"/>
      <c r="DY19" s="862"/>
      <c r="DZ19" s="863"/>
      <c r="EA19" s="248"/>
    </row>
    <row r="20" spans="1:131" s="249" customFormat="1" ht="26.25" customHeight="1" x14ac:dyDescent="0.15">
      <c r="A20" s="255">
        <v>14</v>
      </c>
      <c r="B20" s="832"/>
      <c r="C20" s="833"/>
      <c r="D20" s="833"/>
      <c r="E20" s="833"/>
      <c r="F20" s="833"/>
      <c r="G20" s="833"/>
      <c r="H20" s="833"/>
      <c r="I20" s="833"/>
      <c r="J20" s="833"/>
      <c r="K20" s="833"/>
      <c r="L20" s="833"/>
      <c r="M20" s="833"/>
      <c r="N20" s="833"/>
      <c r="O20" s="833"/>
      <c r="P20" s="834"/>
      <c r="Q20" s="835"/>
      <c r="R20" s="836"/>
      <c r="S20" s="836"/>
      <c r="T20" s="836"/>
      <c r="U20" s="836"/>
      <c r="V20" s="836"/>
      <c r="W20" s="836"/>
      <c r="X20" s="836"/>
      <c r="Y20" s="836"/>
      <c r="Z20" s="836"/>
      <c r="AA20" s="836"/>
      <c r="AB20" s="836"/>
      <c r="AC20" s="836"/>
      <c r="AD20" s="836"/>
      <c r="AE20" s="837"/>
      <c r="AF20" s="838"/>
      <c r="AG20" s="839"/>
      <c r="AH20" s="839"/>
      <c r="AI20" s="839"/>
      <c r="AJ20" s="840"/>
      <c r="AK20" s="841"/>
      <c r="AL20" s="842"/>
      <c r="AM20" s="842"/>
      <c r="AN20" s="842"/>
      <c r="AO20" s="842"/>
      <c r="AP20" s="842"/>
      <c r="AQ20" s="842"/>
      <c r="AR20" s="842"/>
      <c r="AS20" s="842"/>
      <c r="AT20" s="842"/>
      <c r="AU20" s="843"/>
      <c r="AV20" s="843"/>
      <c r="AW20" s="843"/>
      <c r="AX20" s="843"/>
      <c r="AY20" s="844"/>
      <c r="AZ20" s="246"/>
      <c r="BA20" s="246"/>
      <c r="BB20" s="246"/>
      <c r="BC20" s="246"/>
      <c r="BD20" s="246"/>
      <c r="BE20" s="247"/>
      <c r="BF20" s="247"/>
      <c r="BG20" s="247"/>
      <c r="BH20" s="247"/>
      <c r="BI20" s="247"/>
      <c r="BJ20" s="247"/>
      <c r="BK20" s="247"/>
      <c r="BL20" s="247"/>
      <c r="BM20" s="247"/>
      <c r="BN20" s="247"/>
      <c r="BO20" s="247"/>
      <c r="BP20" s="247"/>
      <c r="BQ20" s="256">
        <v>14</v>
      </c>
      <c r="BR20" s="257"/>
      <c r="BS20" s="845"/>
      <c r="BT20" s="846"/>
      <c r="BU20" s="846"/>
      <c r="BV20" s="846"/>
      <c r="BW20" s="846"/>
      <c r="BX20" s="846"/>
      <c r="BY20" s="846"/>
      <c r="BZ20" s="846"/>
      <c r="CA20" s="846"/>
      <c r="CB20" s="846"/>
      <c r="CC20" s="846"/>
      <c r="CD20" s="846"/>
      <c r="CE20" s="846"/>
      <c r="CF20" s="846"/>
      <c r="CG20" s="847"/>
      <c r="CH20" s="858"/>
      <c r="CI20" s="859"/>
      <c r="CJ20" s="859"/>
      <c r="CK20" s="859"/>
      <c r="CL20" s="860"/>
      <c r="CM20" s="858"/>
      <c r="CN20" s="859"/>
      <c r="CO20" s="859"/>
      <c r="CP20" s="859"/>
      <c r="CQ20" s="860"/>
      <c r="CR20" s="858"/>
      <c r="CS20" s="859"/>
      <c r="CT20" s="859"/>
      <c r="CU20" s="859"/>
      <c r="CV20" s="860"/>
      <c r="CW20" s="858"/>
      <c r="CX20" s="859"/>
      <c r="CY20" s="859"/>
      <c r="CZ20" s="859"/>
      <c r="DA20" s="860"/>
      <c r="DB20" s="858"/>
      <c r="DC20" s="859"/>
      <c r="DD20" s="859"/>
      <c r="DE20" s="859"/>
      <c r="DF20" s="860"/>
      <c r="DG20" s="858"/>
      <c r="DH20" s="859"/>
      <c r="DI20" s="859"/>
      <c r="DJ20" s="859"/>
      <c r="DK20" s="860"/>
      <c r="DL20" s="858"/>
      <c r="DM20" s="859"/>
      <c r="DN20" s="859"/>
      <c r="DO20" s="859"/>
      <c r="DP20" s="860"/>
      <c r="DQ20" s="858"/>
      <c r="DR20" s="859"/>
      <c r="DS20" s="859"/>
      <c r="DT20" s="859"/>
      <c r="DU20" s="860"/>
      <c r="DV20" s="861"/>
      <c r="DW20" s="862"/>
      <c r="DX20" s="862"/>
      <c r="DY20" s="862"/>
      <c r="DZ20" s="863"/>
      <c r="EA20" s="248"/>
    </row>
    <row r="21" spans="1:131" s="249" customFormat="1" ht="26.25" customHeight="1" thickBot="1" x14ac:dyDescent="0.2">
      <c r="A21" s="255">
        <v>15</v>
      </c>
      <c r="B21" s="832"/>
      <c r="C21" s="833"/>
      <c r="D21" s="833"/>
      <c r="E21" s="833"/>
      <c r="F21" s="833"/>
      <c r="G21" s="833"/>
      <c r="H21" s="833"/>
      <c r="I21" s="833"/>
      <c r="J21" s="833"/>
      <c r="K21" s="833"/>
      <c r="L21" s="833"/>
      <c r="M21" s="833"/>
      <c r="N21" s="833"/>
      <c r="O21" s="833"/>
      <c r="P21" s="834"/>
      <c r="Q21" s="835"/>
      <c r="R21" s="836"/>
      <c r="S21" s="836"/>
      <c r="T21" s="836"/>
      <c r="U21" s="836"/>
      <c r="V21" s="836"/>
      <c r="W21" s="836"/>
      <c r="X21" s="836"/>
      <c r="Y21" s="836"/>
      <c r="Z21" s="836"/>
      <c r="AA21" s="836"/>
      <c r="AB21" s="836"/>
      <c r="AC21" s="836"/>
      <c r="AD21" s="836"/>
      <c r="AE21" s="837"/>
      <c r="AF21" s="838"/>
      <c r="AG21" s="839"/>
      <c r="AH21" s="839"/>
      <c r="AI21" s="839"/>
      <c r="AJ21" s="840"/>
      <c r="AK21" s="841"/>
      <c r="AL21" s="842"/>
      <c r="AM21" s="842"/>
      <c r="AN21" s="842"/>
      <c r="AO21" s="842"/>
      <c r="AP21" s="842"/>
      <c r="AQ21" s="842"/>
      <c r="AR21" s="842"/>
      <c r="AS21" s="842"/>
      <c r="AT21" s="842"/>
      <c r="AU21" s="843"/>
      <c r="AV21" s="843"/>
      <c r="AW21" s="843"/>
      <c r="AX21" s="843"/>
      <c r="AY21" s="844"/>
      <c r="AZ21" s="246"/>
      <c r="BA21" s="246"/>
      <c r="BB21" s="246"/>
      <c r="BC21" s="246"/>
      <c r="BD21" s="246"/>
      <c r="BE21" s="247"/>
      <c r="BF21" s="247"/>
      <c r="BG21" s="247"/>
      <c r="BH21" s="247"/>
      <c r="BI21" s="247"/>
      <c r="BJ21" s="247"/>
      <c r="BK21" s="247"/>
      <c r="BL21" s="247"/>
      <c r="BM21" s="247"/>
      <c r="BN21" s="247"/>
      <c r="BO21" s="247"/>
      <c r="BP21" s="247"/>
      <c r="BQ21" s="256">
        <v>15</v>
      </c>
      <c r="BR21" s="257"/>
      <c r="BS21" s="845"/>
      <c r="BT21" s="846"/>
      <c r="BU21" s="846"/>
      <c r="BV21" s="846"/>
      <c r="BW21" s="846"/>
      <c r="BX21" s="846"/>
      <c r="BY21" s="846"/>
      <c r="BZ21" s="846"/>
      <c r="CA21" s="846"/>
      <c r="CB21" s="846"/>
      <c r="CC21" s="846"/>
      <c r="CD21" s="846"/>
      <c r="CE21" s="846"/>
      <c r="CF21" s="846"/>
      <c r="CG21" s="847"/>
      <c r="CH21" s="858"/>
      <c r="CI21" s="859"/>
      <c r="CJ21" s="859"/>
      <c r="CK21" s="859"/>
      <c r="CL21" s="860"/>
      <c r="CM21" s="858"/>
      <c r="CN21" s="859"/>
      <c r="CO21" s="859"/>
      <c r="CP21" s="859"/>
      <c r="CQ21" s="860"/>
      <c r="CR21" s="858"/>
      <c r="CS21" s="859"/>
      <c r="CT21" s="859"/>
      <c r="CU21" s="859"/>
      <c r="CV21" s="860"/>
      <c r="CW21" s="858"/>
      <c r="CX21" s="859"/>
      <c r="CY21" s="859"/>
      <c r="CZ21" s="859"/>
      <c r="DA21" s="860"/>
      <c r="DB21" s="858"/>
      <c r="DC21" s="859"/>
      <c r="DD21" s="859"/>
      <c r="DE21" s="859"/>
      <c r="DF21" s="860"/>
      <c r="DG21" s="858"/>
      <c r="DH21" s="859"/>
      <c r="DI21" s="859"/>
      <c r="DJ21" s="859"/>
      <c r="DK21" s="860"/>
      <c r="DL21" s="858"/>
      <c r="DM21" s="859"/>
      <c r="DN21" s="859"/>
      <c r="DO21" s="859"/>
      <c r="DP21" s="860"/>
      <c r="DQ21" s="858"/>
      <c r="DR21" s="859"/>
      <c r="DS21" s="859"/>
      <c r="DT21" s="859"/>
      <c r="DU21" s="860"/>
      <c r="DV21" s="861"/>
      <c r="DW21" s="862"/>
      <c r="DX21" s="862"/>
      <c r="DY21" s="862"/>
      <c r="DZ21" s="863"/>
      <c r="EA21" s="248"/>
    </row>
    <row r="22" spans="1:131" s="249" customFormat="1" ht="26.25" customHeight="1" x14ac:dyDescent="0.15">
      <c r="A22" s="255">
        <v>16</v>
      </c>
      <c r="B22" s="832"/>
      <c r="C22" s="833"/>
      <c r="D22" s="833"/>
      <c r="E22" s="833"/>
      <c r="F22" s="833"/>
      <c r="G22" s="833"/>
      <c r="H22" s="833"/>
      <c r="I22" s="833"/>
      <c r="J22" s="833"/>
      <c r="K22" s="833"/>
      <c r="L22" s="833"/>
      <c r="M22" s="833"/>
      <c r="N22" s="833"/>
      <c r="O22" s="833"/>
      <c r="P22" s="834"/>
      <c r="Q22" s="864"/>
      <c r="R22" s="865"/>
      <c r="S22" s="865"/>
      <c r="T22" s="865"/>
      <c r="U22" s="865"/>
      <c r="V22" s="865"/>
      <c r="W22" s="865"/>
      <c r="X22" s="865"/>
      <c r="Y22" s="865"/>
      <c r="Z22" s="865"/>
      <c r="AA22" s="865"/>
      <c r="AB22" s="865"/>
      <c r="AC22" s="865"/>
      <c r="AD22" s="865"/>
      <c r="AE22" s="866"/>
      <c r="AF22" s="838"/>
      <c r="AG22" s="839"/>
      <c r="AH22" s="839"/>
      <c r="AI22" s="839"/>
      <c r="AJ22" s="840"/>
      <c r="AK22" s="879"/>
      <c r="AL22" s="880"/>
      <c r="AM22" s="880"/>
      <c r="AN22" s="880"/>
      <c r="AO22" s="880"/>
      <c r="AP22" s="880"/>
      <c r="AQ22" s="880"/>
      <c r="AR22" s="880"/>
      <c r="AS22" s="880"/>
      <c r="AT22" s="880"/>
      <c r="AU22" s="881"/>
      <c r="AV22" s="881"/>
      <c r="AW22" s="881"/>
      <c r="AX22" s="881"/>
      <c r="AY22" s="882"/>
      <c r="AZ22" s="883" t="s">
        <v>384</v>
      </c>
      <c r="BA22" s="883"/>
      <c r="BB22" s="883"/>
      <c r="BC22" s="883"/>
      <c r="BD22" s="884"/>
      <c r="BE22" s="247"/>
      <c r="BF22" s="247"/>
      <c r="BG22" s="247"/>
      <c r="BH22" s="247"/>
      <c r="BI22" s="247"/>
      <c r="BJ22" s="247"/>
      <c r="BK22" s="247"/>
      <c r="BL22" s="247"/>
      <c r="BM22" s="247"/>
      <c r="BN22" s="247"/>
      <c r="BO22" s="247"/>
      <c r="BP22" s="247"/>
      <c r="BQ22" s="256">
        <v>16</v>
      </c>
      <c r="BR22" s="257"/>
      <c r="BS22" s="845"/>
      <c r="BT22" s="846"/>
      <c r="BU22" s="846"/>
      <c r="BV22" s="846"/>
      <c r="BW22" s="846"/>
      <c r="BX22" s="846"/>
      <c r="BY22" s="846"/>
      <c r="BZ22" s="846"/>
      <c r="CA22" s="846"/>
      <c r="CB22" s="846"/>
      <c r="CC22" s="846"/>
      <c r="CD22" s="846"/>
      <c r="CE22" s="846"/>
      <c r="CF22" s="846"/>
      <c r="CG22" s="847"/>
      <c r="CH22" s="858"/>
      <c r="CI22" s="859"/>
      <c r="CJ22" s="859"/>
      <c r="CK22" s="859"/>
      <c r="CL22" s="860"/>
      <c r="CM22" s="858"/>
      <c r="CN22" s="859"/>
      <c r="CO22" s="859"/>
      <c r="CP22" s="859"/>
      <c r="CQ22" s="860"/>
      <c r="CR22" s="858"/>
      <c r="CS22" s="859"/>
      <c r="CT22" s="859"/>
      <c r="CU22" s="859"/>
      <c r="CV22" s="860"/>
      <c r="CW22" s="858"/>
      <c r="CX22" s="859"/>
      <c r="CY22" s="859"/>
      <c r="CZ22" s="859"/>
      <c r="DA22" s="860"/>
      <c r="DB22" s="858"/>
      <c r="DC22" s="859"/>
      <c r="DD22" s="859"/>
      <c r="DE22" s="859"/>
      <c r="DF22" s="860"/>
      <c r="DG22" s="858"/>
      <c r="DH22" s="859"/>
      <c r="DI22" s="859"/>
      <c r="DJ22" s="859"/>
      <c r="DK22" s="860"/>
      <c r="DL22" s="858"/>
      <c r="DM22" s="859"/>
      <c r="DN22" s="859"/>
      <c r="DO22" s="859"/>
      <c r="DP22" s="860"/>
      <c r="DQ22" s="858"/>
      <c r="DR22" s="859"/>
      <c r="DS22" s="859"/>
      <c r="DT22" s="859"/>
      <c r="DU22" s="860"/>
      <c r="DV22" s="861"/>
      <c r="DW22" s="862"/>
      <c r="DX22" s="862"/>
      <c r="DY22" s="862"/>
      <c r="DZ22" s="863"/>
      <c r="EA22" s="248"/>
    </row>
    <row r="23" spans="1:131" s="249" customFormat="1" ht="26.25" customHeight="1" thickBot="1" x14ac:dyDescent="0.2">
      <c r="A23" s="258" t="s">
        <v>385</v>
      </c>
      <c r="B23" s="867" t="s">
        <v>386</v>
      </c>
      <c r="C23" s="868"/>
      <c r="D23" s="868"/>
      <c r="E23" s="868"/>
      <c r="F23" s="868"/>
      <c r="G23" s="868"/>
      <c r="H23" s="868"/>
      <c r="I23" s="868"/>
      <c r="J23" s="868"/>
      <c r="K23" s="868"/>
      <c r="L23" s="868"/>
      <c r="M23" s="868"/>
      <c r="N23" s="868"/>
      <c r="O23" s="868"/>
      <c r="P23" s="869"/>
      <c r="Q23" s="870">
        <v>88196</v>
      </c>
      <c r="R23" s="871"/>
      <c r="S23" s="871"/>
      <c r="T23" s="871"/>
      <c r="U23" s="871"/>
      <c r="V23" s="871">
        <v>86235</v>
      </c>
      <c r="W23" s="871"/>
      <c r="X23" s="871"/>
      <c r="Y23" s="871"/>
      <c r="Z23" s="871"/>
      <c r="AA23" s="871">
        <v>1961</v>
      </c>
      <c r="AB23" s="871"/>
      <c r="AC23" s="871"/>
      <c r="AD23" s="871"/>
      <c r="AE23" s="872"/>
      <c r="AF23" s="873">
        <v>894</v>
      </c>
      <c r="AG23" s="871"/>
      <c r="AH23" s="871"/>
      <c r="AI23" s="871"/>
      <c r="AJ23" s="874"/>
      <c r="AK23" s="875"/>
      <c r="AL23" s="876"/>
      <c r="AM23" s="876"/>
      <c r="AN23" s="876"/>
      <c r="AO23" s="876"/>
      <c r="AP23" s="871">
        <v>50829</v>
      </c>
      <c r="AQ23" s="871"/>
      <c r="AR23" s="871"/>
      <c r="AS23" s="871"/>
      <c r="AT23" s="871"/>
      <c r="AU23" s="877"/>
      <c r="AV23" s="877"/>
      <c r="AW23" s="877"/>
      <c r="AX23" s="877"/>
      <c r="AY23" s="878"/>
      <c r="AZ23" s="886" t="s">
        <v>387</v>
      </c>
      <c r="BA23" s="887"/>
      <c r="BB23" s="887"/>
      <c r="BC23" s="887"/>
      <c r="BD23" s="888"/>
      <c r="BE23" s="247"/>
      <c r="BF23" s="247"/>
      <c r="BG23" s="247"/>
      <c r="BH23" s="247"/>
      <c r="BI23" s="247"/>
      <c r="BJ23" s="247"/>
      <c r="BK23" s="247"/>
      <c r="BL23" s="247"/>
      <c r="BM23" s="247"/>
      <c r="BN23" s="247"/>
      <c r="BO23" s="247"/>
      <c r="BP23" s="247"/>
      <c r="BQ23" s="256">
        <v>17</v>
      </c>
      <c r="BR23" s="257"/>
      <c r="BS23" s="845"/>
      <c r="BT23" s="846"/>
      <c r="BU23" s="846"/>
      <c r="BV23" s="846"/>
      <c r="BW23" s="846"/>
      <c r="BX23" s="846"/>
      <c r="BY23" s="846"/>
      <c r="BZ23" s="846"/>
      <c r="CA23" s="846"/>
      <c r="CB23" s="846"/>
      <c r="CC23" s="846"/>
      <c r="CD23" s="846"/>
      <c r="CE23" s="846"/>
      <c r="CF23" s="846"/>
      <c r="CG23" s="847"/>
      <c r="CH23" s="858"/>
      <c r="CI23" s="859"/>
      <c r="CJ23" s="859"/>
      <c r="CK23" s="859"/>
      <c r="CL23" s="860"/>
      <c r="CM23" s="858"/>
      <c r="CN23" s="859"/>
      <c r="CO23" s="859"/>
      <c r="CP23" s="859"/>
      <c r="CQ23" s="860"/>
      <c r="CR23" s="858"/>
      <c r="CS23" s="859"/>
      <c r="CT23" s="859"/>
      <c r="CU23" s="859"/>
      <c r="CV23" s="860"/>
      <c r="CW23" s="858"/>
      <c r="CX23" s="859"/>
      <c r="CY23" s="859"/>
      <c r="CZ23" s="859"/>
      <c r="DA23" s="860"/>
      <c r="DB23" s="858"/>
      <c r="DC23" s="859"/>
      <c r="DD23" s="859"/>
      <c r="DE23" s="859"/>
      <c r="DF23" s="860"/>
      <c r="DG23" s="858"/>
      <c r="DH23" s="859"/>
      <c r="DI23" s="859"/>
      <c r="DJ23" s="859"/>
      <c r="DK23" s="860"/>
      <c r="DL23" s="858"/>
      <c r="DM23" s="859"/>
      <c r="DN23" s="859"/>
      <c r="DO23" s="859"/>
      <c r="DP23" s="860"/>
      <c r="DQ23" s="858"/>
      <c r="DR23" s="859"/>
      <c r="DS23" s="859"/>
      <c r="DT23" s="859"/>
      <c r="DU23" s="860"/>
      <c r="DV23" s="861"/>
      <c r="DW23" s="862"/>
      <c r="DX23" s="862"/>
      <c r="DY23" s="862"/>
      <c r="DZ23" s="863"/>
      <c r="EA23" s="248"/>
    </row>
    <row r="24" spans="1:131" s="249" customFormat="1" ht="26.25" customHeight="1" x14ac:dyDescent="0.15">
      <c r="A24" s="885" t="s">
        <v>388</v>
      </c>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246"/>
      <c r="BA24" s="246"/>
      <c r="BB24" s="246"/>
      <c r="BC24" s="246"/>
      <c r="BD24" s="246"/>
      <c r="BE24" s="247"/>
      <c r="BF24" s="247"/>
      <c r="BG24" s="247"/>
      <c r="BH24" s="247"/>
      <c r="BI24" s="247"/>
      <c r="BJ24" s="247"/>
      <c r="BK24" s="247"/>
      <c r="BL24" s="247"/>
      <c r="BM24" s="247"/>
      <c r="BN24" s="247"/>
      <c r="BO24" s="247"/>
      <c r="BP24" s="247"/>
      <c r="BQ24" s="256">
        <v>18</v>
      </c>
      <c r="BR24" s="257"/>
      <c r="BS24" s="845"/>
      <c r="BT24" s="846"/>
      <c r="BU24" s="846"/>
      <c r="BV24" s="846"/>
      <c r="BW24" s="846"/>
      <c r="BX24" s="846"/>
      <c r="BY24" s="846"/>
      <c r="BZ24" s="846"/>
      <c r="CA24" s="846"/>
      <c r="CB24" s="846"/>
      <c r="CC24" s="846"/>
      <c r="CD24" s="846"/>
      <c r="CE24" s="846"/>
      <c r="CF24" s="846"/>
      <c r="CG24" s="847"/>
      <c r="CH24" s="858"/>
      <c r="CI24" s="859"/>
      <c r="CJ24" s="859"/>
      <c r="CK24" s="859"/>
      <c r="CL24" s="860"/>
      <c r="CM24" s="858"/>
      <c r="CN24" s="859"/>
      <c r="CO24" s="859"/>
      <c r="CP24" s="859"/>
      <c r="CQ24" s="860"/>
      <c r="CR24" s="858"/>
      <c r="CS24" s="859"/>
      <c r="CT24" s="859"/>
      <c r="CU24" s="859"/>
      <c r="CV24" s="860"/>
      <c r="CW24" s="858"/>
      <c r="CX24" s="859"/>
      <c r="CY24" s="859"/>
      <c r="CZ24" s="859"/>
      <c r="DA24" s="860"/>
      <c r="DB24" s="858"/>
      <c r="DC24" s="859"/>
      <c r="DD24" s="859"/>
      <c r="DE24" s="859"/>
      <c r="DF24" s="860"/>
      <c r="DG24" s="858"/>
      <c r="DH24" s="859"/>
      <c r="DI24" s="859"/>
      <c r="DJ24" s="859"/>
      <c r="DK24" s="860"/>
      <c r="DL24" s="858"/>
      <c r="DM24" s="859"/>
      <c r="DN24" s="859"/>
      <c r="DO24" s="859"/>
      <c r="DP24" s="860"/>
      <c r="DQ24" s="858"/>
      <c r="DR24" s="859"/>
      <c r="DS24" s="859"/>
      <c r="DT24" s="859"/>
      <c r="DU24" s="860"/>
      <c r="DV24" s="861"/>
      <c r="DW24" s="862"/>
      <c r="DX24" s="862"/>
      <c r="DY24" s="862"/>
      <c r="DZ24" s="863"/>
      <c r="EA24" s="248"/>
    </row>
    <row r="25" spans="1:131" s="241" customFormat="1" ht="26.25" customHeight="1" thickBot="1" x14ac:dyDescent="0.2">
      <c r="A25" s="826" t="s">
        <v>389</v>
      </c>
      <c r="B25" s="826"/>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26"/>
      <c r="AO25" s="826"/>
      <c r="AP25" s="826"/>
      <c r="AQ25" s="826"/>
      <c r="AR25" s="826"/>
      <c r="AS25" s="826"/>
      <c r="AT25" s="826"/>
      <c r="AU25" s="826"/>
      <c r="AV25" s="826"/>
      <c r="AW25" s="826"/>
      <c r="AX25" s="826"/>
      <c r="AY25" s="826"/>
      <c r="AZ25" s="826"/>
      <c r="BA25" s="826"/>
      <c r="BB25" s="826"/>
      <c r="BC25" s="826"/>
      <c r="BD25" s="826"/>
      <c r="BE25" s="826"/>
      <c r="BF25" s="826"/>
      <c r="BG25" s="826"/>
      <c r="BH25" s="826"/>
      <c r="BI25" s="826"/>
      <c r="BJ25" s="246"/>
      <c r="BK25" s="246"/>
      <c r="BL25" s="246"/>
      <c r="BM25" s="246"/>
      <c r="BN25" s="246"/>
      <c r="BO25" s="259"/>
      <c r="BP25" s="259"/>
      <c r="BQ25" s="256">
        <v>19</v>
      </c>
      <c r="BR25" s="257"/>
      <c r="BS25" s="845"/>
      <c r="BT25" s="846"/>
      <c r="BU25" s="846"/>
      <c r="BV25" s="846"/>
      <c r="BW25" s="846"/>
      <c r="BX25" s="846"/>
      <c r="BY25" s="846"/>
      <c r="BZ25" s="846"/>
      <c r="CA25" s="846"/>
      <c r="CB25" s="846"/>
      <c r="CC25" s="846"/>
      <c r="CD25" s="846"/>
      <c r="CE25" s="846"/>
      <c r="CF25" s="846"/>
      <c r="CG25" s="847"/>
      <c r="CH25" s="858"/>
      <c r="CI25" s="859"/>
      <c r="CJ25" s="859"/>
      <c r="CK25" s="859"/>
      <c r="CL25" s="860"/>
      <c r="CM25" s="858"/>
      <c r="CN25" s="859"/>
      <c r="CO25" s="859"/>
      <c r="CP25" s="859"/>
      <c r="CQ25" s="860"/>
      <c r="CR25" s="858"/>
      <c r="CS25" s="859"/>
      <c r="CT25" s="859"/>
      <c r="CU25" s="859"/>
      <c r="CV25" s="860"/>
      <c r="CW25" s="858"/>
      <c r="CX25" s="859"/>
      <c r="CY25" s="859"/>
      <c r="CZ25" s="859"/>
      <c r="DA25" s="860"/>
      <c r="DB25" s="858"/>
      <c r="DC25" s="859"/>
      <c r="DD25" s="859"/>
      <c r="DE25" s="859"/>
      <c r="DF25" s="860"/>
      <c r="DG25" s="858"/>
      <c r="DH25" s="859"/>
      <c r="DI25" s="859"/>
      <c r="DJ25" s="859"/>
      <c r="DK25" s="860"/>
      <c r="DL25" s="858"/>
      <c r="DM25" s="859"/>
      <c r="DN25" s="859"/>
      <c r="DO25" s="859"/>
      <c r="DP25" s="860"/>
      <c r="DQ25" s="858"/>
      <c r="DR25" s="859"/>
      <c r="DS25" s="859"/>
      <c r="DT25" s="859"/>
      <c r="DU25" s="860"/>
      <c r="DV25" s="861"/>
      <c r="DW25" s="862"/>
      <c r="DX25" s="862"/>
      <c r="DY25" s="862"/>
      <c r="DZ25" s="863"/>
      <c r="EA25" s="240"/>
    </row>
    <row r="26" spans="1:131" s="241" customFormat="1" ht="26.25" customHeight="1" x14ac:dyDescent="0.15">
      <c r="A26" s="817" t="s">
        <v>366</v>
      </c>
      <c r="B26" s="818"/>
      <c r="C26" s="818"/>
      <c r="D26" s="818"/>
      <c r="E26" s="818"/>
      <c r="F26" s="818"/>
      <c r="G26" s="818"/>
      <c r="H26" s="818"/>
      <c r="I26" s="818"/>
      <c r="J26" s="818"/>
      <c r="K26" s="818"/>
      <c r="L26" s="818"/>
      <c r="M26" s="818"/>
      <c r="N26" s="818"/>
      <c r="O26" s="818"/>
      <c r="P26" s="819"/>
      <c r="Q26" s="794" t="s">
        <v>390</v>
      </c>
      <c r="R26" s="795"/>
      <c r="S26" s="795"/>
      <c r="T26" s="795"/>
      <c r="U26" s="796"/>
      <c r="V26" s="794" t="s">
        <v>391</v>
      </c>
      <c r="W26" s="795"/>
      <c r="X26" s="795"/>
      <c r="Y26" s="795"/>
      <c r="Z26" s="796"/>
      <c r="AA26" s="794" t="s">
        <v>392</v>
      </c>
      <c r="AB26" s="795"/>
      <c r="AC26" s="795"/>
      <c r="AD26" s="795"/>
      <c r="AE26" s="795"/>
      <c r="AF26" s="889" t="s">
        <v>393</v>
      </c>
      <c r="AG26" s="890"/>
      <c r="AH26" s="890"/>
      <c r="AI26" s="890"/>
      <c r="AJ26" s="891"/>
      <c r="AK26" s="795" t="s">
        <v>394</v>
      </c>
      <c r="AL26" s="795"/>
      <c r="AM26" s="795"/>
      <c r="AN26" s="795"/>
      <c r="AO26" s="796"/>
      <c r="AP26" s="794" t="s">
        <v>395</v>
      </c>
      <c r="AQ26" s="795"/>
      <c r="AR26" s="795"/>
      <c r="AS26" s="795"/>
      <c r="AT26" s="796"/>
      <c r="AU26" s="794" t="s">
        <v>396</v>
      </c>
      <c r="AV26" s="795"/>
      <c r="AW26" s="795"/>
      <c r="AX26" s="795"/>
      <c r="AY26" s="796"/>
      <c r="AZ26" s="794" t="s">
        <v>397</v>
      </c>
      <c r="BA26" s="795"/>
      <c r="BB26" s="795"/>
      <c r="BC26" s="795"/>
      <c r="BD26" s="796"/>
      <c r="BE26" s="794" t="s">
        <v>373</v>
      </c>
      <c r="BF26" s="795"/>
      <c r="BG26" s="795"/>
      <c r="BH26" s="795"/>
      <c r="BI26" s="806"/>
      <c r="BJ26" s="246"/>
      <c r="BK26" s="246"/>
      <c r="BL26" s="246"/>
      <c r="BM26" s="246"/>
      <c r="BN26" s="246"/>
      <c r="BO26" s="259"/>
      <c r="BP26" s="259"/>
      <c r="BQ26" s="256">
        <v>20</v>
      </c>
      <c r="BR26" s="257"/>
      <c r="BS26" s="845"/>
      <c r="BT26" s="846"/>
      <c r="BU26" s="846"/>
      <c r="BV26" s="846"/>
      <c r="BW26" s="846"/>
      <c r="BX26" s="846"/>
      <c r="BY26" s="846"/>
      <c r="BZ26" s="846"/>
      <c r="CA26" s="846"/>
      <c r="CB26" s="846"/>
      <c r="CC26" s="846"/>
      <c r="CD26" s="846"/>
      <c r="CE26" s="846"/>
      <c r="CF26" s="846"/>
      <c r="CG26" s="847"/>
      <c r="CH26" s="858"/>
      <c r="CI26" s="859"/>
      <c r="CJ26" s="859"/>
      <c r="CK26" s="859"/>
      <c r="CL26" s="860"/>
      <c r="CM26" s="858"/>
      <c r="CN26" s="859"/>
      <c r="CO26" s="859"/>
      <c r="CP26" s="859"/>
      <c r="CQ26" s="860"/>
      <c r="CR26" s="858"/>
      <c r="CS26" s="859"/>
      <c r="CT26" s="859"/>
      <c r="CU26" s="859"/>
      <c r="CV26" s="860"/>
      <c r="CW26" s="858"/>
      <c r="CX26" s="859"/>
      <c r="CY26" s="859"/>
      <c r="CZ26" s="859"/>
      <c r="DA26" s="860"/>
      <c r="DB26" s="858"/>
      <c r="DC26" s="859"/>
      <c r="DD26" s="859"/>
      <c r="DE26" s="859"/>
      <c r="DF26" s="860"/>
      <c r="DG26" s="858"/>
      <c r="DH26" s="859"/>
      <c r="DI26" s="859"/>
      <c r="DJ26" s="859"/>
      <c r="DK26" s="860"/>
      <c r="DL26" s="858"/>
      <c r="DM26" s="859"/>
      <c r="DN26" s="859"/>
      <c r="DO26" s="859"/>
      <c r="DP26" s="860"/>
      <c r="DQ26" s="858"/>
      <c r="DR26" s="859"/>
      <c r="DS26" s="859"/>
      <c r="DT26" s="859"/>
      <c r="DU26" s="860"/>
      <c r="DV26" s="861"/>
      <c r="DW26" s="862"/>
      <c r="DX26" s="862"/>
      <c r="DY26" s="862"/>
      <c r="DZ26" s="863"/>
      <c r="EA26" s="240"/>
    </row>
    <row r="27" spans="1:131" s="241" customFormat="1" ht="26.25" customHeight="1" thickBot="1" x14ac:dyDescent="0.2">
      <c r="A27" s="820"/>
      <c r="B27" s="821"/>
      <c r="C27" s="821"/>
      <c r="D27" s="821"/>
      <c r="E27" s="821"/>
      <c r="F27" s="821"/>
      <c r="G27" s="821"/>
      <c r="H27" s="821"/>
      <c r="I27" s="821"/>
      <c r="J27" s="821"/>
      <c r="K27" s="821"/>
      <c r="L27" s="821"/>
      <c r="M27" s="821"/>
      <c r="N27" s="821"/>
      <c r="O27" s="821"/>
      <c r="P27" s="822"/>
      <c r="Q27" s="797"/>
      <c r="R27" s="798"/>
      <c r="S27" s="798"/>
      <c r="T27" s="798"/>
      <c r="U27" s="799"/>
      <c r="V27" s="797"/>
      <c r="W27" s="798"/>
      <c r="X27" s="798"/>
      <c r="Y27" s="798"/>
      <c r="Z27" s="799"/>
      <c r="AA27" s="797"/>
      <c r="AB27" s="798"/>
      <c r="AC27" s="798"/>
      <c r="AD27" s="798"/>
      <c r="AE27" s="798"/>
      <c r="AF27" s="892"/>
      <c r="AG27" s="893"/>
      <c r="AH27" s="893"/>
      <c r="AI27" s="893"/>
      <c r="AJ27" s="894"/>
      <c r="AK27" s="798"/>
      <c r="AL27" s="798"/>
      <c r="AM27" s="798"/>
      <c r="AN27" s="798"/>
      <c r="AO27" s="799"/>
      <c r="AP27" s="797"/>
      <c r="AQ27" s="798"/>
      <c r="AR27" s="798"/>
      <c r="AS27" s="798"/>
      <c r="AT27" s="799"/>
      <c r="AU27" s="797"/>
      <c r="AV27" s="798"/>
      <c r="AW27" s="798"/>
      <c r="AX27" s="798"/>
      <c r="AY27" s="799"/>
      <c r="AZ27" s="797"/>
      <c r="BA27" s="798"/>
      <c r="BB27" s="798"/>
      <c r="BC27" s="798"/>
      <c r="BD27" s="799"/>
      <c r="BE27" s="797"/>
      <c r="BF27" s="798"/>
      <c r="BG27" s="798"/>
      <c r="BH27" s="798"/>
      <c r="BI27" s="807"/>
      <c r="BJ27" s="246"/>
      <c r="BK27" s="246"/>
      <c r="BL27" s="246"/>
      <c r="BM27" s="246"/>
      <c r="BN27" s="246"/>
      <c r="BO27" s="259"/>
      <c r="BP27" s="259"/>
      <c r="BQ27" s="256">
        <v>21</v>
      </c>
      <c r="BR27" s="257"/>
      <c r="BS27" s="845"/>
      <c r="BT27" s="846"/>
      <c r="BU27" s="846"/>
      <c r="BV27" s="846"/>
      <c r="BW27" s="846"/>
      <c r="BX27" s="846"/>
      <c r="BY27" s="846"/>
      <c r="BZ27" s="846"/>
      <c r="CA27" s="846"/>
      <c r="CB27" s="846"/>
      <c r="CC27" s="846"/>
      <c r="CD27" s="846"/>
      <c r="CE27" s="846"/>
      <c r="CF27" s="846"/>
      <c r="CG27" s="847"/>
      <c r="CH27" s="858"/>
      <c r="CI27" s="859"/>
      <c r="CJ27" s="859"/>
      <c r="CK27" s="859"/>
      <c r="CL27" s="860"/>
      <c r="CM27" s="858"/>
      <c r="CN27" s="859"/>
      <c r="CO27" s="859"/>
      <c r="CP27" s="859"/>
      <c r="CQ27" s="860"/>
      <c r="CR27" s="858"/>
      <c r="CS27" s="859"/>
      <c r="CT27" s="859"/>
      <c r="CU27" s="859"/>
      <c r="CV27" s="860"/>
      <c r="CW27" s="858"/>
      <c r="CX27" s="859"/>
      <c r="CY27" s="859"/>
      <c r="CZ27" s="859"/>
      <c r="DA27" s="860"/>
      <c r="DB27" s="858"/>
      <c r="DC27" s="859"/>
      <c r="DD27" s="859"/>
      <c r="DE27" s="859"/>
      <c r="DF27" s="860"/>
      <c r="DG27" s="858"/>
      <c r="DH27" s="859"/>
      <c r="DI27" s="859"/>
      <c r="DJ27" s="859"/>
      <c r="DK27" s="860"/>
      <c r="DL27" s="858"/>
      <c r="DM27" s="859"/>
      <c r="DN27" s="859"/>
      <c r="DO27" s="859"/>
      <c r="DP27" s="860"/>
      <c r="DQ27" s="858"/>
      <c r="DR27" s="859"/>
      <c r="DS27" s="859"/>
      <c r="DT27" s="859"/>
      <c r="DU27" s="860"/>
      <c r="DV27" s="861"/>
      <c r="DW27" s="862"/>
      <c r="DX27" s="862"/>
      <c r="DY27" s="862"/>
      <c r="DZ27" s="863"/>
      <c r="EA27" s="240"/>
    </row>
    <row r="28" spans="1:131" s="241" customFormat="1" ht="26.25" customHeight="1" thickTop="1" x14ac:dyDescent="0.15">
      <c r="A28" s="260">
        <v>1</v>
      </c>
      <c r="B28" s="808" t="s">
        <v>398</v>
      </c>
      <c r="C28" s="809"/>
      <c r="D28" s="809"/>
      <c r="E28" s="809"/>
      <c r="F28" s="809"/>
      <c r="G28" s="809"/>
      <c r="H28" s="809"/>
      <c r="I28" s="809"/>
      <c r="J28" s="809"/>
      <c r="K28" s="809"/>
      <c r="L28" s="809"/>
      <c r="M28" s="809"/>
      <c r="N28" s="809"/>
      <c r="O28" s="809"/>
      <c r="P28" s="810"/>
      <c r="Q28" s="899">
        <v>28168</v>
      </c>
      <c r="R28" s="900"/>
      <c r="S28" s="900"/>
      <c r="T28" s="900"/>
      <c r="U28" s="900"/>
      <c r="V28" s="900">
        <v>27232</v>
      </c>
      <c r="W28" s="900"/>
      <c r="X28" s="900"/>
      <c r="Y28" s="900"/>
      <c r="Z28" s="900"/>
      <c r="AA28" s="900">
        <v>935</v>
      </c>
      <c r="AB28" s="900"/>
      <c r="AC28" s="900"/>
      <c r="AD28" s="900"/>
      <c r="AE28" s="901"/>
      <c r="AF28" s="902">
        <v>935</v>
      </c>
      <c r="AG28" s="900"/>
      <c r="AH28" s="900"/>
      <c r="AI28" s="900"/>
      <c r="AJ28" s="903"/>
      <c r="AK28" s="904">
        <v>2035</v>
      </c>
      <c r="AL28" s="895"/>
      <c r="AM28" s="895"/>
      <c r="AN28" s="895"/>
      <c r="AO28" s="895"/>
      <c r="AP28" s="895" t="s">
        <v>516</v>
      </c>
      <c r="AQ28" s="895"/>
      <c r="AR28" s="895"/>
      <c r="AS28" s="895"/>
      <c r="AT28" s="895"/>
      <c r="AU28" s="895" t="s">
        <v>516</v>
      </c>
      <c r="AV28" s="895"/>
      <c r="AW28" s="895"/>
      <c r="AX28" s="895"/>
      <c r="AY28" s="895"/>
      <c r="AZ28" s="896" t="s">
        <v>598</v>
      </c>
      <c r="BA28" s="896"/>
      <c r="BB28" s="896"/>
      <c r="BC28" s="896"/>
      <c r="BD28" s="896"/>
      <c r="BE28" s="897"/>
      <c r="BF28" s="897"/>
      <c r="BG28" s="897"/>
      <c r="BH28" s="897"/>
      <c r="BI28" s="898"/>
      <c r="BJ28" s="246"/>
      <c r="BK28" s="246"/>
      <c r="BL28" s="246"/>
      <c r="BM28" s="246"/>
      <c r="BN28" s="246"/>
      <c r="BO28" s="259"/>
      <c r="BP28" s="259"/>
      <c r="BQ28" s="256">
        <v>22</v>
      </c>
      <c r="BR28" s="257"/>
      <c r="BS28" s="845"/>
      <c r="BT28" s="846"/>
      <c r="BU28" s="846"/>
      <c r="BV28" s="846"/>
      <c r="BW28" s="846"/>
      <c r="BX28" s="846"/>
      <c r="BY28" s="846"/>
      <c r="BZ28" s="846"/>
      <c r="CA28" s="846"/>
      <c r="CB28" s="846"/>
      <c r="CC28" s="846"/>
      <c r="CD28" s="846"/>
      <c r="CE28" s="846"/>
      <c r="CF28" s="846"/>
      <c r="CG28" s="847"/>
      <c r="CH28" s="858"/>
      <c r="CI28" s="859"/>
      <c r="CJ28" s="859"/>
      <c r="CK28" s="859"/>
      <c r="CL28" s="860"/>
      <c r="CM28" s="858"/>
      <c r="CN28" s="859"/>
      <c r="CO28" s="859"/>
      <c r="CP28" s="859"/>
      <c r="CQ28" s="860"/>
      <c r="CR28" s="858"/>
      <c r="CS28" s="859"/>
      <c r="CT28" s="859"/>
      <c r="CU28" s="859"/>
      <c r="CV28" s="860"/>
      <c r="CW28" s="858"/>
      <c r="CX28" s="859"/>
      <c r="CY28" s="859"/>
      <c r="CZ28" s="859"/>
      <c r="DA28" s="860"/>
      <c r="DB28" s="858"/>
      <c r="DC28" s="859"/>
      <c r="DD28" s="859"/>
      <c r="DE28" s="859"/>
      <c r="DF28" s="860"/>
      <c r="DG28" s="858"/>
      <c r="DH28" s="859"/>
      <c r="DI28" s="859"/>
      <c r="DJ28" s="859"/>
      <c r="DK28" s="860"/>
      <c r="DL28" s="858"/>
      <c r="DM28" s="859"/>
      <c r="DN28" s="859"/>
      <c r="DO28" s="859"/>
      <c r="DP28" s="860"/>
      <c r="DQ28" s="858"/>
      <c r="DR28" s="859"/>
      <c r="DS28" s="859"/>
      <c r="DT28" s="859"/>
      <c r="DU28" s="860"/>
      <c r="DV28" s="861"/>
      <c r="DW28" s="862"/>
      <c r="DX28" s="862"/>
      <c r="DY28" s="862"/>
      <c r="DZ28" s="863"/>
      <c r="EA28" s="240"/>
    </row>
    <row r="29" spans="1:131" s="241" customFormat="1" ht="26.25" customHeight="1" x14ac:dyDescent="0.15">
      <c r="A29" s="260">
        <v>2</v>
      </c>
      <c r="B29" s="832" t="s">
        <v>399</v>
      </c>
      <c r="C29" s="833"/>
      <c r="D29" s="833"/>
      <c r="E29" s="833"/>
      <c r="F29" s="833"/>
      <c r="G29" s="833"/>
      <c r="H29" s="833"/>
      <c r="I29" s="833"/>
      <c r="J29" s="833"/>
      <c r="K29" s="833"/>
      <c r="L29" s="833"/>
      <c r="M29" s="833"/>
      <c r="N29" s="833"/>
      <c r="O29" s="833"/>
      <c r="P29" s="834"/>
      <c r="Q29" s="835">
        <v>17803</v>
      </c>
      <c r="R29" s="836"/>
      <c r="S29" s="836"/>
      <c r="T29" s="836"/>
      <c r="U29" s="836"/>
      <c r="V29" s="836">
        <v>17459</v>
      </c>
      <c r="W29" s="836"/>
      <c r="X29" s="836"/>
      <c r="Y29" s="836"/>
      <c r="Z29" s="836"/>
      <c r="AA29" s="836">
        <v>344</v>
      </c>
      <c r="AB29" s="836"/>
      <c r="AC29" s="836"/>
      <c r="AD29" s="836"/>
      <c r="AE29" s="837"/>
      <c r="AF29" s="838">
        <v>344</v>
      </c>
      <c r="AG29" s="839"/>
      <c r="AH29" s="839"/>
      <c r="AI29" s="839"/>
      <c r="AJ29" s="840"/>
      <c r="AK29" s="907">
        <v>2530</v>
      </c>
      <c r="AL29" s="908"/>
      <c r="AM29" s="908"/>
      <c r="AN29" s="908"/>
      <c r="AO29" s="908"/>
      <c r="AP29" s="908" t="s">
        <v>516</v>
      </c>
      <c r="AQ29" s="908"/>
      <c r="AR29" s="908"/>
      <c r="AS29" s="908"/>
      <c r="AT29" s="908"/>
      <c r="AU29" s="908" t="s">
        <v>516</v>
      </c>
      <c r="AV29" s="908"/>
      <c r="AW29" s="908"/>
      <c r="AX29" s="908"/>
      <c r="AY29" s="908"/>
      <c r="AZ29" s="909" t="s">
        <v>599</v>
      </c>
      <c r="BA29" s="909"/>
      <c r="BB29" s="909"/>
      <c r="BC29" s="909"/>
      <c r="BD29" s="909"/>
      <c r="BE29" s="905"/>
      <c r="BF29" s="905"/>
      <c r="BG29" s="905"/>
      <c r="BH29" s="905"/>
      <c r="BI29" s="906"/>
      <c r="BJ29" s="246"/>
      <c r="BK29" s="246"/>
      <c r="BL29" s="246"/>
      <c r="BM29" s="246"/>
      <c r="BN29" s="246"/>
      <c r="BO29" s="259"/>
      <c r="BP29" s="259"/>
      <c r="BQ29" s="256">
        <v>23</v>
      </c>
      <c r="BR29" s="257"/>
      <c r="BS29" s="845"/>
      <c r="BT29" s="846"/>
      <c r="BU29" s="846"/>
      <c r="BV29" s="846"/>
      <c r="BW29" s="846"/>
      <c r="BX29" s="846"/>
      <c r="BY29" s="846"/>
      <c r="BZ29" s="846"/>
      <c r="CA29" s="846"/>
      <c r="CB29" s="846"/>
      <c r="CC29" s="846"/>
      <c r="CD29" s="846"/>
      <c r="CE29" s="846"/>
      <c r="CF29" s="846"/>
      <c r="CG29" s="847"/>
      <c r="CH29" s="858"/>
      <c r="CI29" s="859"/>
      <c r="CJ29" s="859"/>
      <c r="CK29" s="859"/>
      <c r="CL29" s="860"/>
      <c r="CM29" s="858"/>
      <c r="CN29" s="859"/>
      <c r="CO29" s="859"/>
      <c r="CP29" s="859"/>
      <c r="CQ29" s="860"/>
      <c r="CR29" s="858"/>
      <c r="CS29" s="859"/>
      <c r="CT29" s="859"/>
      <c r="CU29" s="859"/>
      <c r="CV29" s="860"/>
      <c r="CW29" s="858"/>
      <c r="CX29" s="859"/>
      <c r="CY29" s="859"/>
      <c r="CZ29" s="859"/>
      <c r="DA29" s="860"/>
      <c r="DB29" s="858"/>
      <c r="DC29" s="859"/>
      <c r="DD29" s="859"/>
      <c r="DE29" s="859"/>
      <c r="DF29" s="860"/>
      <c r="DG29" s="858"/>
      <c r="DH29" s="859"/>
      <c r="DI29" s="859"/>
      <c r="DJ29" s="859"/>
      <c r="DK29" s="860"/>
      <c r="DL29" s="858"/>
      <c r="DM29" s="859"/>
      <c r="DN29" s="859"/>
      <c r="DO29" s="859"/>
      <c r="DP29" s="860"/>
      <c r="DQ29" s="858"/>
      <c r="DR29" s="859"/>
      <c r="DS29" s="859"/>
      <c r="DT29" s="859"/>
      <c r="DU29" s="860"/>
      <c r="DV29" s="861"/>
      <c r="DW29" s="862"/>
      <c r="DX29" s="862"/>
      <c r="DY29" s="862"/>
      <c r="DZ29" s="863"/>
      <c r="EA29" s="240"/>
    </row>
    <row r="30" spans="1:131" s="241" customFormat="1" ht="26.25" customHeight="1" x14ac:dyDescent="0.15">
      <c r="A30" s="260">
        <v>3</v>
      </c>
      <c r="B30" s="832" t="s">
        <v>400</v>
      </c>
      <c r="C30" s="833"/>
      <c r="D30" s="833"/>
      <c r="E30" s="833"/>
      <c r="F30" s="833"/>
      <c r="G30" s="833"/>
      <c r="H30" s="833"/>
      <c r="I30" s="833"/>
      <c r="J30" s="833"/>
      <c r="K30" s="833"/>
      <c r="L30" s="833"/>
      <c r="M30" s="833"/>
      <c r="N30" s="833"/>
      <c r="O30" s="833"/>
      <c r="P30" s="834"/>
      <c r="Q30" s="835">
        <v>3932</v>
      </c>
      <c r="R30" s="836"/>
      <c r="S30" s="836"/>
      <c r="T30" s="836"/>
      <c r="U30" s="836"/>
      <c r="V30" s="836">
        <v>3786</v>
      </c>
      <c r="W30" s="836"/>
      <c r="X30" s="836"/>
      <c r="Y30" s="836"/>
      <c r="Z30" s="836"/>
      <c r="AA30" s="836">
        <v>146</v>
      </c>
      <c r="AB30" s="836"/>
      <c r="AC30" s="836"/>
      <c r="AD30" s="836"/>
      <c r="AE30" s="837"/>
      <c r="AF30" s="838">
        <v>146</v>
      </c>
      <c r="AG30" s="839"/>
      <c r="AH30" s="839"/>
      <c r="AI30" s="839"/>
      <c r="AJ30" s="840"/>
      <c r="AK30" s="907">
        <v>595</v>
      </c>
      <c r="AL30" s="908"/>
      <c r="AM30" s="908"/>
      <c r="AN30" s="908"/>
      <c r="AO30" s="908"/>
      <c r="AP30" s="908" t="s">
        <v>516</v>
      </c>
      <c r="AQ30" s="908"/>
      <c r="AR30" s="908"/>
      <c r="AS30" s="908"/>
      <c r="AT30" s="908"/>
      <c r="AU30" s="908" t="s">
        <v>516</v>
      </c>
      <c r="AV30" s="908"/>
      <c r="AW30" s="908"/>
      <c r="AX30" s="908"/>
      <c r="AY30" s="908"/>
      <c r="AZ30" s="909" t="s">
        <v>598</v>
      </c>
      <c r="BA30" s="909"/>
      <c r="BB30" s="909"/>
      <c r="BC30" s="909"/>
      <c r="BD30" s="909"/>
      <c r="BE30" s="905"/>
      <c r="BF30" s="905"/>
      <c r="BG30" s="905"/>
      <c r="BH30" s="905"/>
      <c r="BI30" s="906"/>
      <c r="BJ30" s="246"/>
      <c r="BK30" s="246"/>
      <c r="BL30" s="246"/>
      <c r="BM30" s="246"/>
      <c r="BN30" s="246"/>
      <c r="BO30" s="259"/>
      <c r="BP30" s="259"/>
      <c r="BQ30" s="256">
        <v>24</v>
      </c>
      <c r="BR30" s="257"/>
      <c r="BS30" s="845"/>
      <c r="BT30" s="846"/>
      <c r="BU30" s="846"/>
      <c r="BV30" s="846"/>
      <c r="BW30" s="846"/>
      <c r="BX30" s="846"/>
      <c r="BY30" s="846"/>
      <c r="BZ30" s="846"/>
      <c r="CA30" s="846"/>
      <c r="CB30" s="846"/>
      <c r="CC30" s="846"/>
      <c r="CD30" s="846"/>
      <c r="CE30" s="846"/>
      <c r="CF30" s="846"/>
      <c r="CG30" s="847"/>
      <c r="CH30" s="858"/>
      <c r="CI30" s="859"/>
      <c r="CJ30" s="859"/>
      <c r="CK30" s="859"/>
      <c r="CL30" s="860"/>
      <c r="CM30" s="858"/>
      <c r="CN30" s="859"/>
      <c r="CO30" s="859"/>
      <c r="CP30" s="859"/>
      <c r="CQ30" s="860"/>
      <c r="CR30" s="858"/>
      <c r="CS30" s="859"/>
      <c r="CT30" s="859"/>
      <c r="CU30" s="859"/>
      <c r="CV30" s="860"/>
      <c r="CW30" s="858"/>
      <c r="CX30" s="859"/>
      <c r="CY30" s="859"/>
      <c r="CZ30" s="859"/>
      <c r="DA30" s="860"/>
      <c r="DB30" s="858"/>
      <c r="DC30" s="859"/>
      <c r="DD30" s="859"/>
      <c r="DE30" s="859"/>
      <c r="DF30" s="860"/>
      <c r="DG30" s="858"/>
      <c r="DH30" s="859"/>
      <c r="DI30" s="859"/>
      <c r="DJ30" s="859"/>
      <c r="DK30" s="860"/>
      <c r="DL30" s="858"/>
      <c r="DM30" s="859"/>
      <c r="DN30" s="859"/>
      <c r="DO30" s="859"/>
      <c r="DP30" s="860"/>
      <c r="DQ30" s="858"/>
      <c r="DR30" s="859"/>
      <c r="DS30" s="859"/>
      <c r="DT30" s="859"/>
      <c r="DU30" s="860"/>
      <c r="DV30" s="861"/>
      <c r="DW30" s="862"/>
      <c r="DX30" s="862"/>
      <c r="DY30" s="862"/>
      <c r="DZ30" s="863"/>
      <c r="EA30" s="240"/>
    </row>
    <row r="31" spans="1:131" s="241" customFormat="1" ht="26.25" customHeight="1" x14ac:dyDescent="0.15">
      <c r="A31" s="260">
        <v>4</v>
      </c>
      <c r="B31" s="832" t="s">
        <v>401</v>
      </c>
      <c r="C31" s="833"/>
      <c r="D31" s="833"/>
      <c r="E31" s="833"/>
      <c r="F31" s="833"/>
      <c r="G31" s="833"/>
      <c r="H31" s="833"/>
      <c r="I31" s="833"/>
      <c r="J31" s="833"/>
      <c r="K31" s="833"/>
      <c r="L31" s="833"/>
      <c r="M31" s="833"/>
      <c r="N31" s="833"/>
      <c r="O31" s="833"/>
      <c r="P31" s="834"/>
      <c r="Q31" s="835">
        <v>5612</v>
      </c>
      <c r="R31" s="836"/>
      <c r="S31" s="836"/>
      <c r="T31" s="836"/>
      <c r="U31" s="836"/>
      <c r="V31" s="836">
        <v>4900</v>
      </c>
      <c r="W31" s="836"/>
      <c r="X31" s="836"/>
      <c r="Y31" s="836"/>
      <c r="Z31" s="836"/>
      <c r="AA31" s="836">
        <v>713</v>
      </c>
      <c r="AB31" s="836"/>
      <c r="AC31" s="836"/>
      <c r="AD31" s="836"/>
      <c r="AE31" s="837"/>
      <c r="AF31" s="838">
        <v>4104</v>
      </c>
      <c r="AG31" s="839"/>
      <c r="AH31" s="839"/>
      <c r="AI31" s="839"/>
      <c r="AJ31" s="840"/>
      <c r="AK31" s="907">
        <v>19</v>
      </c>
      <c r="AL31" s="908"/>
      <c r="AM31" s="908"/>
      <c r="AN31" s="908"/>
      <c r="AO31" s="908"/>
      <c r="AP31" s="908">
        <v>4381</v>
      </c>
      <c r="AQ31" s="908"/>
      <c r="AR31" s="908"/>
      <c r="AS31" s="908"/>
      <c r="AT31" s="908"/>
      <c r="AU31" s="908">
        <v>88</v>
      </c>
      <c r="AV31" s="908"/>
      <c r="AW31" s="908"/>
      <c r="AX31" s="908"/>
      <c r="AY31" s="908"/>
      <c r="AZ31" s="909" t="s">
        <v>598</v>
      </c>
      <c r="BA31" s="909"/>
      <c r="BB31" s="909"/>
      <c r="BC31" s="909"/>
      <c r="BD31" s="909"/>
      <c r="BE31" s="905" t="s">
        <v>402</v>
      </c>
      <c r="BF31" s="905"/>
      <c r="BG31" s="905"/>
      <c r="BH31" s="905"/>
      <c r="BI31" s="906"/>
      <c r="BJ31" s="246"/>
      <c r="BK31" s="246"/>
      <c r="BL31" s="246"/>
      <c r="BM31" s="246"/>
      <c r="BN31" s="246"/>
      <c r="BO31" s="259"/>
      <c r="BP31" s="259"/>
      <c r="BQ31" s="256">
        <v>25</v>
      </c>
      <c r="BR31" s="257"/>
      <c r="BS31" s="845"/>
      <c r="BT31" s="846"/>
      <c r="BU31" s="846"/>
      <c r="BV31" s="846"/>
      <c r="BW31" s="846"/>
      <c r="BX31" s="846"/>
      <c r="BY31" s="846"/>
      <c r="BZ31" s="846"/>
      <c r="CA31" s="846"/>
      <c r="CB31" s="846"/>
      <c r="CC31" s="846"/>
      <c r="CD31" s="846"/>
      <c r="CE31" s="846"/>
      <c r="CF31" s="846"/>
      <c r="CG31" s="847"/>
      <c r="CH31" s="858"/>
      <c r="CI31" s="859"/>
      <c r="CJ31" s="859"/>
      <c r="CK31" s="859"/>
      <c r="CL31" s="860"/>
      <c r="CM31" s="858"/>
      <c r="CN31" s="859"/>
      <c r="CO31" s="859"/>
      <c r="CP31" s="859"/>
      <c r="CQ31" s="860"/>
      <c r="CR31" s="858"/>
      <c r="CS31" s="859"/>
      <c r="CT31" s="859"/>
      <c r="CU31" s="859"/>
      <c r="CV31" s="860"/>
      <c r="CW31" s="858"/>
      <c r="CX31" s="859"/>
      <c r="CY31" s="859"/>
      <c r="CZ31" s="859"/>
      <c r="DA31" s="860"/>
      <c r="DB31" s="858"/>
      <c r="DC31" s="859"/>
      <c r="DD31" s="859"/>
      <c r="DE31" s="859"/>
      <c r="DF31" s="860"/>
      <c r="DG31" s="858"/>
      <c r="DH31" s="859"/>
      <c r="DI31" s="859"/>
      <c r="DJ31" s="859"/>
      <c r="DK31" s="860"/>
      <c r="DL31" s="858"/>
      <c r="DM31" s="859"/>
      <c r="DN31" s="859"/>
      <c r="DO31" s="859"/>
      <c r="DP31" s="860"/>
      <c r="DQ31" s="858"/>
      <c r="DR31" s="859"/>
      <c r="DS31" s="859"/>
      <c r="DT31" s="859"/>
      <c r="DU31" s="860"/>
      <c r="DV31" s="861"/>
      <c r="DW31" s="862"/>
      <c r="DX31" s="862"/>
      <c r="DY31" s="862"/>
      <c r="DZ31" s="863"/>
      <c r="EA31" s="240"/>
    </row>
    <row r="32" spans="1:131" s="241" customFormat="1" ht="26.25" customHeight="1" x14ac:dyDescent="0.15">
      <c r="A32" s="260">
        <v>5</v>
      </c>
      <c r="B32" s="832" t="s">
        <v>403</v>
      </c>
      <c r="C32" s="833"/>
      <c r="D32" s="833"/>
      <c r="E32" s="833"/>
      <c r="F32" s="833"/>
      <c r="G32" s="833"/>
      <c r="H32" s="833"/>
      <c r="I32" s="833"/>
      <c r="J32" s="833"/>
      <c r="K32" s="833"/>
      <c r="L32" s="833"/>
      <c r="M32" s="833"/>
      <c r="N32" s="833"/>
      <c r="O32" s="833"/>
      <c r="P32" s="834"/>
      <c r="Q32" s="835">
        <v>6814</v>
      </c>
      <c r="R32" s="836"/>
      <c r="S32" s="836"/>
      <c r="T32" s="836"/>
      <c r="U32" s="836"/>
      <c r="V32" s="836">
        <v>5845</v>
      </c>
      <c r="W32" s="836"/>
      <c r="X32" s="836"/>
      <c r="Y32" s="836"/>
      <c r="Z32" s="836"/>
      <c r="AA32" s="836">
        <v>969</v>
      </c>
      <c r="AB32" s="836"/>
      <c r="AC32" s="836"/>
      <c r="AD32" s="836"/>
      <c r="AE32" s="837"/>
      <c r="AF32" s="838">
        <v>681</v>
      </c>
      <c r="AG32" s="839"/>
      <c r="AH32" s="839"/>
      <c r="AI32" s="839"/>
      <c r="AJ32" s="840"/>
      <c r="AK32" s="907">
        <v>2078</v>
      </c>
      <c r="AL32" s="908"/>
      <c r="AM32" s="908"/>
      <c r="AN32" s="908"/>
      <c r="AO32" s="908"/>
      <c r="AP32" s="908">
        <v>26598</v>
      </c>
      <c r="AQ32" s="908"/>
      <c r="AR32" s="908"/>
      <c r="AS32" s="908"/>
      <c r="AT32" s="908"/>
      <c r="AU32" s="908">
        <v>12687</v>
      </c>
      <c r="AV32" s="908"/>
      <c r="AW32" s="908"/>
      <c r="AX32" s="908"/>
      <c r="AY32" s="908"/>
      <c r="AZ32" s="909" t="s">
        <v>599</v>
      </c>
      <c r="BA32" s="909"/>
      <c r="BB32" s="909"/>
      <c r="BC32" s="909"/>
      <c r="BD32" s="909"/>
      <c r="BE32" s="905" t="s">
        <v>404</v>
      </c>
      <c r="BF32" s="905"/>
      <c r="BG32" s="905"/>
      <c r="BH32" s="905"/>
      <c r="BI32" s="906"/>
      <c r="BJ32" s="246"/>
      <c r="BK32" s="246"/>
      <c r="BL32" s="246"/>
      <c r="BM32" s="246"/>
      <c r="BN32" s="246"/>
      <c r="BO32" s="259"/>
      <c r="BP32" s="259"/>
      <c r="BQ32" s="256">
        <v>26</v>
      </c>
      <c r="BR32" s="257"/>
      <c r="BS32" s="845"/>
      <c r="BT32" s="846"/>
      <c r="BU32" s="846"/>
      <c r="BV32" s="846"/>
      <c r="BW32" s="846"/>
      <c r="BX32" s="846"/>
      <c r="BY32" s="846"/>
      <c r="BZ32" s="846"/>
      <c r="CA32" s="846"/>
      <c r="CB32" s="846"/>
      <c r="CC32" s="846"/>
      <c r="CD32" s="846"/>
      <c r="CE32" s="846"/>
      <c r="CF32" s="846"/>
      <c r="CG32" s="847"/>
      <c r="CH32" s="858"/>
      <c r="CI32" s="859"/>
      <c r="CJ32" s="859"/>
      <c r="CK32" s="859"/>
      <c r="CL32" s="860"/>
      <c r="CM32" s="858"/>
      <c r="CN32" s="859"/>
      <c r="CO32" s="859"/>
      <c r="CP32" s="859"/>
      <c r="CQ32" s="860"/>
      <c r="CR32" s="858"/>
      <c r="CS32" s="859"/>
      <c r="CT32" s="859"/>
      <c r="CU32" s="859"/>
      <c r="CV32" s="860"/>
      <c r="CW32" s="858"/>
      <c r="CX32" s="859"/>
      <c r="CY32" s="859"/>
      <c r="CZ32" s="859"/>
      <c r="DA32" s="860"/>
      <c r="DB32" s="858"/>
      <c r="DC32" s="859"/>
      <c r="DD32" s="859"/>
      <c r="DE32" s="859"/>
      <c r="DF32" s="860"/>
      <c r="DG32" s="858"/>
      <c r="DH32" s="859"/>
      <c r="DI32" s="859"/>
      <c r="DJ32" s="859"/>
      <c r="DK32" s="860"/>
      <c r="DL32" s="858"/>
      <c r="DM32" s="859"/>
      <c r="DN32" s="859"/>
      <c r="DO32" s="859"/>
      <c r="DP32" s="860"/>
      <c r="DQ32" s="858"/>
      <c r="DR32" s="859"/>
      <c r="DS32" s="859"/>
      <c r="DT32" s="859"/>
      <c r="DU32" s="860"/>
      <c r="DV32" s="861"/>
      <c r="DW32" s="862"/>
      <c r="DX32" s="862"/>
      <c r="DY32" s="862"/>
      <c r="DZ32" s="863"/>
      <c r="EA32" s="240"/>
    </row>
    <row r="33" spans="1:131" s="241" customFormat="1" ht="26.25" customHeight="1" x14ac:dyDescent="0.15">
      <c r="A33" s="260">
        <v>6</v>
      </c>
      <c r="B33" s="832"/>
      <c r="C33" s="833"/>
      <c r="D33" s="833"/>
      <c r="E33" s="833"/>
      <c r="F33" s="833"/>
      <c r="G33" s="833"/>
      <c r="H33" s="833"/>
      <c r="I33" s="833"/>
      <c r="J33" s="833"/>
      <c r="K33" s="833"/>
      <c r="L33" s="833"/>
      <c r="M33" s="833"/>
      <c r="N33" s="833"/>
      <c r="O33" s="833"/>
      <c r="P33" s="834"/>
      <c r="Q33" s="835"/>
      <c r="R33" s="836"/>
      <c r="S33" s="836"/>
      <c r="T33" s="836"/>
      <c r="U33" s="836"/>
      <c r="V33" s="836"/>
      <c r="W33" s="836"/>
      <c r="X33" s="836"/>
      <c r="Y33" s="836"/>
      <c r="Z33" s="836"/>
      <c r="AA33" s="836"/>
      <c r="AB33" s="836"/>
      <c r="AC33" s="836"/>
      <c r="AD33" s="836"/>
      <c r="AE33" s="837"/>
      <c r="AF33" s="838"/>
      <c r="AG33" s="839"/>
      <c r="AH33" s="839"/>
      <c r="AI33" s="839"/>
      <c r="AJ33" s="840"/>
      <c r="AK33" s="907"/>
      <c r="AL33" s="908"/>
      <c r="AM33" s="908"/>
      <c r="AN33" s="908"/>
      <c r="AO33" s="908"/>
      <c r="AP33" s="908"/>
      <c r="AQ33" s="908"/>
      <c r="AR33" s="908"/>
      <c r="AS33" s="908"/>
      <c r="AT33" s="908"/>
      <c r="AU33" s="908"/>
      <c r="AV33" s="908"/>
      <c r="AW33" s="908"/>
      <c r="AX33" s="908"/>
      <c r="AY33" s="908"/>
      <c r="AZ33" s="909"/>
      <c r="BA33" s="909"/>
      <c r="BB33" s="909"/>
      <c r="BC33" s="909"/>
      <c r="BD33" s="909"/>
      <c r="BE33" s="905"/>
      <c r="BF33" s="905"/>
      <c r="BG33" s="905"/>
      <c r="BH33" s="905"/>
      <c r="BI33" s="906"/>
      <c r="BJ33" s="246"/>
      <c r="BK33" s="246"/>
      <c r="BL33" s="246"/>
      <c r="BM33" s="246"/>
      <c r="BN33" s="246"/>
      <c r="BO33" s="259"/>
      <c r="BP33" s="259"/>
      <c r="BQ33" s="256">
        <v>27</v>
      </c>
      <c r="BR33" s="257"/>
      <c r="BS33" s="845"/>
      <c r="BT33" s="846"/>
      <c r="BU33" s="846"/>
      <c r="BV33" s="846"/>
      <c r="BW33" s="846"/>
      <c r="BX33" s="846"/>
      <c r="BY33" s="846"/>
      <c r="BZ33" s="846"/>
      <c r="CA33" s="846"/>
      <c r="CB33" s="846"/>
      <c r="CC33" s="846"/>
      <c r="CD33" s="846"/>
      <c r="CE33" s="846"/>
      <c r="CF33" s="846"/>
      <c r="CG33" s="847"/>
      <c r="CH33" s="858"/>
      <c r="CI33" s="859"/>
      <c r="CJ33" s="859"/>
      <c r="CK33" s="859"/>
      <c r="CL33" s="860"/>
      <c r="CM33" s="858"/>
      <c r="CN33" s="859"/>
      <c r="CO33" s="859"/>
      <c r="CP33" s="859"/>
      <c r="CQ33" s="860"/>
      <c r="CR33" s="858"/>
      <c r="CS33" s="859"/>
      <c r="CT33" s="859"/>
      <c r="CU33" s="859"/>
      <c r="CV33" s="860"/>
      <c r="CW33" s="858"/>
      <c r="CX33" s="859"/>
      <c r="CY33" s="859"/>
      <c r="CZ33" s="859"/>
      <c r="DA33" s="860"/>
      <c r="DB33" s="858"/>
      <c r="DC33" s="859"/>
      <c r="DD33" s="859"/>
      <c r="DE33" s="859"/>
      <c r="DF33" s="860"/>
      <c r="DG33" s="858"/>
      <c r="DH33" s="859"/>
      <c r="DI33" s="859"/>
      <c r="DJ33" s="859"/>
      <c r="DK33" s="860"/>
      <c r="DL33" s="858"/>
      <c r="DM33" s="859"/>
      <c r="DN33" s="859"/>
      <c r="DO33" s="859"/>
      <c r="DP33" s="860"/>
      <c r="DQ33" s="858"/>
      <c r="DR33" s="859"/>
      <c r="DS33" s="859"/>
      <c r="DT33" s="859"/>
      <c r="DU33" s="860"/>
      <c r="DV33" s="861"/>
      <c r="DW33" s="862"/>
      <c r="DX33" s="862"/>
      <c r="DY33" s="862"/>
      <c r="DZ33" s="863"/>
      <c r="EA33" s="240"/>
    </row>
    <row r="34" spans="1:131" s="241" customFormat="1" ht="26.25" customHeight="1" x14ac:dyDescent="0.15">
      <c r="A34" s="260">
        <v>7</v>
      </c>
      <c r="B34" s="832"/>
      <c r="C34" s="833"/>
      <c r="D34" s="833"/>
      <c r="E34" s="833"/>
      <c r="F34" s="833"/>
      <c r="G34" s="833"/>
      <c r="H34" s="833"/>
      <c r="I34" s="833"/>
      <c r="J34" s="833"/>
      <c r="K34" s="833"/>
      <c r="L34" s="833"/>
      <c r="M34" s="833"/>
      <c r="N34" s="833"/>
      <c r="O34" s="833"/>
      <c r="P34" s="834"/>
      <c r="Q34" s="835"/>
      <c r="R34" s="836"/>
      <c r="S34" s="836"/>
      <c r="T34" s="836"/>
      <c r="U34" s="836"/>
      <c r="V34" s="836"/>
      <c r="W34" s="836"/>
      <c r="X34" s="836"/>
      <c r="Y34" s="836"/>
      <c r="Z34" s="836"/>
      <c r="AA34" s="836"/>
      <c r="AB34" s="836"/>
      <c r="AC34" s="836"/>
      <c r="AD34" s="836"/>
      <c r="AE34" s="837"/>
      <c r="AF34" s="838"/>
      <c r="AG34" s="839"/>
      <c r="AH34" s="839"/>
      <c r="AI34" s="839"/>
      <c r="AJ34" s="840"/>
      <c r="AK34" s="907"/>
      <c r="AL34" s="908"/>
      <c r="AM34" s="908"/>
      <c r="AN34" s="908"/>
      <c r="AO34" s="908"/>
      <c r="AP34" s="908"/>
      <c r="AQ34" s="908"/>
      <c r="AR34" s="908"/>
      <c r="AS34" s="908"/>
      <c r="AT34" s="908"/>
      <c r="AU34" s="908"/>
      <c r="AV34" s="908"/>
      <c r="AW34" s="908"/>
      <c r="AX34" s="908"/>
      <c r="AY34" s="908"/>
      <c r="AZ34" s="909"/>
      <c r="BA34" s="909"/>
      <c r="BB34" s="909"/>
      <c r="BC34" s="909"/>
      <c r="BD34" s="909"/>
      <c r="BE34" s="905"/>
      <c r="BF34" s="905"/>
      <c r="BG34" s="905"/>
      <c r="BH34" s="905"/>
      <c r="BI34" s="906"/>
      <c r="BJ34" s="246"/>
      <c r="BK34" s="246"/>
      <c r="BL34" s="246"/>
      <c r="BM34" s="246"/>
      <c r="BN34" s="246"/>
      <c r="BO34" s="259"/>
      <c r="BP34" s="259"/>
      <c r="BQ34" s="256">
        <v>28</v>
      </c>
      <c r="BR34" s="257"/>
      <c r="BS34" s="845"/>
      <c r="BT34" s="846"/>
      <c r="BU34" s="846"/>
      <c r="BV34" s="846"/>
      <c r="BW34" s="846"/>
      <c r="BX34" s="846"/>
      <c r="BY34" s="846"/>
      <c r="BZ34" s="846"/>
      <c r="CA34" s="846"/>
      <c r="CB34" s="846"/>
      <c r="CC34" s="846"/>
      <c r="CD34" s="846"/>
      <c r="CE34" s="846"/>
      <c r="CF34" s="846"/>
      <c r="CG34" s="847"/>
      <c r="CH34" s="858"/>
      <c r="CI34" s="859"/>
      <c r="CJ34" s="859"/>
      <c r="CK34" s="859"/>
      <c r="CL34" s="860"/>
      <c r="CM34" s="858"/>
      <c r="CN34" s="859"/>
      <c r="CO34" s="859"/>
      <c r="CP34" s="859"/>
      <c r="CQ34" s="860"/>
      <c r="CR34" s="858"/>
      <c r="CS34" s="859"/>
      <c r="CT34" s="859"/>
      <c r="CU34" s="859"/>
      <c r="CV34" s="860"/>
      <c r="CW34" s="858"/>
      <c r="CX34" s="859"/>
      <c r="CY34" s="859"/>
      <c r="CZ34" s="859"/>
      <c r="DA34" s="860"/>
      <c r="DB34" s="858"/>
      <c r="DC34" s="859"/>
      <c r="DD34" s="859"/>
      <c r="DE34" s="859"/>
      <c r="DF34" s="860"/>
      <c r="DG34" s="858"/>
      <c r="DH34" s="859"/>
      <c r="DI34" s="859"/>
      <c r="DJ34" s="859"/>
      <c r="DK34" s="860"/>
      <c r="DL34" s="858"/>
      <c r="DM34" s="859"/>
      <c r="DN34" s="859"/>
      <c r="DO34" s="859"/>
      <c r="DP34" s="860"/>
      <c r="DQ34" s="858"/>
      <c r="DR34" s="859"/>
      <c r="DS34" s="859"/>
      <c r="DT34" s="859"/>
      <c r="DU34" s="860"/>
      <c r="DV34" s="861"/>
      <c r="DW34" s="862"/>
      <c r="DX34" s="862"/>
      <c r="DY34" s="862"/>
      <c r="DZ34" s="863"/>
      <c r="EA34" s="240"/>
    </row>
    <row r="35" spans="1:131" s="241" customFormat="1" ht="26.25" customHeight="1" x14ac:dyDescent="0.15">
      <c r="A35" s="260">
        <v>8</v>
      </c>
      <c r="B35" s="832"/>
      <c r="C35" s="833"/>
      <c r="D35" s="833"/>
      <c r="E35" s="833"/>
      <c r="F35" s="833"/>
      <c r="G35" s="833"/>
      <c r="H35" s="833"/>
      <c r="I35" s="833"/>
      <c r="J35" s="833"/>
      <c r="K35" s="833"/>
      <c r="L35" s="833"/>
      <c r="M35" s="833"/>
      <c r="N35" s="833"/>
      <c r="O35" s="833"/>
      <c r="P35" s="834"/>
      <c r="Q35" s="835"/>
      <c r="R35" s="836"/>
      <c r="S35" s="836"/>
      <c r="T35" s="836"/>
      <c r="U35" s="836"/>
      <c r="V35" s="836"/>
      <c r="W35" s="836"/>
      <c r="X35" s="836"/>
      <c r="Y35" s="836"/>
      <c r="Z35" s="836"/>
      <c r="AA35" s="836"/>
      <c r="AB35" s="836"/>
      <c r="AC35" s="836"/>
      <c r="AD35" s="836"/>
      <c r="AE35" s="837"/>
      <c r="AF35" s="838"/>
      <c r="AG35" s="839"/>
      <c r="AH35" s="839"/>
      <c r="AI35" s="839"/>
      <c r="AJ35" s="840"/>
      <c r="AK35" s="907"/>
      <c r="AL35" s="908"/>
      <c r="AM35" s="908"/>
      <c r="AN35" s="908"/>
      <c r="AO35" s="908"/>
      <c r="AP35" s="908"/>
      <c r="AQ35" s="908"/>
      <c r="AR35" s="908"/>
      <c r="AS35" s="908"/>
      <c r="AT35" s="908"/>
      <c r="AU35" s="908"/>
      <c r="AV35" s="908"/>
      <c r="AW35" s="908"/>
      <c r="AX35" s="908"/>
      <c r="AY35" s="908"/>
      <c r="AZ35" s="909"/>
      <c r="BA35" s="909"/>
      <c r="BB35" s="909"/>
      <c r="BC35" s="909"/>
      <c r="BD35" s="909"/>
      <c r="BE35" s="905"/>
      <c r="BF35" s="905"/>
      <c r="BG35" s="905"/>
      <c r="BH35" s="905"/>
      <c r="BI35" s="906"/>
      <c r="BJ35" s="246"/>
      <c r="BK35" s="246"/>
      <c r="BL35" s="246"/>
      <c r="BM35" s="246"/>
      <c r="BN35" s="246"/>
      <c r="BO35" s="259"/>
      <c r="BP35" s="259"/>
      <c r="BQ35" s="256">
        <v>29</v>
      </c>
      <c r="BR35" s="257"/>
      <c r="BS35" s="845"/>
      <c r="BT35" s="846"/>
      <c r="BU35" s="846"/>
      <c r="BV35" s="846"/>
      <c r="BW35" s="846"/>
      <c r="BX35" s="846"/>
      <c r="BY35" s="846"/>
      <c r="BZ35" s="846"/>
      <c r="CA35" s="846"/>
      <c r="CB35" s="846"/>
      <c r="CC35" s="846"/>
      <c r="CD35" s="846"/>
      <c r="CE35" s="846"/>
      <c r="CF35" s="846"/>
      <c r="CG35" s="847"/>
      <c r="CH35" s="858"/>
      <c r="CI35" s="859"/>
      <c r="CJ35" s="859"/>
      <c r="CK35" s="859"/>
      <c r="CL35" s="860"/>
      <c r="CM35" s="858"/>
      <c r="CN35" s="859"/>
      <c r="CO35" s="859"/>
      <c r="CP35" s="859"/>
      <c r="CQ35" s="860"/>
      <c r="CR35" s="858"/>
      <c r="CS35" s="859"/>
      <c r="CT35" s="859"/>
      <c r="CU35" s="859"/>
      <c r="CV35" s="860"/>
      <c r="CW35" s="858"/>
      <c r="CX35" s="859"/>
      <c r="CY35" s="859"/>
      <c r="CZ35" s="859"/>
      <c r="DA35" s="860"/>
      <c r="DB35" s="858"/>
      <c r="DC35" s="859"/>
      <c r="DD35" s="859"/>
      <c r="DE35" s="859"/>
      <c r="DF35" s="860"/>
      <c r="DG35" s="858"/>
      <c r="DH35" s="859"/>
      <c r="DI35" s="859"/>
      <c r="DJ35" s="859"/>
      <c r="DK35" s="860"/>
      <c r="DL35" s="858"/>
      <c r="DM35" s="859"/>
      <c r="DN35" s="859"/>
      <c r="DO35" s="859"/>
      <c r="DP35" s="860"/>
      <c r="DQ35" s="858"/>
      <c r="DR35" s="859"/>
      <c r="DS35" s="859"/>
      <c r="DT35" s="859"/>
      <c r="DU35" s="860"/>
      <c r="DV35" s="861"/>
      <c r="DW35" s="862"/>
      <c r="DX35" s="862"/>
      <c r="DY35" s="862"/>
      <c r="DZ35" s="863"/>
      <c r="EA35" s="240"/>
    </row>
    <row r="36" spans="1:131" s="241" customFormat="1" ht="26.25" customHeight="1" x14ac:dyDescent="0.15">
      <c r="A36" s="260">
        <v>9</v>
      </c>
      <c r="B36" s="832"/>
      <c r="C36" s="833"/>
      <c r="D36" s="833"/>
      <c r="E36" s="833"/>
      <c r="F36" s="833"/>
      <c r="G36" s="833"/>
      <c r="H36" s="833"/>
      <c r="I36" s="833"/>
      <c r="J36" s="833"/>
      <c r="K36" s="833"/>
      <c r="L36" s="833"/>
      <c r="M36" s="833"/>
      <c r="N36" s="833"/>
      <c r="O36" s="833"/>
      <c r="P36" s="834"/>
      <c r="Q36" s="835"/>
      <c r="R36" s="836"/>
      <c r="S36" s="836"/>
      <c r="T36" s="836"/>
      <c r="U36" s="836"/>
      <c r="V36" s="836"/>
      <c r="W36" s="836"/>
      <c r="X36" s="836"/>
      <c r="Y36" s="836"/>
      <c r="Z36" s="836"/>
      <c r="AA36" s="836"/>
      <c r="AB36" s="836"/>
      <c r="AC36" s="836"/>
      <c r="AD36" s="836"/>
      <c r="AE36" s="837"/>
      <c r="AF36" s="838"/>
      <c r="AG36" s="839"/>
      <c r="AH36" s="839"/>
      <c r="AI36" s="839"/>
      <c r="AJ36" s="840"/>
      <c r="AK36" s="907"/>
      <c r="AL36" s="908"/>
      <c r="AM36" s="908"/>
      <c r="AN36" s="908"/>
      <c r="AO36" s="908"/>
      <c r="AP36" s="908"/>
      <c r="AQ36" s="908"/>
      <c r="AR36" s="908"/>
      <c r="AS36" s="908"/>
      <c r="AT36" s="908"/>
      <c r="AU36" s="908"/>
      <c r="AV36" s="908"/>
      <c r="AW36" s="908"/>
      <c r="AX36" s="908"/>
      <c r="AY36" s="908"/>
      <c r="AZ36" s="909"/>
      <c r="BA36" s="909"/>
      <c r="BB36" s="909"/>
      <c r="BC36" s="909"/>
      <c r="BD36" s="909"/>
      <c r="BE36" s="905"/>
      <c r="BF36" s="905"/>
      <c r="BG36" s="905"/>
      <c r="BH36" s="905"/>
      <c r="BI36" s="906"/>
      <c r="BJ36" s="246"/>
      <c r="BK36" s="246"/>
      <c r="BL36" s="246"/>
      <c r="BM36" s="246"/>
      <c r="BN36" s="246"/>
      <c r="BO36" s="259"/>
      <c r="BP36" s="259"/>
      <c r="BQ36" s="256">
        <v>30</v>
      </c>
      <c r="BR36" s="257"/>
      <c r="BS36" s="845"/>
      <c r="BT36" s="846"/>
      <c r="BU36" s="846"/>
      <c r="BV36" s="846"/>
      <c r="BW36" s="846"/>
      <c r="BX36" s="846"/>
      <c r="BY36" s="846"/>
      <c r="BZ36" s="846"/>
      <c r="CA36" s="846"/>
      <c r="CB36" s="846"/>
      <c r="CC36" s="846"/>
      <c r="CD36" s="846"/>
      <c r="CE36" s="846"/>
      <c r="CF36" s="846"/>
      <c r="CG36" s="847"/>
      <c r="CH36" s="858"/>
      <c r="CI36" s="859"/>
      <c r="CJ36" s="859"/>
      <c r="CK36" s="859"/>
      <c r="CL36" s="860"/>
      <c r="CM36" s="858"/>
      <c r="CN36" s="859"/>
      <c r="CO36" s="859"/>
      <c r="CP36" s="859"/>
      <c r="CQ36" s="860"/>
      <c r="CR36" s="858"/>
      <c r="CS36" s="859"/>
      <c r="CT36" s="859"/>
      <c r="CU36" s="859"/>
      <c r="CV36" s="860"/>
      <c r="CW36" s="858"/>
      <c r="CX36" s="859"/>
      <c r="CY36" s="859"/>
      <c r="CZ36" s="859"/>
      <c r="DA36" s="860"/>
      <c r="DB36" s="858"/>
      <c r="DC36" s="859"/>
      <c r="DD36" s="859"/>
      <c r="DE36" s="859"/>
      <c r="DF36" s="860"/>
      <c r="DG36" s="858"/>
      <c r="DH36" s="859"/>
      <c r="DI36" s="859"/>
      <c r="DJ36" s="859"/>
      <c r="DK36" s="860"/>
      <c r="DL36" s="858"/>
      <c r="DM36" s="859"/>
      <c r="DN36" s="859"/>
      <c r="DO36" s="859"/>
      <c r="DP36" s="860"/>
      <c r="DQ36" s="858"/>
      <c r="DR36" s="859"/>
      <c r="DS36" s="859"/>
      <c r="DT36" s="859"/>
      <c r="DU36" s="860"/>
      <c r="DV36" s="861"/>
      <c r="DW36" s="862"/>
      <c r="DX36" s="862"/>
      <c r="DY36" s="862"/>
      <c r="DZ36" s="863"/>
      <c r="EA36" s="240"/>
    </row>
    <row r="37" spans="1:131" s="241" customFormat="1" ht="26.25" customHeight="1" x14ac:dyDescent="0.15">
      <c r="A37" s="260">
        <v>10</v>
      </c>
      <c r="B37" s="832"/>
      <c r="C37" s="833"/>
      <c r="D37" s="833"/>
      <c r="E37" s="833"/>
      <c r="F37" s="833"/>
      <c r="G37" s="833"/>
      <c r="H37" s="833"/>
      <c r="I37" s="833"/>
      <c r="J37" s="833"/>
      <c r="K37" s="833"/>
      <c r="L37" s="833"/>
      <c r="M37" s="833"/>
      <c r="N37" s="833"/>
      <c r="O37" s="833"/>
      <c r="P37" s="834"/>
      <c r="Q37" s="835"/>
      <c r="R37" s="836"/>
      <c r="S37" s="836"/>
      <c r="T37" s="836"/>
      <c r="U37" s="836"/>
      <c r="V37" s="836"/>
      <c r="W37" s="836"/>
      <c r="X37" s="836"/>
      <c r="Y37" s="836"/>
      <c r="Z37" s="836"/>
      <c r="AA37" s="836"/>
      <c r="AB37" s="836"/>
      <c r="AC37" s="836"/>
      <c r="AD37" s="836"/>
      <c r="AE37" s="837"/>
      <c r="AF37" s="838"/>
      <c r="AG37" s="839"/>
      <c r="AH37" s="839"/>
      <c r="AI37" s="839"/>
      <c r="AJ37" s="840"/>
      <c r="AK37" s="907"/>
      <c r="AL37" s="908"/>
      <c r="AM37" s="908"/>
      <c r="AN37" s="908"/>
      <c r="AO37" s="908"/>
      <c r="AP37" s="908"/>
      <c r="AQ37" s="908"/>
      <c r="AR37" s="908"/>
      <c r="AS37" s="908"/>
      <c r="AT37" s="908"/>
      <c r="AU37" s="908"/>
      <c r="AV37" s="908"/>
      <c r="AW37" s="908"/>
      <c r="AX37" s="908"/>
      <c r="AY37" s="908"/>
      <c r="AZ37" s="909"/>
      <c r="BA37" s="909"/>
      <c r="BB37" s="909"/>
      <c r="BC37" s="909"/>
      <c r="BD37" s="909"/>
      <c r="BE37" s="905"/>
      <c r="BF37" s="905"/>
      <c r="BG37" s="905"/>
      <c r="BH37" s="905"/>
      <c r="BI37" s="906"/>
      <c r="BJ37" s="246"/>
      <c r="BK37" s="246"/>
      <c r="BL37" s="246"/>
      <c r="BM37" s="246"/>
      <c r="BN37" s="246"/>
      <c r="BO37" s="259"/>
      <c r="BP37" s="259"/>
      <c r="BQ37" s="256">
        <v>31</v>
      </c>
      <c r="BR37" s="257"/>
      <c r="BS37" s="845"/>
      <c r="BT37" s="846"/>
      <c r="BU37" s="846"/>
      <c r="BV37" s="846"/>
      <c r="BW37" s="846"/>
      <c r="BX37" s="846"/>
      <c r="BY37" s="846"/>
      <c r="BZ37" s="846"/>
      <c r="CA37" s="846"/>
      <c r="CB37" s="846"/>
      <c r="CC37" s="846"/>
      <c r="CD37" s="846"/>
      <c r="CE37" s="846"/>
      <c r="CF37" s="846"/>
      <c r="CG37" s="847"/>
      <c r="CH37" s="858"/>
      <c r="CI37" s="859"/>
      <c r="CJ37" s="859"/>
      <c r="CK37" s="859"/>
      <c r="CL37" s="860"/>
      <c r="CM37" s="858"/>
      <c r="CN37" s="859"/>
      <c r="CO37" s="859"/>
      <c r="CP37" s="859"/>
      <c r="CQ37" s="860"/>
      <c r="CR37" s="858"/>
      <c r="CS37" s="859"/>
      <c r="CT37" s="859"/>
      <c r="CU37" s="859"/>
      <c r="CV37" s="860"/>
      <c r="CW37" s="858"/>
      <c r="CX37" s="859"/>
      <c r="CY37" s="859"/>
      <c r="CZ37" s="859"/>
      <c r="DA37" s="860"/>
      <c r="DB37" s="858"/>
      <c r="DC37" s="859"/>
      <c r="DD37" s="859"/>
      <c r="DE37" s="859"/>
      <c r="DF37" s="860"/>
      <c r="DG37" s="858"/>
      <c r="DH37" s="859"/>
      <c r="DI37" s="859"/>
      <c r="DJ37" s="859"/>
      <c r="DK37" s="860"/>
      <c r="DL37" s="858"/>
      <c r="DM37" s="859"/>
      <c r="DN37" s="859"/>
      <c r="DO37" s="859"/>
      <c r="DP37" s="860"/>
      <c r="DQ37" s="858"/>
      <c r="DR37" s="859"/>
      <c r="DS37" s="859"/>
      <c r="DT37" s="859"/>
      <c r="DU37" s="860"/>
      <c r="DV37" s="861"/>
      <c r="DW37" s="862"/>
      <c r="DX37" s="862"/>
      <c r="DY37" s="862"/>
      <c r="DZ37" s="863"/>
      <c r="EA37" s="240"/>
    </row>
    <row r="38" spans="1:131" s="241" customFormat="1" ht="26.25" customHeight="1" x14ac:dyDescent="0.15">
      <c r="A38" s="260">
        <v>11</v>
      </c>
      <c r="B38" s="832"/>
      <c r="C38" s="833"/>
      <c r="D38" s="833"/>
      <c r="E38" s="833"/>
      <c r="F38" s="833"/>
      <c r="G38" s="833"/>
      <c r="H38" s="833"/>
      <c r="I38" s="833"/>
      <c r="J38" s="833"/>
      <c r="K38" s="833"/>
      <c r="L38" s="833"/>
      <c r="M38" s="833"/>
      <c r="N38" s="833"/>
      <c r="O38" s="833"/>
      <c r="P38" s="834"/>
      <c r="Q38" s="835"/>
      <c r="R38" s="836"/>
      <c r="S38" s="836"/>
      <c r="T38" s="836"/>
      <c r="U38" s="836"/>
      <c r="V38" s="836"/>
      <c r="W38" s="836"/>
      <c r="X38" s="836"/>
      <c r="Y38" s="836"/>
      <c r="Z38" s="836"/>
      <c r="AA38" s="836"/>
      <c r="AB38" s="836"/>
      <c r="AC38" s="836"/>
      <c r="AD38" s="836"/>
      <c r="AE38" s="837"/>
      <c r="AF38" s="838"/>
      <c r="AG38" s="839"/>
      <c r="AH38" s="839"/>
      <c r="AI38" s="839"/>
      <c r="AJ38" s="840"/>
      <c r="AK38" s="907"/>
      <c r="AL38" s="908"/>
      <c r="AM38" s="908"/>
      <c r="AN38" s="908"/>
      <c r="AO38" s="908"/>
      <c r="AP38" s="908"/>
      <c r="AQ38" s="908"/>
      <c r="AR38" s="908"/>
      <c r="AS38" s="908"/>
      <c r="AT38" s="908"/>
      <c r="AU38" s="908"/>
      <c r="AV38" s="908"/>
      <c r="AW38" s="908"/>
      <c r="AX38" s="908"/>
      <c r="AY38" s="908"/>
      <c r="AZ38" s="909"/>
      <c r="BA38" s="909"/>
      <c r="BB38" s="909"/>
      <c r="BC38" s="909"/>
      <c r="BD38" s="909"/>
      <c r="BE38" s="905"/>
      <c r="BF38" s="905"/>
      <c r="BG38" s="905"/>
      <c r="BH38" s="905"/>
      <c r="BI38" s="906"/>
      <c r="BJ38" s="246"/>
      <c r="BK38" s="246"/>
      <c r="BL38" s="246"/>
      <c r="BM38" s="246"/>
      <c r="BN38" s="246"/>
      <c r="BO38" s="259"/>
      <c r="BP38" s="259"/>
      <c r="BQ38" s="256">
        <v>32</v>
      </c>
      <c r="BR38" s="257"/>
      <c r="BS38" s="845"/>
      <c r="BT38" s="846"/>
      <c r="BU38" s="846"/>
      <c r="BV38" s="846"/>
      <c r="BW38" s="846"/>
      <c r="BX38" s="846"/>
      <c r="BY38" s="846"/>
      <c r="BZ38" s="846"/>
      <c r="CA38" s="846"/>
      <c r="CB38" s="846"/>
      <c r="CC38" s="846"/>
      <c r="CD38" s="846"/>
      <c r="CE38" s="846"/>
      <c r="CF38" s="846"/>
      <c r="CG38" s="847"/>
      <c r="CH38" s="858"/>
      <c r="CI38" s="859"/>
      <c r="CJ38" s="859"/>
      <c r="CK38" s="859"/>
      <c r="CL38" s="860"/>
      <c r="CM38" s="858"/>
      <c r="CN38" s="859"/>
      <c r="CO38" s="859"/>
      <c r="CP38" s="859"/>
      <c r="CQ38" s="860"/>
      <c r="CR38" s="858"/>
      <c r="CS38" s="859"/>
      <c r="CT38" s="859"/>
      <c r="CU38" s="859"/>
      <c r="CV38" s="860"/>
      <c r="CW38" s="858"/>
      <c r="CX38" s="859"/>
      <c r="CY38" s="859"/>
      <c r="CZ38" s="859"/>
      <c r="DA38" s="860"/>
      <c r="DB38" s="858"/>
      <c r="DC38" s="859"/>
      <c r="DD38" s="859"/>
      <c r="DE38" s="859"/>
      <c r="DF38" s="860"/>
      <c r="DG38" s="858"/>
      <c r="DH38" s="859"/>
      <c r="DI38" s="859"/>
      <c r="DJ38" s="859"/>
      <c r="DK38" s="860"/>
      <c r="DL38" s="858"/>
      <c r="DM38" s="859"/>
      <c r="DN38" s="859"/>
      <c r="DO38" s="859"/>
      <c r="DP38" s="860"/>
      <c r="DQ38" s="858"/>
      <c r="DR38" s="859"/>
      <c r="DS38" s="859"/>
      <c r="DT38" s="859"/>
      <c r="DU38" s="860"/>
      <c r="DV38" s="861"/>
      <c r="DW38" s="862"/>
      <c r="DX38" s="862"/>
      <c r="DY38" s="862"/>
      <c r="DZ38" s="863"/>
      <c r="EA38" s="240"/>
    </row>
    <row r="39" spans="1:131" s="241" customFormat="1" ht="26.25" customHeight="1" x14ac:dyDescent="0.15">
      <c r="A39" s="260">
        <v>12</v>
      </c>
      <c r="B39" s="832"/>
      <c r="C39" s="833"/>
      <c r="D39" s="833"/>
      <c r="E39" s="833"/>
      <c r="F39" s="833"/>
      <c r="G39" s="833"/>
      <c r="H39" s="833"/>
      <c r="I39" s="833"/>
      <c r="J39" s="833"/>
      <c r="K39" s="833"/>
      <c r="L39" s="833"/>
      <c r="M39" s="833"/>
      <c r="N39" s="833"/>
      <c r="O39" s="833"/>
      <c r="P39" s="834"/>
      <c r="Q39" s="835"/>
      <c r="R39" s="836"/>
      <c r="S39" s="836"/>
      <c r="T39" s="836"/>
      <c r="U39" s="836"/>
      <c r="V39" s="836"/>
      <c r="W39" s="836"/>
      <c r="X39" s="836"/>
      <c r="Y39" s="836"/>
      <c r="Z39" s="836"/>
      <c r="AA39" s="836"/>
      <c r="AB39" s="836"/>
      <c r="AC39" s="836"/>
      <c r="AD39" s="836"/>
      <c r="AE39" s="837"/>
      <c r="AF39" s="838"/>
      <c r="AG39" s="839"/>
      <c r="AH39" s="839"/>
      <c r="AI39" s="839"/>
      <c r="AJ39" s="840"/>
      <c r="AK39" s="907"/>
      <c r="AL39" s="908"/>
      <c r="AM39" s="908"/>
      <c r="AN39" s="908"/>
      <c r="AO39" s="908"/>
      <c r="AP39" s="908"/>
      <c r="AQ39" s="908"/>
      <c r="AR39" s="908"/>
      <c r="AS39" s="908"/>
      <c r="AT39" s="908"/>
      <c r="AU39" s="908"/>
      <c r="AV39" s="908"/>
      <c r="AW39" s="908"/>
      <c r="AX39" s="908"/>
      <c r="AY39" s="908"/>
      <c r="AZ39" s="909"/>
      <c r="BA39" s="909"/>
      <c r="BB39" s="909"/>
      <c r="BC39" s="909"/>
      <c r="BD39" s="909"/>
      <c r="BE39" s="905"/>
      <c r="BF39" s="905"/>
      <c r="BG39" s="905"/>
      <c r="BH39" s="905"/>
      <c r="BI39" s="906"/>
      <c r="BJ39" s="246"/>
      <c r="BK39" s="246"/>
      <c r="BL39" s="246"/>
      <c r="BM39" s="246"/>
      <c r="BN39" s="246"/>
      <c r="BO39" s="259"/>
      <c r="BP39" s="259"/>
      <c r="BQ39" s="256">
        <v>33</v>
      </c>
      <c r="BR39" s="257"/>
      <c r="BS39" s="845"/>
      <c r="BT39" s="846"/>
      <c r="BU39" s="846"/>
      <c r="BV39" s="846"/>
      <c r="BW39" s="846"/>
      <c r="BX39" s="846"/>
      <c r="BY39" s="846"/>
      <c r="BZ39" s="846"/>
      <c r="CA39" s="846"/>
      <c r="CB39" s="846"/>
      <c r="CC39" s="846"/>
      <c r="CD39" s="846"/>
      <c r="CE39" s="846"/>
      <c r="CF39" s="846"/>
      <c r="CG39" s="847"/>
      <c r="CH39" s="858"/>
      <c r="CI39" s="859"/>
      <c r="CJ39" s="859"/>
      <c r="CK39" s="859"/>
      <c r="CL39" s="860"/>
      <c r="CM39" s="858"/>
      <c r="CN39" s="859"/>
      <c r="CO39" s="859"/>
      <c r="CP39" s="859"/>
      <c r="CQ39" s="860"/>
      <c r="CR39" s="858"/>
      <c r="CS39" s="859"/>
      <c r="CT39" s="859"/>
      <c r="CU39" s="859"/>
      <c r="CV39" s="860"/>
      <c r="CW39" s="858"/>
      <c r="CX39" s="859"/>
      <c r="CY39" s="859"/>
      <c r="CZ39" s="859"/>
      <c r="DA39" s="860"/>
      <c r="DB39" s="858"/>
      <c r="DC39" s="859"/>
      <c r="DD39" s="859"/>
      <c r="DE39" s="859"/>
      <c r="DF39" s="860"/>
      <c r="DG39" s="858"/>
      <c r="DH39" s="859"/>
      <c r="DI39" s="859"/>
      <c r="DJ39" s="859"/>
      <c r="DK39" s="860"/>
      <c r="DL39" s="858"/>
      <c r="DM39" s="859"/>
      <c r="DN39" s="859"/>
      <c r="DO39" s="859"/>
      <c r="DP39" s="860"/>
      <c r="DQ39" s="858"/>
      <c r="DR39" s="859"/>
      <c r="DS39" s="859"/>
      <c r="DT39" s="859"/>
      <c r="DU39" s="860"/>
      <c r="DV39" s="861"/>
      <c r="DW39" s="862"/>
      <c r="DX39" s="862"/>
      <c r="DY39" s="862"/>
      <c r="DZ39" s="863"/>
      <c r="EA39" s="240"/>
    </row>
    <row r="40" spans="1:131" s="241" customFormat="1" ht="26.25" customHeight="1" x14ac:dyDescent="0.15">
      <c r="A40" s="255">
        <v>13</v>
      </c>
      <c r="B40" s="832"/>
      <c r="C40" s="833"/>
      <c r="D40" s="833"/>
      <c r="E40" s="833"/>
      <c r="F40" s="833"/>
      <c r="G40" s="833"/>
      <c r="H40" s="833"/>
      <c r="I40" s="833"/>
      <c r="J40" s="833"/>
      <c r="K40" s="833"/>
      <c r="L40" s="833"/>
      <c r="M40" s="833"/>
      <c r="N40" s="833"/>
      <c r="O40" s="833"/>
      <c r="P40" s="834"/>
      <c r="Q40" s="835"/>
      <c r="R40" s="836"/>
      <c r="S40" s="836"/>
      <c r="T40" s="836"/>
      <c r="U40" s="836"/>
      <c r="V40" s="836"/>
      <c r="W40" s="836"/>
      <c r="X40" s="836"/>
      <c r="Y40" s="836"/>
      <c r="Z40" s="836"/>
      <c r="AA40" s="836"/>
      <c r="AB40" s="836"/>
      <c r="AC40" s="836"/>
      <c r="AD40" s="836"/>
      <c r="AE40" s="837"/>
      <c r="AF40" s="838"/>
      <c r="AG40" s="839"/>
      <c r="AH40" s="839"/>
      <c r="AI40" s="839"/>
      <c r="AJ40" s="840"/>
      <c r="AK40" s="907"/>
      <c r="AL40" s="908"/>
      <c r="AM40" s="908"/>
      <c r="AN40" s="908"/>
      <c r="AO40" s="908"/>
      <c r="AP40" s="908"/>
      <c r="AQ40" s="908"/>
      <c r="AR40" s="908"/>
      <c r="AS40" s="908"/>
      <c r="AT40" s="908"/>
      <c r="AU40" s="908"/>
      <c r="AV40" s="908"/>
      <c r="AW40" s="908"/>
      <c r="AX40" s="908"/>
      <c r="AY40" s="908"/>
      <c r="AZ40" s="909"/>
      <c r="BA40" s="909"/>
      <c r="BB40" s="909"/>
      <c r="BC40" s="909"/>
      <c r="BD40" s="909"/>
      <c r="BE40" s="905"/>
      <c r="BF40" s="905"/>
      <c r="BG40" s="905"/>
      <c r="BH40" s="905"/>
      <c r="BI40" s="906"/>
      <c r="BJ40" s="246"/>
      <c r="BK40" s="246"/>
      <c r="BL40" s="246"/>
      <c r="BM40" s="246"/>
      <c r="BN40" s="246"/>
      <c r="BO40" s="259"/>
      <c r="BP40" s="259"/>
      <c r="BQ40" s="256">
        <v>34</v>
      </c>
      <c r="BR40" s="257"/>
      <c r="BS40" s="845"/>
      <c r="BT40" s="846"/>
      <c r="BU40" s="846"/>
      <c r="BV40" s="846"/>
      <c r="BW40" s="846"/>
      <c r="BX40" s="846"/>
      <c r="BY40" s="846"/>
      <c r="BZ40" s="846"/>
      <c r="CA40" s="846"/>
      <c r="CB40" s="846"/>
      <c r="CC40" s="846"/>
      <c r="CD40" s="846"/>
      <c r="CE40" s="846"/>
      <c r="CF40" s="846"/>
      <c r="CG40" s="847"/>
      <c r="CH40" s="858"/>
      <c r="CI40" s="859"/>
      <c r="CJ40" s="859"/>
      <c r="CK40" s="859"/>
      <c r="CL40" s="860"/>
      <c r="CM40" s="858"/>
      <c r="CN40" s="859"/>
      <c r="CO40" s="859"/>
      <c r="CP40" s="859"/>
      <c r="CQ40" s="860"/>
      <c r="CR40" s="858"/>
      <c r="CS40" s="859"/>
      <c r="CT40" s="859"/>
      <c r="CU40" s="859"/>
      <c r="CV40" s="860"/>
      <c r="CW40" s="858"/>
      <c r="CX40" s="859"/>
      <c r="CY40" s="859"/>
      <c r="CZ40" s="859"/>
      <c r="DA40" s="860"/>
      <c r="DB40" s="858"/>
      <c r="DC40" s="859"/>
      <c r="DD40" s="859"/>
      <c r="DE40" s="859"/>
      <c r="DF40" s="860"/>
      <c r="DG40" s="858"/>
      <c r="DH40" s="859"/>
      <c r="DI40" s="859"/>
      <c r="DJ40" s="859"/>
      <c r="DK40" s="860"/>
      <c r="DL40" s="858"/>
      <c r="DM40" s="859"/>
      <c r="DN40" s="859"/>
      <c r="DO40" s="859"/>
      <c r="DP40" s="860"/>
      <c r="DQ40" s="858"/>
      <c r="DR40" s="859"/>
      <c r="DS40" s="859"/>
      <c r="DT40" s="859"/>
      <c r="DU40" s="860"/>
      <c r="DV40" s="861"/>
      <c r="DW40" s="862"/>
      <c r="DX40" s="862"/>
      <c r="DY40" s="862"/>
      <c r="DZ40" s="863"/>
      <c r="EA40" s="240"/>
    </row>
    <row r="41" spans="1:131" s="241" customFormat="1" ht="26.25" customHeight="1" x14ac:dyDescent="0.15">
      <c r="A41" s="255">
        <v>14</v>
      </c>
      <c r="B41" s="832"/>
      <c r="C41" s="833"/>
      <c r="D41" s="833"/>
      <c r="E41" s="833"/>
      <c r="F41" s="833"/>
      <c r="G41" s="833"/>
      <c r="H41" s="833"/>
      <c r="I41" s="833"/>
      <c r="J41" s="833"/>
      <c r="K41" s="833"/>
      <c r="L41" s="833"/>
      <c r="M41" s="833"/>
      <c r="N41" s="833"/>
      <c r="O41" s="833"/>
      <c r="P41" s="834"/>
      <c r="Q41" s="835"/>
      <c r="R41" s="836"/>
      <c r="S41" s="836"/>
      <c r="T41" s="836"/>
      <c r="U41" s="836"/>
      <c r="V41" s="836"/>
      <c r="W41" s="836"/>
      <c r="X41" s="836"/>
      <c r="Y41" s="836"/>
      <c r="Z41" s="836"/>
      <c r="AA41" s="836"/>
      <c r="AB41" s="836"/>
      <c r="AC41" s="836"/>
      <c r="AD41" s="836"/>
      <c r="AE41" s="837"/>
      <c r="AF41" s="838"/>
      <c r="AG41" s="839"/>
      <c r="AH41" s="839"/>
      <c r="AI41" s="839"/>
      <c r="AJ41" s="840"/>
      <c r="AK41" s="907"/>
      <c r="AL41" s="908"/>
      <c r="AM41" s="908"/>
      <c r="AN41" s="908"/>
      <c r="AO41" s="908"/>
      <c r="AP41" s="908"/>
      <c r="AQ41" s="908"/>
      <c r="AR41" s="908"/>
      <c r="AS41" s="908"/>
      <c r="AT41" s="908"/>
      <c r="AU41" s="908"/>
      <c r="AV41" s="908"/>
      <c r="AW41" s="908"/>
      <c r="AX41" s="908"/>
      <c r="AY41" s="908"/>
      <c r="AZ41" s="909"/>
      <c r="BA41" s="909"/>
      <c r="BB41" s="909"/>
      <c r="BC41" s="909"/>
      <c r="BD41" s="909"/>
      <c r="BE41" s="905"/>
      <c r="BF41" s="905"/>
      <c r="BG41" s="905"/>
      <c r="BH41" s="905"/>
      <c r="BI41" s="906"/>
      <c r="BJ41" s="246"/>
      <c r="BK41" s="246"/>
      <c r="BL41" s="246"/>
      <c r="BM41" s="246"/>
      <c r="BN41" s="246"/>
      <c r="BO41" s="259"/>
      <c r="BP41" s="259"/>
      <c r="BQ41" s="256">
        <v>35</v>
      </c>
      <c r="BR41" s="257"/>
      <c r="BS41" s="845"/>
      <c r="BT41" s="846"/>
      <c r="BU41" s="846"/>
      <c r="BV41" s="846"/>
      <c r="BW41" s="846"/>
      <c r="BX41" s="846"/>
      <c r="BY41" s="846"/>
      <c r="BZ41" s="846"/>
      <c r="CA41" s="846"/>
      <c r="CB41" s="846"/>
      <c r="CC41" s="846"/>
      <c r="CD41" s="846"/>
      <c r="CE41" s="846"/>
      <c r="CF41" s="846"/>
      <c r="CG41" s="847"/>
      <c r="CH41" s="858"/>
      <c r="CI41" s="859"/>
      <c r="CJ41" s="859"/>
      <c r="CK41" s="859"/>
      <c r="CL41" s="860"/>
      <c r="CM41" s="858"/>
      <c r="CN41" s="859"/>
      <c r="CO41" s="859"/>
      <c r="CP41" s="859"/>
      <c r="CQ41" s="860"/>
      <c r="CR41" s="858"/>
      <c r="CS41" s="859"/>
      <c r="CT41" s="859"/>
      <c r="CU41" s="859"/>
      <c r="CV41" s="860"/>
      <c r="CW41" s="858"/>
      <c r="CX41" s="859"/>
      <c r="CY41" s="859"/>
      <c r="CZ41" s="859"/>
      <c r="DA41" s="860"/>
      <c r="DB41" s="858"/>
      <c r="DC41" s="859"/>
      <c r="DD41" s="859"/>
      <c r="DE41" s="859"/>
      <c r="DF41" s="860"/>
      <c r="DG41" s="858"/>
      <c r="DH41" s="859"/>
      <c r="DI41" s="859"/>
      <c r="DJ41" s="859"/>
      <c r="DK41" s="860"/>
      <c r="DL41" s="858"/>
      <c r="DM41" s="859"/>
      <c r="DN41" s="859"/>
      <c r="DO41" s="859"/>
      <c r="DP41" s="860"/>
      <c r="DQ41" s="858"/>
      <c r="DR41" s="859"/>
      <c r="DS41" s="859"/>
      <c r="DT41" s="859"/>
      <c r="DU41" s="860"/>
      <c r="DV41" s="861"/>
      <c r="DW41" s="862"/>
      <c r="DX41" s="862"/>
      <c r="DY41" s="862"/>
      <c r="DZ41" s="863"/>
      <c r="EA41" s="240"/>
    </row>
    <row r="42" spans="1:131" s="241" customFormat="1" ht="26.25" customHeight="1" x14ac:dyDescent="0.15">
      <c r="A42" s="255">
        <v>15</v>
      </c>
      <c r="B42" s="832"/>
      <c r="C42" s="833"/>
      <c r="D42" s="833"/>
      <c r="E42" s="833"/>
      <c r="F42" s="833"/>
      <c r="G42" s="833"/>
      <c r="H42" s="833"/>
      <c r="I42" s="833"/>
      <c r="J42" s="833"/>
      <c r="K42" s="833"/>
      <c r="L42" s="833"/>
      <c r="M42" s="833"/>
      <c r="N42" s="833"/>
      <c r="O42" s="833"/>
      <c r="P42" s="834"/>
      <c r="Q42" s="835"/>
      <c r="R42" s="836"/>
      <c r="S42" s="836"/>
      <c r="T42" s="836"/>
      <c r="U42" s="836"/>
      <c r="V42" s="836"/>
      <c r="W42" s="836"/>
      <c r="X42" s="836"/>
      <c r="Y42" s="836"/>
      <c r="Z42" s="836"/>
      <c r="AA42" s="836"/>
      <c r="AB42" s="836"/>
      <c r="AC42" s="836"/>
      <c r="AD42" s="836"/>
      <c r="AE42" s="837"/>
      <c r="AF42" s="838"/>
      <c r="AG42" s="839"/>
      <c r="AH42" s="839"/>
      <c r="AI42" s="839"/>
      <c r="AJ42" s="840"/>
      <c r="AK42" s="907"/>
      <c r="AL42" s="908"/>
      <c r="AM42" s="908"/>
      <c r="AN42" s="908"/>
      <c r="AO42" s="908"/>
      <c r="AP42" s="908"/>
      <c r="AQ42" s="908"/>
      <c r="AR42" s="908"/>
      <c r="AS42" s="908"/>
      <c r="AT42" s="908"/>
      <c r="AU42" s="908"/>
      <c r="AV42" s="908"/>
      <c r="AW42" s="908"/>
      <c r="AX42" s="908"/>
      <c r="AY42" s="908"/>
      <c r="AZ42" s="909"/>
      <c r="BA42" s="909"/>
      <c r="BB42" s="909"/>
      <c r="BC42" s="909"/>
      <c r="BD42" s="909"/>
      <c r="BE42" s="905"/>
      <c r="BF42" s="905"/>
      <c r="BG42" s="905"/>
      <c r="BH42" s="905"/>
      <c r="BI42" s="906"/>
      <c r="BJ42" s="246"/>
      <c r="BK42" s="246"/>
      <c r="BL42" s="246"/>
      <c r="BM42" s="246"/>
      <c r="BN42" s="246"/>
      <c r="BO42" s="259"/>
      <c r="BP42" s="259"/>
      <c r="BQ42" s="256">
        <v>36</v>
      </c>
      <c r="BR42" s="257"/>
      <c r="BS42" s="845"/>
      <c r="BT42" s="846"/>
      <c r="BU42" s="846"/>
      <c r="BV42" s="846"/>
      <c r="BW42" s="846"/>
      <c r="BX42" s="846"/>
      <c r="BY42" s="846"/>
      <c r="BZ42" s="846"/>
      <c r="CA42" s="846"/>
      <c r="CB42" s="846"/>
      <c r="CC42" s="846"/>
      <c r="CD42" s="846"/>
      <c r="CE42" s="846"/>
      <c r="CF42" s="846"/>
      <c r="CG42" s="847"/>
      <c r="CH42" s="858"/>
      <c r="CI42" s="859"/>
      <c r="CJ42" s="859"/>
      <c r="CK42" s="859"/>
      <c r="CL42" s="860"/>
      <c r="CM42" s="858"/>
      <c r="CN42" s="859"/>
      <c r="CO42" s="859"/>
      <c r="CP42" s="859"/>
      <c r="CQ42" s="860"/>
      <c r="CR42" s="858"/>
      <c r="CS42" s="859"/>
      <c r="CT42" s="859"/>
      <c r="CU42" s="859"/>
      <c r="CV42" s="860"/>
      <c r="CW42" s="858"/>
      <c r="CX42" s="859"/>
      <c r="CY42" s="859"/>
      <c r="CZ42" s="859"/>
      <c r="DA42" s="860"/>
      <c r="DB42" s="858"/>
      <c r="DC42" s="859"/>
      <c r="DD42" s="859"/>
      <c r="DE42" s="859"/>
      <c r="DF42" s="860"/>
      <c r="DG42" s="858"/>
      <c r="DH42" s="859"/>
      <c r="DI42" s="859"/>
      <c r="DJ42" s="859"/>
      <c r="DK42" s="860"/>
      <c r="DL42" s="858"/>
      <c r="DM42" s="859"/>
      <c r="DN42" s="859"/>
      <c r="DO42" s="859"/>
      <c r="DP42" s="860"/>
      <c r="DQ42" s="858"/>
      <c r="DR42" s="859"/>
      <c r="DS42" s="859"/>
      <c r="DT42" s="859"/>
      <c r="DU42" s="860"/>
      <c r="DV42" s="861"/>
      <c r="DW42" s="862"/>
      <c r="DX42" s="862"/>
      <c r="DY42" s="862"/>
      <c r="DZ42" s="863"/>
      <c r="EA42" s="240"/>
    </row>
    <row r="43" spans="1:131" s="241" customFormat="1" ht="26.25" customHeight="1" x14ac:dyDescent="0.15">
      <c r="A43" s="255">
        <v>16</v>
      </c>
      <c r="B43" s="832"/>
      <c r="C43" s="833"/>
      <c r="D43" s="833"/>
      <c r="E43" s="833"/>
      <c r="F43" s="833"/>
      <c r="G43" s="833"/>
      <c r="H43" s="833"/>
      <c r="I43" s="833"/>
      <c r="J43" s="833"/>
      <c r="K43" s="833"/>
      <c r="L43" s="833"/>
      <c r="M43" s="833"/>
      <c r="N43" s="833"/>
      <c r="O43" s="833"/>
      <c r="P43" s="834"/>
      <c r="Q43" s="835"/>
      <c r="R43" s="836"/>
      <c r="S43" s="836"/>
      <c r="T43" s="836"/>
      <c r="U43" s="836"/>
      <c r="V43" s="836"/>
      <c r="W43" s="836"/>
      <c r="X43" s="836"/>
      <c r="Y43" s="836"/>
      <c r="Z43" s="836"/>
      <c r="AA43" s="836"/>
      <c r="AB43" s="836"/>
      <c r="AC43" s="836"/>
      <c r="AD43" s="836"/>
      <c r="AE43" s="837"/>
      <c r="AF43" s="838"/>
      <c r="AG43" s="839"/>
      <c r="AH43" s="839"/>
      <c r="AI43" s="839"/>
      <c r="AJ43" s="840"/>
      <c r="AK43" s="907"/>
      <c r="AL43" s="908"/>
      <c r="AM43" s="908"/>
      <c r="AN43" s="908"/>
      <c r="AO43" s="908"/>
      <c r="AP43" s="908"/>
      <c r="AQ43" s="908"/>
      <c r="AR43" s="908"/>
      <c r="AS43" s="908"/>
      <c r="AT43" s="908"/>
      <c r="AU43" s="908"/>
      <c r="AV43" s="908"/>
      <c r="AW43" s="908"/>
      <c r="AX43" s="908"/>
      <c r="AY43" s="908"/>
      <c r="AZ43" s="909"/>
      <c r="BA43" s="909"/>
      <c r="BB43" s="909"/>
      <c r="BC43" s="909"/>
      <c r="BD43" s="909"/>
      <c r="BE43" s="905"/>
      <c r="BF43" s="905"/>
      <c r="BG43" s="905"/>
      <c r="BH43" s="905"/>
      <c r="BI43" s="906"/>
      <c r="BJ43" s="246"/>
      <c r="BK43" s="246"/>
      <c r="BL43" s="246"/>
      <c r="BM43" s="246"/>
      <c r="BN43" s="246"/>
      <c r="BO43" s="259"/>
      <c r="BP43" s="259"/>
      <c r="BQ43" s="256">
        <v>37</v>
      </c>
      <c r="BR43" s="257"/>
      <c r="BS43" s="845"/>
      <c r="BT43" s="846"/>
      <c r="BU43" s="846"/>
      <c r="BV43" s="846"/>
      <c r="BW43" s="846"/>
      <c r="BX43" s="846"/>
      <c r="BY43" s="846"/>
      <c r="BZ43" s="846"/>
      <c r="CA43" s="846"/>
      <c r="CB43" s="846"/>
      <c r="CC43" s="846"/>
      <c r="CD43" s="846"/>
      <c r="CE43" s="846"/>
      <c r="CF43" s="846"/>
      <c r="CG43" s="847"/>
      <c r="CH43" s="858"/>
      <c r="CI43" s="859"/>
      <c r="CJ43" s="859"/>
      <c r="CK43" s="859"/>
      <c r="CL43" s="860"/>
      <c r="CM43" s="858"/>
      <c r="CN43" s="859"/>
      <c r="CO43" s="859"/>
      <c r="CP43" s="859"/>
      <c r="CQ43" s="860"/>
      <c r="CR43" s="858"/>
      <c r="CS43" s="859"/>
      <c r="CT43" s="859"/>
      <c r="CU43" s="859"/>
      <c r="CV43" s="860"/>
      <c r="CW43" s="858"/>
      <c r="CX43" s="859"/>
      <c r="CY43" s="859"/>
      <c r="CZ43" s="859"/>
      <c r="DA43" s="860"/>
      <c r="DB43" s="858"/>
      <c r="DC43" s="859"/>
      <c r="DD43" s="859"/>
      <c r="DE43" s="859"/>
      <c r="DF43" s="860"/>
      <c r="DG43" s="858"/>
      <c r="DH43" s="859"/>
      <c r="DI43" s="859"/>
      <c r="DJ43" s="859"/>
      <c r="DK43" s="860"/>
      <c r="DL43" s="858"/>
      <c r="DM43" s="859"/>
      <c r="DN43" s="859"/>
      <c r="DO43" s="859"/>
      <c r="DP43" s="860"/>
      <c r="DQ43" s="858"/>
      <c r="DR43" s="859"/>
      <c r="DS43" s="859"/>
      <c r="DT43" s="859"/>
      <c r="DU43" s="860"/>
      <c r="DV43" s="861"/>
      <c r="DW43" s="862"/>
      <c r="DX43" s="862"/>
      <c r="DY43" s="862"/>
      <c r="DZ43" s="863"/>
      <c r="EA43" s="240"/>
    </row>
    <row r="44" spans="1:131" s="241" customFormat="1" ht="26.25" customHeight="1" x14ac:dyDescent="0.15">
      <c r="A44" s="255">
        <v>17</v>
      </c>
      <c r="B44" s="832"/>
      <c r="C44" s="833"/>
      <c r="D44" s="833"/>
      <c r="E44" s="833"/>
      <c r="F44" s="833"/>
      <c r="G44" s="833"/>
      <c r="H44" s="833"/>
      <c r="I44" s="833"/>
      <c r="J44" s="833"/>
      <c r="K44" s="833"/>
      <c r="L44" s="833"/>
      <c r="M44" s="833"/>
      <c r="N44" s="833"/>
      <c r="O44" s="833"/>
      <c r="P44" s="834"/>
      <c r="Q44" s="835"/>
      <c r="R44" s="836"/>
      <c r="S44" s="836"/>
      <c r="T44" s="836"/>
      <c r="U44" s="836"/>
      <c r="V44" s="836"/>
      <c r="W44" s="836"/>
      <c r="X44" s="836"/>
      <c r="Y44" s="836"/>
      <c r="Z44" s="836"/>
      <c r="AA44" s="836"/>
      <c r="AB44" s="836"/>
      <c r="AC44" s="836"/>
      <c r="AD44" s="836"/>
      <c r="AE44" s="837"/>
      <c r="AF44" s="838"/>
      <c r="AG44" s="839"/>
      <c r="AH44" s="839"/>
      <c r="AI44" s="839"/>
      <c r="AJ44" s="840"/>
      <c r="AK44" s="907"/>
      <c r="AL44" s="908"/>
      <c r="AM44" s="908"/>
      <c r="AN44" s="908"/>
      <c r="AO44" s="908"/>
      <c r="AP44" s="908"/>
      <c r="AQ44" s="908"/>
      <c r="AR44" s="908"/>
      <c r="AS44" s="908"/>
      <c r="AT44" s="908"/>
      <c r="AU44" s="908"/>
      <c r="AV44" s="908"/>
      <c r="AW44" s="908"/>
      <c r="AX44" s="908"/>
      <c r="AY44" s="908"/>
      <c r="AZ44" s="909"/>
      <c r="BA44" s="909"/>
      <c r="BB44" s="909"/>
      <c r="BC44" s="909"/>
      <c r="BD44" s="909"/>
      <c r="BE44" s="905"/>
      <c r="BF44" s="905"/>
      <c r="BG44" s="905"/>
      <c r="BH44" s="905"/>
      <c r="BI44" s="906"/>
      <c r="BJ44" s="246"/>
      <c r="BK44" s="246"/>
      <c r="BL44" s="246"/>
      <c r="BM44" s="246"/>
      <c r="BN44" s="246"/>
      <c r="BO44" s="259"/>
      <c r="BP44" s="259"/>
      <c r="BQ44" s="256">
        <v>38</v>
      </c>
      <c r="BR44" s="257"/>
      <c r="BS44" s="845"/>
      <c r="BT44" s="846"/>
      <c r="BU44" s="846"/>
      <c r="BV44" s="846"/>
      <c r="BW44" s="846"/>
      <c r="BX44" s="846"/>
      <c r="BY44" s="846"/>
      <c r="BZ44" s="846"/>
      <c r="CA44" s="846"/>
      <c r="CB44" s="846"/>
      <c r="CC44" s="846"/>
      <c r="CD44" s="846"/>
      <c r="CE44" s="846"/>
      <c r="CF44" s="846"/>
      <c r="CG44" s="847"/>
      <c r="CH44" s="858"/>
      <c r="CI44" s="859"/>
      <c r="CJ44" s="859"/>
      <c r="CK44" s="859"/>
      <c r="CL44" s="860"/>
      <c r="CM44" s="858"/>
      <c r="CN44" s="859"/>
      <c r="CO44" s="859"/>
      <c r="CP44" s="859"/>
      <c r="CQ44" s="860"/>
      <c r="CR44" s="858"/>
      <c r="CS44" s="859"/>
      <c r="CT44" s="859"/>
      <c r="CU44" s="859"/>
      <c r="CV44" s="860"/>
      <c r="CW44" s="858"/>
      <c r="CX44" s="859"/>
      <c r="CY44" s="859"/>
      <c r="CZ44" s="859"/>
      <c r="DA44" s="860"/>
      <c r="DB44" s="858"/>
      <c r="DC44" s="859"/>
      <c r="DD44" s="859"/>
      <c r="DE44" s="859"/>
      <c r="DF44" s="860"/>
      <c r="DG44" s="858"/>
      <c r="DH44" s="859"/>
      <c r="DI44" s="859"/>
      <c r="DJ44" s="859"/>
      <c r="DK44" s="860"/>
      <c r="DL44" s="858"/>
      <c r="DM44" s="859"/>
      <c r="DN44" s="859"/>
      <c r="DO44" s="859"/>
      <c r="DP44" s="860"/>
      <c r="DQ44" s="858"/>
      <c r="DR44" s="859"/>
      <c r="DS44" s="859"/>
      <c r="DT44" s="859"/>
      <c r="DU44" s="860"/>
      <c r="DV44" s="861"/>
      <c r="DW44" s="862"/>
      <c r="DX44" s="862"/>
      <c r="DY44" s="862"/>
      <c r="DZ44" s="863"/>
      <c r="EA44" s="240"/>
    </row>
    <row r="45" spans="1:131" s="241" customFormat="1" ht="26.25" customHeight="1" x14ac:dyDescent="0.15">
      <c r="A45" s="255">
        <v>18</v>
      </c>
      <c r="B45" s="832"/>
      <c r="C45" s="833"/>
      <c r="D45" s="833"/>
      <c r="E45" s="833"/>
      <c r="F45" s="833"/>
      <c r="G45" s="833"/>
      <c r="H45" s="833"/>
      <c r="I45" s="833"/>
      <c r="J45" s="833"/>
      <c r="K45" s="833"/>
      <c r="L45" s="833"/>
      <c r="M45" s="833"/>
      <c r="N45" s="833"/>
      <c r="O45" s="833"/>
      <c r="P45" s="834"/>
      <c r="Q45" s="835"/>
      <c r="R45" s="836"/>
      <c r="S45" s="836"/>
      <c r="T45" s="836"/>
      <c r="U45" s="836"/>
      <c r="V45" s="836"/>
      <c r="W45" s="836"/>
      <c r="X45" s="836"/>
      <c r="Y45" s="836"/>
      <c r="Z45" s="836"/>
      <c r="AA45" s="836"/>
      <c r="AB45" s="836"/>
      <c r="AC45" s="836"/>
      <c r="AD45" s="836"/>
      <c r="AE45" s="837"/>
      <c r="AF45" s="838"/>
      <c r="AG45" s="839"/>
      <c r="AH45" s="839"/>
      <c r="AI45" s="839"/>
      <c r="AJ45" s="840"/>
      <c r="AK45" s="907"/>
      <c r="AL45" s="908"/>
      <c r="AM45" s="908"/>
      <c r="AN45" s="908"/>
      <c r="AO45" s="908"/>
      <c r="AP45" s="908"/>
      <c r="AQ45" s="908"/>
      <c r="AR45" s="908"/>
      <c r="AS45" s="908"/>
      <c r="AT45" s="908"/>
      <c r="AU45" s="908"/>
      <c r="AV45" s="908"/>
      <c r="AW45" s="908"/>
      <c r="AX45" s="908"/>
      <c r="AY45" s="908"/>
      <c r="AZ45" s="909"/>
      <c r="BA45" s="909"/>
      <c r="BB45" s="909"/>
      <c r="BC45" s="909"/>
      <c r="BD45" s="909"/>
      <c r="BE45" s="905"/>
      <c r="BF45" s="905"/>
      <c r="BG45" s="905"/>
      <c r="BH45" s="905"/>
      <c r="BI45" s="906"/>
      <c r="BJ45" s="246"/>
      <c r="BK45" s="246"/>
      <c r="BL45" s="246"/>
      <c r="BM45" s="246"/>
      <c r="BN45" s="246"/>
      <c r="BO45" s="259"/>
      <c r="BP45" s="259"/>
      <c r="BQ45" s="256">
        <v>39</v>
      </c>
      <c r="BR45" s="257"/>
      <c r="BS45" s="845"/>
      <c r="BT45" s="846"/>
      <c r="BU45" s="846"/>
      <c r="BV45" s="846"/>
      <c r="BW45" s="846"/>
      <c r="BX45" s="846"/>
      <c r="BY45" s="846"/>
      <c r="BZ45" s="846"/>
      <c r="CA45" s="846"/>
      <c r="CB45" s="846"/>
      <c r="CC45" s="846"/>
      <c r="CD45" s="846"/>
      <c r="CE45" s="846"/>
      <c r="CF45" s="846"/>
      <c r="CG45" s="847"/>
      <c r="CH45" s="858"/>
      <c r="CI45" s="859"/>
      <c r="CJ45" s="859"/>
      <c r="CK45" s="859"/>
      <c r="CL45" s="860"/>
      <c r="CM45" s="858"/>
      <c r="CN45" s="859"/>
      <c r="CO45" s="859"/>
      <c r="CP45" s="859"/>
      <c r="CQ45" s="860"/>
      <c r="CR45" s="858"/>
      <c r="CS45" s="859"/>
      <c r="CT45" s="859"/>
      <c r="CU45" s="859"/>
      <c r="CV45" s="860"/>
      <c r="CW45" s="858"/>
      <c r="CX45" s="859"/>
      <c r="CY45" s="859"/>
      <c r="CZ45" s="859"/>
      <c r="DA45" s="860"/>
      <c r="DB45" s="858"/>
      <c r="DC45" s="859"/>
      <c r="DD45" s="859"/>
      <c r="DE45" s="859"/>
      <c r="DF45" s="860"/>
      <c r="DG45" s="858"/>
      <c r="DH45" s="859"/>
      <c r="DI45" s="859"/>
      <c r="DJ45" s="859"/>
      <c r="DK45" s="860"/>
      <c r="DL45" s="858"/>
      <c r="DM45" s="859"/>
      <c r="DN45" s="859"/>
      <c r="DO45" s="859"/>
      <c r="DP45" s="860"/>
      <c r="DQ45" s="858"/>
      <c r="DR45" s="859"/>
      <c r="DS45" s="859"/>
      <c r="DT45" s="859"/>
      <c r="DU45" s="860"/>
      <c r="DV45" s="861"/>
      <c r="DW45" s="862"/>
      <c r="DX45" s="862"/>
      <c r="DY45" s="862"/>
      <c r="DZ45" s="863"/>
      <c r="EA45" s="240"/>
    </row>
    <row r="46" spans="1:131" s="241" customFormat="1" ht="26.25" customHeight="1" x14ac:dyDescent="0.15">
      <c r="A46" s="255">
        <v>19</v>
      </c>
      <c r="B46" s="832"/>
      <c r="C46" s="833"/>
      <c r="D46" s="833"/>
      <c r="E46" s="833"/>
      <c r="F46" s="833"/>
      <c r="G46" s="833"/>
      <c r="H46" s="833"/>
      <c r="I46" s="833"/>
      <c r="J46" s="833"/>
      <c r="K46" s="833"/>
      <c r="L46" s="833"/>
      <c r="M46" s="833"/>
      <c r="N46" s="833"/>
      <c r="O46" s="833"/>
      <c r="P46" s="834"/>
      <c r="Q46" s="835"/>
      <c r="R46" s="836"/>
      <c r="S46" s="836"/>
      <c r="T46" s="836"/>
      <c r="U46" s="836"/>
      <c r="V46" s="836"/>
      <c r="W46" s="836"/>
      <c r="X46" s="836"/>
      <c r="Y46" s="836"/>
      <c r="Z46" s="836"/>
      <c r="AA46" s="836"/>
      <c r="AB46" s="836"/>
      <c r="AC46" s="836"/>
      <c r="AD46" s="836"/>
      <c r="AE46" s="837"/>
      <c r="AF46" s="838"/>
      <c r="AG46" s="839"/>
      <c r="AH46" s="839"/>
      <c r="AI46" s="839"/>
      <c r="AJ46" s="840"/>
      <c r="AK46" s="907"/>
      <c r="AL46" s="908"/>
      <c r="AM46" s="908"/>
      <c r="AN46" s="908"/>
      <c r="AO46" s="908"/>
      <c r="AP46" s="908"/>
      <c r="AQ46" s="908"/>
      <c r="AR46" s="908"/>
      <c r="AS46" s="908"/>
      <c r="AT46" s="908"/>
      <c r="AU46" s="908"/>
      <c r="AV46" s="908"/>
      <c r="AW46" s="908"/>
      <c r="AX46" s="908"/>
      <c r="AY46" s="908"/>
      <c r="AZ46" s="909"/>
      <c r="BA46" s="909"/>
      <c r="BB46" s="909"/>
      <c r="BC46" s="909"/>
      <c r="BD46" s="909"/>
      <c r="BE46" s="905"/>
      <c r="BF46" s="905"/>
      <c r="BG46" s="905"/>
      <c r="BH46" s="905"/>
      <c r="BI46" s="906"/>
      <c r="BJ46" s="246"/>
      <c r="BK46" s="246"/>
      <c r="BL46" s="246"/>
      <c r="BM46" s="246"/>
      <c r="BN46" s="246"/>
      <c r="BO46" s="259"/>
      <c r="BP46" s="259"/>
      <c r="BQ46" s="256">
        <v>40</v>
      </c>
      <c r="BR46" s="257"/>
      <c r="BS46" s="845"/>
      <c r="BT46" s="846"/>
      <c r="BU46" s="846"/>
      <c r="BV46" s="846"/>
      <c r="BW46" s="846"/>
      <c r="BX46" s="846"/>
      <c r="BY46" s="846"/>
      <c r="BZ46" s="846"/>
      <c r="CA46" s="846"/>
      <c r="CB46" s="846"/>
      <c r="CC46" s="846"/>
      <c r="CD46" s="846"/>
      <c r="CE46" s="846"/>
      <c r="CF46" s="846"/>
      <c r="CG46" s="847"/>
      <c r="CH46" s="858"/>
      <c r="CI46" s="859"/>
      <c r="CJ46" s="859"/>
      <c r="CK46" s="859"/>
      <c r="CL46" s="860"/>
      <c r="CM46" s="858"/>
      <c r="CN46" s="859"/>
      <c r="CO46" s="859"/>
      <c r="CP46" s="859"/>
      <c r="CQ46" s="860"/>
      <c r="CR46" s="858"/>
      <c r="CS46" s="859"/>
      <c r="CT46" s="859"/>
      <c r="CU46" s="859"/>
      <c r="CV46" s="860"/>
      <c r="CW46" s="858"/>
      <c r="CX46" s="859"/>
      <c r="CY46" s="859"/>
      <c r="CZ46" s="859"/>
      <c r="DA46" s="860"/>
      <c r="DB46" s="858"/>
      <c r="DC46" s="859"/>
      <c r="DD46" s="859"/>
      <c r="DE46" s="859"/>
      <c r="DF46" s="860"/>
      <c r="DG46" s="858"/>
      <c r="DH46" s="859"/>
      <c r="DI46" s="859"/>
      <c r="DJ46" s="859"/>
      <c r="DK46" s="860"/>
      <c r="DL46" s="858"/>
      <c r="DM46" s="859"/>
      <c r="DN46" s="859"/>
      <c r="DO46" s="859"/>
      <c r="DP46" s="860"/>
      <c r="DQ46" s="858"/>
      <c r="DR46" s="859"/>
      <c r="DS46" s="859"/>
      <c r="DT46" s="859"/>
      <c r="DU46" s="860"/>
      <c r="DV46" s="861"/>
      <c r="DW46" s="862"/>
      <c r="DX46" s="862"/>
      <c r="DY46" s="862"/>
      <c r="DZ46" s="863"/>
      <c r="EA46" s="240"/>
    </row>
    <row r="47" spans="1:131" s="241" customFormat="1" ht="26.25" customHeight="1" x14ac:dyDescent="0.15">
      <c r="A47" s="255">
        <v>20</v>
      </c>
      <c r="B47" s="832"/>
      <c r="C47" s="833"/>
      <c r="D47" s="833"/>
      <c r="E47" s="833"/>
      <c r="F47" s="833"/>
      <c r="G47" s="833"/>
      <c r="H47" s="833"/>
      <c r="I47" s="833"/>
      <c r="J47" s="833"/>
      <c r="K47" s="833"/>
      <c r="L47" s="833"/>
      <c r="M47" s="833"/>
      <c r="N47" s="833"/>
      <c r="O47" s="833"/>
      <c r="P47" s="834"/>
      <c r="Q47" s="835"/>
      <c r="R47" s="836"/>
      <c r="S47" s="836"/>
      <c r="T47" s="836"/>
      <c r="U47" s="836"/>
      <c r="V47" s="836"/>
      <c r="W47" s="836"/>
      <c r="X47" s="836"/>
      <c r="Y47" s="836"/>
      <c r="Z47" s="836"/>
      <c r="AA47" s="836"/>
      <c r="AB47" s="836"/>
      <c r="AC47" s="836"/>
      <c r="AD47" s="836"/>
      <c r="AE47" s="837"/>
      <c r="AF47" s="838"/>
      <c r="AG47" s="839"/>
      <c r="AH47" s="839"/>
      <c r="AI47" s="839"/>
      <c r="AJ47" s="840"/>
      <c r="AK47" s="907"/>
      <c r="AL47" s="908"/>
      <c r="AM47" s="908"/>
      <c r="AN47" s="908"/>
      <c r="AO47" s="908"/>
      <c r="AP47" s="908"/>
      <c r="AQ47" s="908"/>
      <c r="AR47" s="908"/>
      <c r="AS47" s="908"/>
      <c r="AT47" s="908"/>
      <c r="AU47" s="908"/>
      <c r="AV47" s="908"/>
      <c r="AW47" s="908"/>
      <c r="AX47" s="908"/>
      <c r="AY47" s="908"/>
      <c r="AZ47" s="909"/>
      <c r="BA47" s="909"/>
      <c r="BB47" s="909"/>
      <c r="BC47" s="909"/>
      <c r="BD47" s="909"/>
      <c r="BE47" s="905"/>
      <c r="BF47" s="905"/>
      <c r="BG47" s="905"/>
      <c r="BH47" s="905"/>
      <c r="BI47" s="906"/>
      <c r="BJ47" s="246"/>
      <c r="BK47" s="246"/>
      <c r="BL47" s="246"/>
      <c r="BM47" s="246"/>
      <c r="BN47" s="246"/>
      <c r="BO47" s="259"/>
      <c r="BP47" s="259"/>
      <c r="BQ47" s="256">
        <v>41</v>
      </c>
      <c r="BR47" s="257"/>
      <c r="BS47" s="845"/>
      <c r="BT47" s="846"/>
      <c r="BU47" s="846"/>
      <c r="BV47" s="846"/>
      <c r="BW47" s="846"/>
      <c r="BX47" s="846"/>
      <c r="BY47" s="846"/>
      <c r="BZ47" s="846"/>
      <c r="CA47" s="846"/>
      <c r="CB47" s="846"/>
      <c r="CC47" s="846"/>
      <c r="CD47" s="846"/>
      <c r="CE47" s="846"/>
      <c r="CF47" s="846"/>
      <c r="CG47" s="847"/>
      <c r="CH47" s="858"/>
      <c r="CI47" s="859"/>
      <c r="CJ47" s="859"/>
      <c r="CK47" s="859"/>
      <c r="CL47" s="860"/>
      <c r="CM47" s="858"/>
      <c r="CN47" s="859"/>
      <c r="CO47" s="859"/>
      <c r="CP47" s="859"/>
      <c r="CQ47" s="860"/>
      <c r="CR47" s="858"/>
      <c r="CS47" s="859"/>
      <c r="CT47" s="859"/>
      <c r="CU47" s="859"/>
      <c r="CV47" s="860"/>
      <c r="CW47" s="858"/>
      <c r="CX47" s="859"/>
      <c r="CY47" s="859"/>
      <c r="CZ47" s="859"/>
      <c r="DA47" s="860"/>
      <c r="DB47" s="858"/>
      <c r="DC47" s="859"/>
      <c r="DD47" s="859"/>
      <c r="DE47" s="859"/>
      <c r="DF47" s="860"/>
      <c r="DG47" s="858"/>
      <c r="DH47" s="859"/>
      <c r="DI47" s="859"/>
      <c r="DJ47" s="859"/>
      <c r="DK47" s="860"/>
      <c r="DL47" s="858"/>
      <c r="DM47" s="859"/>
      <c r="DN47" s="859"/>
      <c r="DO47" s="859"/>
      <c r="DP47" s="860"/>
      <c r="DQ47" s="858"/>
      <c r="DR47" s="859"/>
      <c r="DS47" s="859"/>
      <c r="DT47" s="859"/>
      <c r="DU47" s="860"/>
      <c r="DV47" s="861"/>
      <c r="DW47" s="862"/>
      <c r="DX47" s="862"/>
      <c r="DY47" s="862"/>
      <c r="DZ47" s="863"/>
      <c r="EA47" s="240"/>
    </row>
    <row r="48" spans="1:131" s="241" customFormat="1" ht="26.25" customHeight="1" x14ac:dyDescent="0.15">
      <c r="A48" s="255">
        <v>21</v>
      </c>
      <c r="B48" s="832"/>
      <c r="C48" s="833"/>
      <c r="D48" s="833"/>
      <c r="E48" s="833"/>
      <c r="F48" s="833"/>
      <c r="G48" s="833"/>
      <c r="H48" s="833"/>
      <c r="I48" s="833"/>
      <c r="J48" s="833"/>
      <c r="K48" s="833"/>
      <c r="L48" s="833"/>
      <c r="M48" s="833"/>
      <c r="N48" s="833"/>
      <c r="O48" s="833"/>
      <c r="P48" s="834"/>
      <c r="Q48" s="835"/>
      <c r="R48" s="836"/>
      <c r="S48" s="836"/>
      <c r="T48" s="836"/>
      <c r="U48" s="836"/>
      <c r="V48" s="836"/>
      <c r="W48" s="836"/>
      <c r="X48" s="836"/>
      <c r="Y48" s="836"/>
      <c r="Z48" s="836"/>
      <c r="AA48" s="836"/>
      <c r="AB48" s="836"/>
      <c r="AC48" s="836"/>
      <c r="AD48" s="836"/>
      <c r="AE48" s="837"/>
      <c r="AF48" s="838"/>
      <c r="AG48" s="839"/>
      <c r="AH48" s="839"/>
      <c r="AI48" s="839"/>
      <c r="AJ48" s="840"/>
      <c r="AK48" s="907"/>
      <c r="AL48" s="908"/>
      <c r="AM48" s="908"/>
      <c r="AN48" s="908"/>
      <c r="AO48" s="908"/>
      <c r="AP48" s="908"/>
      <c r="AQ48" s="908"/>
      <c r="AR48" s="908"/>
      <c r="AS48" s="908"/>
      <c r="AT48" s="908"/>
      <c r="AU48" s="908"/>
      <c r="AV48" s="908"/>
      <c r="AW48" s="908"/>
      <c r="AX48" s="908"/>
      <c r="AY48" s="908"/>
      <c r="AZ48" s="909"/>
      <c r="BA48" s="909"/>
      <c r="BB48" s="909"/>
      <c r="BC48" s="909"/>
      <c r="BD48" s="909"/>
      <c r="BE48" s="905"/>
      <c r="BF48" s="905"/>
      <c r="BG48" s="905"/>
      <c r="BH48" s="905"/>
      <c r="BI48" s="906"/>
      <c r="BJ48" s="246"/>
      <c r="BK48" s="246"/>
      <c r="BL48" s="246"/>
      <c r="BM48" s="246"/>
      <c r="BN48" s="246"/>
      <c r="BO48" s="259"/>
      <c r="BP48" s="259"/>
      <c r="BQ48" s="256">
        <v>42</v>
      </c>
      <c r="BR48" s="257"/>
      <c r="BS48" s="845"/>
      <c r="BT48" s="846"/>
      <c r="BU48" s="846"/>
      <c r="BV48" s="846"/>
      <c r="BW48" s="846"/>
      <c r="BX48" s="846"/>
      <c r="BY48" s="846"/>
      <c r="BZ48" s="846"/>
      <c r="CA48" s="846"/>
      <c r="CB48" s="846"/>
      <c r="CC48" s="846"/>
      <c r="CD48" s="846"/>
      <c r="CE48" s="846"/>
      <c r="CF48" s="846"/>
      <c r="CG48" s="847"/>
      <c r="CH48" s="858"/>
      <c r="CI48" s="859"/>
      <c r="CJ48" s="859"/>
      <c r="CK48" s="859"/>
      <c r="CL48" s="860"/>
      <c r="CM48" s="858"/>
      <c r="CN48" s="859"/>
      <c r="CO48" s="859"/>
      <c r="CP48" s="859"/>
      <c r="CQ48" s="860"/>
      <c r="CR48" s="858"/>
      <c r="CS48" s="859"/>
      <c r="CT48" s="859"/>
      <c r="CU48" s="859"/>
      <c r="CV48" s="860"/>
      <c r="CW48" s="858"/>
      <c r="CX48" s="859"/>
      <c r="CY48" s="859"/>
      <c r="CZ48" s="859"/>
      <c r="DA48" s="860"/>
      <c r="DB48" s="858"/>
      <c r="DC48" s="859"/>
      <c r="DD48" s="859"/>
      <c r="DE48" s="859"/>
      <c r="DF48" s="860"/>
      <c r="DG48" s="858"/>
      <c r="DH48" s="859"/>
      <c r="DI48" s="859"/>
      <c r="DJ48" s="859"/>
      <c r="DK48" s="860"/>
      <c r="DL48" s="858"/>
      <c r="DM48" s="859"/>
      <c r="DN48" s="859"/>
      <c r="DO48" s="859"/>
      <c r="DP48" s="860"/>
      <c r="DQ48" s="858"/>
      <c r="DR48" s="859"/>
      <c r="DS48" s="859"/>
      <c r="DT48" s="859"/>
      <c r="DU48" s="860"/>
      <c r="DV48" s="861"/>
      <c r="DW48" s="862"/>
      <c r="DX48" s="862"/>
      <c r="DY48" s="862"/>
      <c r="DZ48" s="863"/>
      <c r="EA48" s="240"/>
    </row>
    <row r="49" spans="1:131" s="241" customFormat="1" ht="26.25" customHeight="1" x14ac:dyDescent="0.15">
      <c r="A49" s="255">
        <v>22</v>
      </c>
      <c r="B49" s="832"/>
      <c r="C49" s="833"/>
      <c r="D49" s="833"/>
      <c r="E49" s="833"/>
      <c r="F49" s="833"/>
      <c r="G49" s="833"/>
      <c r="H49" s="833"/>
      <c r="I49" s="833"/>
      <c r="J49" s="833"/>
      <c r="K49" s="833"/>
      <c r="L49" s="833"/>
      <c r="M49" s="833"/>
      <c r="N49" s="833"/>
      <c r="O49" s="833"/>
      <c r="P49" s="834"/>
      <c r="Q49" s="835"/>
      <c r="R49" s="836"/>
      <c r="S49" s="836"/>
      <c r="T49" s="836"/>
      <c r="U49" s="836"/>
      <c r="V49" s="836"/>
      <c r="W49" s="836"/>
      <c r="X49" s="836"/>
      <c r="Y49" s="836"/>
      <c r="Z49" s="836"/>
      <c r="AA49" s="836"/>
      <c r="AB49" s="836"/>
      <c r="AC49" s="836"/>
      <c r="AD49" s="836"/>
      <c r="AE49" s="837"/>
      <c r="AF49" s="838"/>
      <c r="AG49" s="839"/>
      <c r="AH49" s="839"/>
      <c r="AI49" s="839"/>
      <c r="AJ49" s="840"/>
      <c r="AK49" s="907"/>
      <c r="AL49" s="908"/>
      <c r="AM49" s="908"/>
      <c r="AN49" s="908"/>
      <c r="AO49" s="908"/>
      <c r="AP49" s="908"/>
      <c r="AQ49" s="908"/>
      <c r="AR49" s="908"/>
      <c r="AS49" s="908"/>
      <c r="AT49" s="908"/>
      <c r="AU49" s="908"/>
      <c r="AV49" s="908"/>
      <c r="AW49" s="908"/>
      <c r="AX49" s="908"/>
      <c r="AY49" s="908"/>
      <c r="AZ49" s="909"/>
      <c r="BA49" s="909"/>
      <c r="BB49" s="909"/>
      <c r="BC49" s="909"/>
      <c r="BD49" s="909"/>
      <c r="BE49" s="905"/>
      <c r="BF49" s="905"/>
      <c r="BG49" s="905"/>
      <c r="BH49" s="905"/>
      <c r="BI49" s="906"/>
      <c r="BJ49" s="246"/>
      <c r="BK49" s="246"/>
      <c r="BL49" s="246"/>
      <c r="BM49" s="246"/>
      <c r="BN49" s="246"/>
      <c r="BO49" s="259"/>
      <c r="BP49" s="259"/>
      <c r="BQ49" s="256">
        <v>43</v>
      </c>
      <c r="BR49" s="257"/>
      <c r="BS49" s="845"/>
      <c r="BT49" s="846"/>
      <c r="BU49" s="846"/>
      <c r="BV49" s="846"/>
      <c r="BW49" s="846"/>
      <c r="BX49" s="846"/>
      <c r="BY49" s="846"/>
      <c r="BZ49" s="846"/>
      <c r="CA49" s="846"/>
      <c r="CB49" s="846"/>
      <c r="CC49" s="846"/>
      <c r="CD49" s="846"/>
      <c r="CE49" s="846"/>
      <c r="CF49" s="846"/>
      <c r="CG49" s="847"/>
      <c r="CH49" s="858"/>
      <c r="CI49" s="859"/>
      <c r="CJ49" s="859"/>
      <c r="CK49" s="859"/>
      <c r="CL49" s="860"/>
      <c r="CM49" s="858"/>
      <c r="CN49" s="859"/>
      <c r="CO49" s="859"/>
      <c r="CP49" s="859"/>
      <c r="CQ49" s="860"/>
      <c r="CR49" s="858"/>
      <c r="CS49" s="859"/>
      <c r="CT49" s="859"/>
      <c r="CU49" s="859"/>
      <c r="CV49" s="860"/>
      <c r="CW49" s="858"/>
      <c r="CX49" s="859"/>
      <c r="CY49" s="859"/>
      <c r="CZ49" s="859"/>
      <c r="DA49" s="860"/>
      <c r="DB49" s="858"/>
      <c r="DC49" s="859"/>
      <c r="DD49" s="859"/>
      <c r="DE49" s="859"/>
      <c r="DF49" s="860"/>
      <c r="DG49" s="858"/>
      <c r="DH49" s="859"/>
      <c r="DI49" s="859"/>
      <c r="DJ49" s="859"/>
      <c r="DK49" s="860"/>
      <c r="DL49" s="858"/>
      <c r="DM49" s="859"/>
      <c r="DN49" s="859"/>
      <c r="DO49" s="859"/>
      <c r="DP49" s="860"/>
      <c r="DQ49" s="858"/>
      <c r="DR49" s="859"/>
      <c r="DS49" s="859"/>
      <c r="DT49" s="859"/>
      <c r="DU49" s="860"/>
      <c r="DV49" s="861"/>
      <c r="DW49" s="862"/>
      <c r="DX49" s="862"/>
      <c r="DY49" s="862"/>
      <c r="DZ49" s="863"/>
      <c r="EA49" s="240"/>
    </row>
    <row r="50" spans="1:131" s="241" customFormat="1" ht="26.25" customHeight="1" x14ac:dyDescent="0.15">
      <c r="A50" s="255">
        <v>23</v>
      </c>
      <c r="B50" s="832"/>
      <c r="C50" s="833"/>
      <c r="D50" s="833"/>
      <c r="E50" s="833"/>
      <c r="F50" s="833"/>
      <c r="G50" s="833"/>
      <c r="H50" s="833"/>
      <c r="I50" s="833"/>
      <c r="J50" s="833"/>
      <c r="K50" s="833"/>
      <c r="L50" s="833"/>
      <c r="M50" s="833"/>
      <c r="N50" s="833"/>
      <c r="O50" s="833"/>
      <c r="P50" s="834"/>
      <c r="Q50" s="910"/>
      <c r="R50" s="911"/>
      <c r="S50" s="911"/>
      <c r="T50" s="911"/>
      <c r="U50" s="911"/>
      <c r="V50" s="911"/>
      <c r="W50" s="911"/>
      <c r="X50" s="911"/>
      <c r="Y50" s="911"/>
      <c r="Z50" s="911"/>
      <c r="AA50" s="911"/>
      <c r="AB50" s="911"/>
      <c r="AC50" s="911"/>
      <c r="AD50" s="911"/>
      <c r="AE50" s="912"/>
      <c r="AF50" s="838"/>
      <c r="AG50" s="839"/>
      <c r="AH50" s="839"/>
      <c r="AI50" s="839"/>
      <c r="AJ50" s="840"/>
      <c r="AK50" s="913"/>
      <c r="AL50" s="911"/>
      <c r="AM50" s="911"/>
      <c r="AN50" s="911"/>
      <c r="AO50" s="911"/>
      <c r="AP50" s="911"/>
      <c r="AQ50" s="911"/>
      <c r="AR50" s="911"/>
      <c r="AS50" s="911"/>
      <c r="AT50" s="911"/>
      <c r="AU50" s="911"/>
      <c r="AV50" s="911"/>
      <c r="AW50" s="911"/>
      <c r="AX50" s="911"/>
      <c r="AY50" s="911"/>
      <c r="AZ50" s="914"/>
      <c r="BA50" s="914"/>
      <c r="BB50" s="914"/>
      <c r="BC50" s="914"/>
      <c r="BD50" s="914"/>
      <c r="BE50" s="905"/>
      <c r="BF50" s="905"/>
      <c r="BG50" s="905"/>
      <c r="BH50" s="905"/>
      <c r="BI50" s="906"/>
      <c r="BJ50" s="246"/>
      <c r="BK50" s="246"/>
      <c r="BL50" s="246"/>
      <c r="BM50" s="246"/>
      <c r="BN50" s="246"/>
      <c r="BO50" s="259"/>
      <c r="BP50" s="259"/>
      <c r="BQ50" s="256">
        <v>44</v>
      </c>
      <c r="BR50" s="257"/>
      <c r="BS50" s="845"/>
      <c r="BT50" s="846"/>
      <c r="BU50" s="846"/>
      <c r="BV50" s="846"/>
      <c r="BW50" s="846"/>
      <c r="BX50" s="846"/>
      <c r="BY50" s="846"/>
      <c r="BZ50" s="846"/>
      <c r="CA50" s="846"/>
      <c r="CB50" s="846"/>
      <c r="CC50" s="846"/>
      <c r="CD50" s="846"/>
      <c r="CE50" s="846"/>
      <c r="CF50" s="846"/>
      <c r="CG50" s="847"/>
      <c r="CH50" s="858"/>
      <c r="CI50" s="859"/>
      <c r="CJ50" s="859"/>
      <c r="CK50" s="859"/>
      <c r="CL50" s="860"/>
      <c r="CM50" s="858"/>
      <c r="CN50" s="859"/>
      <c r="CO50" s="859"/>
      <c r="CP50" s="859"/>
      <c r="CQ50" s="860"/>
      <c r="CR50" s="858"/>
      <c r="CS50" s="859"/>
      <c r="CT50" s="859"/>
      <c r="CU50" s="859"/>
      <c r="CV50" s="860"/>
      <c r="CW50" s="858"/>
      <c r="CX50" s="859"/>
      <c r="CY50" s="859"/>
      <c r="CZ50" s="859"/>
      <c r="DA50" s="860"/>
      <c r="DB50" s="858"/>
      <c r="DC50" s="859"/>
      <c r="DD50" s="859"/>
      <c r="DE50" s="859"/>
      <c r="DF50" s="860"/>
      <c r="DG50" s="858"/>
      <c r="DH50" s="859"/>
      <c r="DI50" s="859"/>
      <c r="DJ50" s="859"/>
      <c r="DK50" s="860"/>
      <c r="DL50" s="858"/>
      <c r="DM50" s="859"/>
      <c r="DN50" s="859"/>
      <c r="DO50" s="859"/>
      <c r="DP50" s="860"/>
      <c r="DQ50" s="858"/>
      <c r="DR50" s="859"/>
      <c r="DS50" s="859"/>
      <c r="DT50" s="859"/>
      <c r="DU50" s="860"/>
      <c r="DV50" s="861"/>
      <c r="DW50" s="862"/>
      <c r="DX50" s="862"/>
      <c r="DY50" s="862"/>
      <c r="DZ50" s="863"/>
      <c r="EA50" s="240"/>
    </row>
    <row r="51" spans="1:131" s="241" customFormat="1" ht="26.25" customHeight="1" x14ac:dyDescent="0.15">
      <c r="A51" s="255">
        <v>24</v>
      </c>
      <c r="B51" s="832"/>
      <c r="C51" s="833"/>
      <c r="D51" s="833"/>
      <c r="E51" s="833"/>
      <c r="F51" s="833"/>
      <c r="G51" s="833"/>
      <c r="H51" s="833"/>
      <c r="I51" s="833"/>
      <c r="J51" s="833"/>
      <c r="K51" s="833"/>
      <c r="L51" s="833"/>
      <c r="M51" s="833"/>
      <c r="N51" s="833"/>
      <c r="O51" s="833"/>
      <c r="P51" s="834"/>
      <c r="Q51" s="910"/>
      <c r="R51" s="911"/>
      <c r="S51" s="911"/>
      <c r="T51" s="911"/>
      <c r="U51" s="911"/>
      <c r="V51" s="911"/>
      <c r="W51" s="911"/>
      <c r="X51" s="911"/>
      <c r="Y51" s="911"/>
      <c r="Z51" s="911"/>
      <c r="AA51" s="911"/>
      <c r="AB51" s="911"/>
      <c r="AC51" s="911"/>
      <c r="AD51" s="911"/>
      <c r="AE51" s="912"/>
      <c r="AF51" s="838"/>
      <c r="AG51" s="839"/>
      <c r="AH51" s="839"/>
      <c r="AI51" s="839"/>
      <c r="AJ51" s="840"/>
      <c r="AK51" s="913"/>
      <c r="AL51" s="911"/>
      <c r="AM51" s="911"/>
      <c r="AN51" s="911"/>
      <c r="AO51" s="911"/>
      <c r="AP51" s="911"/>
      <c r="AQ51" s="911"/>
      <c r="AR51" s="911"/>
      <c r="AS51" s="911"/>
      <c r="AT51" s="911"/>
      <c r="AU51" s="911"/>
      <c r="AV51" s="911"/>
      <c r="AW51" s="911"/>
      <c r="AX51" s="911"/>
      <c r="AY51" s="911"/>
      <c r="AZ51" s="914"/>
      <c r="BA51" s="914"/>
      <c r="BB51" s="914"/>
      <c r="BC51" s="914"/>
      <c r="BD51" s="914"/>
      <c r="BE51" s="905"/>
      <c r="BF51" s="905"/>
      <c r="BG51" s="905"/>
      <c r="BH51" s="905"/>
      <c r="BI51" s="906"/>
      <c r="BJ51" s="246"/>
      <c r="BK51" s="246"/>
      <c r="BL51" s="246"/>
      <c r="BM51" s="246"/>
      <c r="BN51" s="246"/>
      <c r="BO51" s="259"/>
      <c r="BP51" s="259"/>
      <c r="BQ51" s="256">
        <v>45</v>
      </c>
      <c r="BR51" s="257"/>
      <c r="BS51" s="845"/>
      <c r="BT51" s="846"/>
      <c r="BU51" s="846"/>
      <c r="BV51" s="846"/>
      <c r="BW51" s="846"/>
      <c r="BX51" s="846"/>
      <c r="BY51" s="846"/>
      <c r="BZ51" s="846"/>
      <c r="CA51" s="846"/>
      <c r="CB51" s="846"/>
      <c r="CC51" s="846"/>
      <c r="CD51" s="846"/>
      <c r="CE51" s="846"/>
      <c r="CF51" s="846"/>
      <c r="CG51" s="847"/>
      <c r="CH51" s="858"/>
      <c r="CI51" s="859"/>
      <c r="CJ51" s="859"/>
      <c r="CK51" s="859"/>
      <c r="CL51" s="860"/>
      <c r="CM51" s="858"/>
      <c r="CN51" s="859"/>
      <c r="CO51" s="859"/>
      <c r="CP51" s="859"/>
      <c r="CQ51" s="860"/>
      <c r="CR51" s="858"/>
      <c r="CS51" s="859"/>
      <c r="CT51" s="859"/>
      <c r="CU51" s="859"/>
      <c r="CV51" s="860"/>
      <c r="CW51" s="858"/>
      <c r="CX51" s="859"/>
      <c r="CY51" s="859"/>
      <c r="CZ51" s="859"/>
      <c r="DA51" s="860"/>
      <c r="DB51" s="858"/>
      <c r="DC51" s="859"/>
      <c r="DD51" s="859"/>
      <c r="DE51" s="859"/>
      <c r="DF51" s="860"/>
      <c r="DG51" s="858"/>
      <c r="DH51" s="859"/>
      <c r="DI51" s="859"/>
      <c r="DJ51" s="859"/>
      <c r="DK51" s="860"/>
      <c r="DL51" s="858"/>
      <c r="DM51" s="859"/>
      <c r="DN51" s="859"/>
      <c r="DO51" s="859"/>
      <c r="DP51" s="860"/>
      <c r="DQ51" s="858"/>
      <c r="DR51" s="859"/>
      <c r="DS51" s="859"/>
      <c r="DT51" s="859"/>
      <c r="DU51" s="860"/>
      <c r="DV51" s="861"/>
      <c r="DW51" s="862"/>
      <c r="DX51" s="862"/>
      <c r="DY51" s="862"/>
      <c r="DZ51" s="863"/>
      <c r="EA51" s="240"/>
    </row>
    <row r="52" spans="1:131" s="241" customFormat="1" ht="26.25" customHeight="1" x14ac:dyDescent="0.15">
      <c r="A52" s="255">
        <v>25</v>
      </c>
      <c r="B52" s="832"/>
      <c r="C52" s="833"/>
      <c r="D52" s="833"/>
      <c r="E52" s="833"/>
      <c r="F52" s="833"/>
      <c r="G52" s="833"/>
      <c r="H52" s="833"/>
      <c r="I52" s="833"/>
      <c r="J52" s="833"/>
      <c r="K52" s="833"/>
      <c r="L52" s="833"/>
      <c r="M52" s="833"/>
      <c r="N52" s="833"/>
      <c r="O52" s="833"/>
      <c r="P52" s="834"/>
      <c r="Q52" s="910"/>
      <c r="R52" s="911"/>
      <c r="S52" s="911"/>
      <c r="T52" s="911"/>
      <c r="U52" s="911"/>
      <c r="V52" s="911"/>
      <c r="W52" s="911"/>
      <c r="X52" s="911"/>
      <c r="Y52" s="911"/>
      <c r="Z52" s="911"/>
      <c r="AA52" s="911"/>
      <c r="AB52" s="911"/>
      <c r="AC52" s="911"/>
      <c r="AD52" s="911"/>
      <c r="AE52" s="912"/>
      <c r="AF52" s="838"/>
      <c r="AG52" s="839"/>
      <c r="AH52" s="839"/>
      <c r="AI52" s="839"/>
      <c r="AJ52" s="840"/>
      <c r="AK52" s="913"/>
      <c r="AL52" s="911"/>
      <c r="AM52" s="911"/>
      <c r="AN52" s="911"/>
      <c r="AO52" s="911"/>
      <c r="AP52" s="911"/>
      <c r="AQ52" s="911"/>
      <c r="AR52" s="911"/>
      <c r="AS52" s="911"/>
      <c r="AT52" s="911"/>
      <c r="AU52" s="911"/>
      <c r="AV52" s="911"/>
      <c r="AW52" s="911"/>
      <c r="AX52" s="911"/>
      <c r="AY52" s="911"/>
      <c r="AZ52" s="914"/>
      <c r="BA52" s="914"/>
      <c r="BB52" s="914"/>
      <c r="BC52" s="914"/>
      <c r="BD52" s="914"/>
      <c r="BE52" s="905"/>
      <c r="BF52" s="905"/>
      <c r="BG52" s="905"/>
      <c r="BH52" s="905"/>
      <c r="BI52" s="906"/>
      <c r="BJ52" s="246"/>
      <c r="BK52" s="246"/>
      <c r="BL52" s="246"/>
      <c r="BM52" s="246"/>
      <c r="BN52" s="246"/>
      <c r="BO52" s="259"/>
      <c r="BP52" s="259"/>
      <c r="BQ52" s="256">
        <v>46</v>
      </c>
      <c r="BR52" s="257"/>
      <c r="BS52" s="845"/>
      <c r="BT52" s="846"/>
      <c r="BU52" s="846"/>
      <c r="BV52" s="846"/>
      <c r="BW52" s="846"/>
      <c r="BX52" s="846"/>
      <c r="BY52" s="846"/>
      <c r="BZ52" s="846"/>
      <c r="CA52" s="846"/>
      <c r="CB52" s="846"/>
      <c r="CC52" s="846"/>
      <c r="CD52" s="846"/>
      <c r="CE52" s="846"/>
      <c r="CF52" s="846"/>
      <c r="CG52" s="847"/>
      <c r="CH52" s="858"/>
      <c r="CI52" s="859"/>
      <c r="CJ52" s="859"/>
      <c r="CK52" s="859"/>
      <c r="CL52" s="860"/>
      <c r="CM52" s="858"/>
      <c r="CN52" s="859"/>
      <c r="CO52" s="859"/>
      <c r="CP52" s="859"/>
      <c r="CQ52" s="860"/>
      <c r="CR52" s="858"/>
      <c r="CS52" s="859"/>
      <c r="CT52" s="859"/>
      <c r="CU52" s="859"/>
      <c r="CV52" s="860"/>
      <c r="CW52" s="858"/>
      <c r="CX52" s="859"/>
      <c r="CY52" s="859"/>
      <c r="CZ52" s="859"/>
      <c r="DA52" s="860"/>
      <c r="DB52" s="858"/>
      <c r="DC52" s="859"/>
      <c r="DD52" s="859"/>
      <c r="DE52" s="859"/>
      <c r="DF52" s="860"/>
      <c r="DG52" s="858"/>
      <c r="DH52" s="859"/>
      <c r="DI52" s="859"/>
      <c r="DJ52" s="859"/>
      <c r="DK52" s="860"/>
      <c r="DL52" s="858"/>
      <c r="DM52" s="859"/>
      <c r="DN52" s="859"/>
      <c r="DO52" s="859"/>
      <c r="DP52" s="860"/>
      <c r="DQ52" s="858"/>
      <c r="DR52" s="859"/>
      <c r="DS52" s="859"/>
      <c r="DT52" s="859"/>
      <c r="DU52" s="860"/>
      <c r="DV52" s="861"/>
      <c r="DW52" s="862"/>
      <c r="DX52" s="862"/>
      <c r="DY52" s="862"/>
      <c r="DZ52" s="863"/>
      <c r="EA52" s="240"/>
    </row>
    <row r="53" spans="1:131" s="241" customFormat="1" ht="26.25" customHeight="1" x14ac:dyDescent="0.15">
      <c r="A53" s="255">
        <v>26</v>
      </c>
      <c r="B53" s="832"/>
      <c r="C53" s="833"/>
      <c r="D53" s="833"/>
      <c r="E53" s="833"/>
      <c r="F53" s="833"/>
      <c r="G53" s="833"/>
      <c r="H53" s="833"/>
      <c r="I53" s="833"/>
      <c r="J53" s="833"/>
      <c r="K53" s="833"/>
      <c r="L53" s="833"/>
      <c r="M53" s="833"/>
      <c r="N53" s="833"/>
      <c r="O53" s="833"/>
      <c r="P53" s="834"/>
      <c r="Q53" s="910"/>
      <c r="R53" s="911"/>
      <c r="S53" s="911"/>
      <c r="T53" s="911"/>
      <c r="U53" s="911"/>
      <c r="V53" s="911"/>
      <c r="W53" s="911"/>
      <c r="X53" s="911"/>
      <c r="Y53" s="911"/>
      <c r="Z53" s="911"/>
      <c r="AA53" s="911"/>
      <c r="AB53" s="911"/>
      <c r="AC53" s="911"/>
      <c r="AD53" s="911"/>
      <c r="AE53" s="912"/>
      <c r="AF53" s="838"/>
      <c r="AG53" s="839"/>
      <c r="AH53" s="839"/>
      <c r="AI53" s="839"/>
      <c r="AJ53" s="840"/>
      <c r="AK53" s="913"/>
      <c r="AL53" s="911"/>
      <c r="AM53" s="911"/>
      <c r="AN53" s="911"/>
      <c r="AO53" s="911"/>
      <c r="AP53" s="911"/>
      <c r="AQ53" s="911"/>
      <c r="AR53" s="911"/>
      <c r="AS53" s="911"/>
      <c r="AT53" s="911"/>
      <c r="AU53" s="911"/>
      <c r="AV53" s="911"/>
      <c r="AW53" s="911"/>
      <c r="AX53" s="911"/>
      <c r="AY53" s="911"/>
      <c r="AZ53" s="914"/>
      <c r="BA53" s="914"/>
      <c r="BB53" s="914"/>
      <c r="BC53" s="914"/>
      <c r="BD53" s="914"/>
      <c r="BE53" s="905"/>
      <c r="BF53" s="905"/>
      <c r="BG53" s="905"/>
      <c r="BH53" s="905"/>
      <c r="BI53" s="906"/>
      <c r="BJ53" s="246"/>
      <c r="BK53" s="246"/>
      <c r="BL53" s="246"/>
      <c r="BM53" s="246"/>
      <c r="BN53" s="246"/>
      <c r="BO53" s="259"/>
      <c r="BP53" s="259"/>
      <c r="BQ53" s="256">
        <v>47</v>
      </c>
      <c r="BR53" s="257"/>
      <c r="BS53" s="845"/>
      <c r="BT53" s="846"/>
      <c r="BU53" s="846"/>
      <c r="BV53" s="846"/>
      <c r="BW53" s="846"/>
      <c r="BX53" s="846"/>
      <c r="BY53" s="846"/>
      <c r="BZ53" s="846"/>
      <c r="CA53" s="846"/>
      <c r="CB53" s="846"/>
      <c r="CC53" s="846"/>
      <c r="CD53" s="846"/>
      <c r="CE53" s="846"/>
      <c r="CF53" s="846"/>
      <c r="CG53" s="847"/>
      <c r="CH53" s="858"/>
      <c r="CI53" s="859"/>
      <c r="CJ53" s="859"/>
      <c r="CK53" s="859"/>
      <c r="CL53" s="860"/>
      <c r="CM53" s="858"/>
      <c r="CN53" s="859"/>
      <c r="CO53" s="859"/>
      <c r="CP53" s="859"/>
      <c r="CQ53" s="860"/>
      <c r="CR53" s="858"/>
      <c r="CS53" s="859"/>
      <c r="CT53" s="859"/>
      <c r="CU53" s="859"/>
      <c r="CV53" s="860"/>
      <c r="CW53" s="858"/>
      <c r="CX53" s="859"/>
      <c r="CY53" s="859"/>
      <c r="CZ53" s="859"/>
      <c r="DA53" s="860"/>
      <c r="DB53" s="858"/>
      <c r="DC53" s="859"/>
      <c r="DD53" s="859"/>
      <c r="DE53" s="859"/>
      <c r="DF53" s="860"/>
      <c r="DG53" s="858"/>
      <c r="DH53" s="859"/>
      <c r="DI53" s="859"/>
      <c r="DJ53" s="859"/>
      <c r="DK53" s="860"/>
      <c r="DL53" s="858"/>
      <c r="DM53" s="859"/>
      <c r="DN53" s="859"/>
      <c r="DO53" s="859"/>
      <c r="DP53" s="860"/>
      <c r="DQ53" s="858"/>
      <c r="DR53" s="859"/>
      <c r="DS53" s="859"/>
      <c r="DT53" s="859"/>
      <c r="DU53" s="860"/>
      <c r="DV53" s="861"/>
      <c r="DW53" s="862"/>
      <c r="DX53" s="862"/>
      <c r="DY53" s="862"/>
      <c r="DZ53" s="863"/>
      <c r="EA53" s="240"/>
    </row>
    <row r="54" spans="1:131" s="241" customFormat="1" ht="26.25" customHeight="1" x14ac:dyDescent="0.15">
      <c r="A54" s="255">
        <v>27</v>
      </c>
      <c r="B54" s="832"/>
      <c r="C54" s="833"/>
      <c r="D54" s="833"/>
      <c r="E54" s="833"/>
      <c r="F54" s="833"/>
      <c r="G54" s="833"/>
      <c r="H54" s="833"/>
      <c r="I54" s="833"/>
      <c r="J54" s="833"/>
      <c r="K54" s="833"/>
      <c r="L54" s="833"/>
      <c r="M54" s="833"/>
      <c r="N54" s="833"/>
      <c r="O54" s="833"/>
      <c r="P54" s="834"/>
      <c r="Q54" s="910"/>
      <c r="R54" s="911"/>
      <c r="S54" s="911"/>
      <c r="T54" s="911"/>
      <c r="U54" s="911"/>
      <c r="V54" s="911"/>
      <c r="W54" s="911"/>
      <c r="X54" s="911"/>
      <c r="Y54" s="911"/>
      <c r="Z54" s="911"/>
      <c r="AA54" s="911"/>
      <c r="AB54" s="911"/>
      <c r="AC54" s="911"/>
      <c r="AD54" s="911"/>
      <c r="AE54" s="912"/>
      <c r="AF54" s="838"/>
      <c r="AG54" s="839"/>
      <c r="AH54" s="839"/>
      <c r="AI54" s="839"/>
      <c r="AJ54" s="840"/>
      <c r="AK54" s="913"/>
      <c r="AL54" s="911"/>
      <c r="AM54" s="911"/>
      <c r="AN54" s="911"/>
      <c r="AO54" s="911"/>
      <c r="AP54" s="911"/>
      <c r="AQ54" s="911"/>
      <c r="AR54" s="911"/>
      <c r="AS54" s="911"/>
      <c r="AT54" s="911"/>
      <c r="AU54" s="911"/>
      <c r="AV54" s="911"/>
      <c r="AW54" s="911"/>
      <c r="AX54" s="911"/>
      <c r="AY54" s="911"/>
      <c r="AZ54" s="914"/>
      <c r="BA54" s="914"/>
      <c r="BB54" s="914"/>
      <c r="BC54" s="914"/>
      <c r="BD54" s="914"/>
      <c r="BE54" s="905"/>
      <c r="BF54" s="905"/>
      <c r="BG54" s="905"/>
      <c r="BH54" s="905"/>
      <c r="BI54" s="906"/>
      <c r="BJ54" s="246"/>
      <c r="BK54" s="246"/>
      <c r="BL54" s="246"/>
      <c r="BM54" s="246"/>
      <c r="BN54" s="246"/>
      <c r="BO54" s="259"/>
      <c r="BP54" s="259"/>
      <c r="BQ54" s="256">
        <v>48</v>
      </c>
      <c r="BR54" s="257"/>
      <c r="BS54" s="845"/>
      <c r="BT54" s="846"/>
      <c r="BU54" s="846"/>
      <c r="BV54" s="846"/>
      <c r="BW54" s="846"/>
      <c r="BX54" s="846"/>
      <c r="BY54" s="846"/>
      <c r="BZ54" s="846"/>
      <c r="CA54" s="846"/>
      <c r="CB54" s="846"/>
      <c r="CC54" s="846"/>
      <c r="CD54" s="846"/>
      <c r="CE54" s="846"/>
      <c r="CF54" s="846"/>
      <c r="CG54" s="847"/>
      <c r="CH54" s="858"/>
      <c r="CI54" s="859"/>
      <c r="CJ54" s="859"/>
      <c r="CK54" s="859"/>
      <c r="CL54" s="860"/>
      <c r="CM54" s="858"/>
      <c r="CN54" s="859"/>
      <c r="CO54" s="859"/>
      <c r="CP54" s="859"/>
      <c r="CQ54" s="860"/>
      <c r="CR54" s="858"/>
      <c r="CS54" s="859"/>
      <c r="CT54" s="859"/>
      <c r="CU54" s="859"/>
      <c r="CV54" s="860"/>
      <c r="CW54" s="858"/>
      <c r="CX54" s="859"/>
      <c r="CY54" s="859"/>
      <c r="CZ54" s="859"/>
      <c r="DA54" s="860"/>
      <c r="DB54" s="858"/>
      <c r="DC54" s="859"/>
      <c r="DD54" s="859"/>
      <c r="DE54" s="859"/>
      <c r="DF54" s="860"/>
      <c r="DG54" s="858"/>
      <c r="DH54" s="859"/>
      <c r="DI54" s="859"/>
      <c r="DJ54" s="859"/>
      <c r="DK54" s="860"/>
      <c r="DL54" s="858"/>
      <c r="DM54" s="859"/>
      <c r="DN54" s="859"/>
      <c r="DO54" s="859"/>
      <c r="DP54" s="860"/>
      <c r="DQ54" s="858"/>
      <c r="DR54" s="859"/>
      <c r="DS54" s="859"/>
      <c r="DT54" s="859"/>
      <c r="DU54" s="860"/>
      <c r="DV54" s="861"/>
      <c r="DW54" s="862"/>
      <c r="DX54" s="862"/>
      <c r="DY54" s="862"/>
      <c r="DZ54" s="863"/>
      <c r="EA54" s="240"/>
    </row>
    <row r="55" spans="1:131" s="241" customFormat="1" ht="26.25" customHeight="1" x14ac:dyDescent="0.15">
      <c r="A55" s="255">
        <v>28</v>
      </c>
      <c r="B55" s="832"/>
      <c r="C55" s="833"/>
      <c r="D55" s="833"/>
      <c r="E55" s="833"/>
      <c r="F55" s="833"/>
      <c r="G55" s="833"/>
      <c r="H55" s="833"/>
      <c r="I55" s="833"/>
      <c r="J55" s="833"/>
      <c r="K55" s="833"/>
      <c r="L55" s="833"/>
      <c r="M55" s="833"/>
      <c r="N55" s="833"/>
      <c r="O55" s="833"/>
      <c r="P55" s="834"/>
      <c r="Q55" s="910"/>
      <c r="R55" s="911"/>
      <c r="S55" s="911"/>
      <c r="T55" s="911"/>
      <c r="U55" s="911"/>
      <c r="V55" s="911"/>
      <c r="W55" s="911"/>
      <c r="X55" s="911"/>
      <c r="Y55" s="911"/>
      <c r="Z55" s="911"/>
      <c r="AA55" s="911"/>
      <c r="AB55" s="911"/>
      <c r="AC55" s="911"/>
      <c r="AD55" s="911"/>
      <c r="AE55" s="912"/>
      <c r="AF55" s="838"/>
      <c r="AG55" s="839"/>
      <c r="AH55" s="839"/>
      <c r="AI55" s="839"/>
      <c r="AJ55" s="840"/>
      <c r="AK55" s="913"/>
      <c r="AL55" s="911"/>
      <c r="AM55" s="911"/>
      <c r="AN55" s="911"/>
      <c r="AO55" s="911"/>
      <c r="AP55" s="911"/>
      <c r="AQ55" s="911"/>
      <c r="AR55" s="911"/>
      <c r="AS55" s="911"/>
      <c r="AT55" s="911"/>
      <c r="AU55" s="911"/>
      <c r="AV55" s="911"/>
      <c r="AW55" s="911"/>
      <c r="AX55" s="911"/>
      <c r="AY55" s="911"/>
      <c r="AZ55" s="914"/>
      <c r="BA55" s="914"/>
      <c r="BB55" s="914"/>
      <c r="BC55" s="914"/>
      <c r="BD55" s="914"/>
      <c r="BE55" s="905"/>
      <c r="BF55" s="905"/>
      <c r="BG55" s="905"/>
      <c r="BH55" s="905"/>
      <c r="BI55" s="906"/>
      <c r="BJ55" s="246"/>
      <c r="BK55" s="246"/>
      <c r="BL55" s="246"/>
      <c r="BM55" s="246"/>
      <c r="BN55" s="246"/>
      <c r="BO55" s="259"/>
      <c r="BP55" s="259"/>
      <c r="BQ55" s="256">
        <v>49</v>
      </c>
      <c r="BR55" s="257"/>
      <c r="BS55" s="845"/>
      <c r="BT55" s="846"/>
      <c r="BU55" s="846"/>
      <c r="BV55" s="846"/>
      <c r="BW55" s="846"/>
      <c r="BX55" s="846"/>
      <c r="BY55" s="846"/>
      <c r="BZ55" s="846"/>
      <c r="CA55" s="846"/>
      <c r="CB55" s="846"/>
      <c r="CC55" s="846"/>
      <c r="CD55" s="846"/>
      <c r="CE55" s="846"/>
      <c r="CF55" s="846"/>
      <c r="CG55" s="847"/>
      <c r="CH55" s="858"/>
      <c r="CI55" s="859"/>
      <c r="CJ55" s="859"/>
      <c r="CK55" s="859"/>
      <c r="CL55" s="860"/>
      <c r="CM55" s="858"/>
      <c r="CN55" s="859"/>
      <c r="CO55" s="859"/>
      <c r="CP55" s="859"/>
      <c r="CQ55" s="860"/>
      <c r="CR55" s="858"/>
      <c r="CS55" s="859"/>
      <c r="CT55" s="859"/>
      <c r="CU55" s="859"/>
      <c r="CV55" s="860"/>
      <c r="CW55" s="858"/>
      <c r="CX55" s="859"/>
      <c r="CY55" s="859"/>
      <c r="CZ55" s="859"/>
      <c r="DA55" s="860"/>
      <c r="DB55" s="858"/>
      <c r="DC55" s="859"/>
      <c r="DD55" s="859"/>
      <c r="DE55" s="859"/>
      <c r="DF55" s="860"/>
      <c r="DG55" s="858"/>
      <c r="DH55" s="859"/>
      <c r="DI55" s="859"/>
      <c r="DJ55" s="859"/>
      <c r="DK55" s="860"/>
      <c r="DL55" s="858"/>
      <c r="DM55" s="859"/>
      <c r="DN55" s="859"/>
      <c r="DO55" s="859"/>
      <c r="DP55" s="860"/>
      <c r="DQ55" s="858"/>
      <c r="DR55" s="859"/>
      <c r="DS55" s="859"/>
      <c r="DT55" s="859"/>
      <c r="DU55" s="860"/>
      <c r="DV55" s="861"/>
      <c r="DW55" s="862"/>
      <c r="DX55" s="862"/>
      <c r="DY55" s="862"/>
      <c r="DZ55" s="863"/>
      <c r="EA55" s="240"/>
    </row>
    <row r="56" spans="1:131" s="241" customFormat="1" ht="26.25" customHeight="1" x14ac:dyDescent="0.15">
      <c r="A56" s="255">
        <v>29</v>
      </c>
      <c r="B56" s="832"/>
      <c r="C56" s="833"/>
      <c r="D56" s="833"/>
      <c r="E56" s="833"/>
      <c r="F56" s="833"/>
      <c r="G56" s="833"/>
      <c r="H56" s="833"/>
      <c r="I56" s="833"/>
      <c r="J56" s="833"/>
      <c r="K56" s="833"/>
      <c r="L56" s="833"/>
      <c r="M56" s="833"/>
      <c r="N56" s="833"/>
      <c r="O56" s="833"/>
      <c r="P56" s="834"/>
      <c r="Q56" s="910"/>
      <c r="R56" s="911"/>
      <c r="S56" s="911"/>
      <c r="T56" s="911"/>
      <c r="U56" s="911"/>
      <c r="V56" s="911"/>
      <c r="W56" s="911"/>
      <c r="X56" s="911"/>
      <c r="Y56" s="911"/>
      <c r="Z56" s="911"/>
      <c r="AA56" s="911"/>
      <c r="AB56" s="911"/>
      <c r="AC56" s="911"/>
      <c r="AD56" s="911"/>
      <c r="AE56" s="912"/>
      <c r="AF56" s="838"/>
      <c r="AG56" s="839"/>
      <c r="AH56" s="839"/>
      <c r="AI56" s="839"/>
      <c r="AJ56" s="840"/>
      <c r="AK56" s="913"/>
      <c r="AL56" s="911"/>
      <c r="AM56" s="911"/>
      <c r="AN56" s="911"/>
      <c r="AO56" s="911"/>
      <c r="AP56" s="911"/>
      <c r="AQ56" s="911"/>
      <c r="AR56" s="911"/>
      <c r="AS56" s="911"/>
      <c r="AT56" s="911"/>
      <c r="AU56" s="911"/>
      <c r="AV56" s="911"/>
      <c r="AW56" s="911"/>
      <c r="AX56" s="911"/>
      <c r="AY56" s="911"/>
      <c r="AZ56" s="914"/>
      <c r="BA56" s="914"/>
      <c r="BB56" s="914"/>
      <c r="BC56" s="914"/>
      <c r="BD56" s="914"/>
      <c r="BE56" s="905"/>
      <c r="BF56" s="905"/>
      <c r="BG56" s="905"/>
      <c r="BH56" s="905"/>
      <c r="BI56" s="906"/>
      <c r="BJ56" s="246"/>
      <c r="BK56" s="246"/>
      <c r="BL56" s="246"/>
      <c r="BM56" s="246"/>
      <c r="BN56" s="246"/>
      <c r="BO56" s="259"/>
      <c r="BP56" s="259"/>
      <c r="BQ56" s="256">
        <v>50</v>
      </c>
      <c r="BR56" s="257"/>
      <c r="BS56" s="845"/>
      <c r="BT56" s="846"/>
      <c r="BU56" s="846"/>
      <c r="BV56" s="846"/>
      <c r="BW56" s="846"/>
      <c r="BX56" s="846"/>
      <c r="BY56" s="846"/>
      <c r="BZ56" s="846"/>
      <c r="CA56" s="846"/>
      <c r="CB56" s="846"/>
      <c r="CC56" s="846"/>
      <c r="CD56" s="846"/>
      <c r="CE56" s="846"/>
      <c r="CF56" s="846"/>
      <c r="CG56" s="847"/>
      <c r="CH56" s="858"/>
      <c r="CI56" s="859"/>
      <c r="CJ56" s="859"/>
      <c r="CK56" s="859"/>
      <c r="CL56" s="860"/>
      <c r="CM56" s="858"/>
      <c r="CN56" s="859"/>
      <c r="CO56" s="859"/>
      <c r="CP56" s="859"/>
      <c r="CQ56" s="860"/>
      <c r="CR56" s="858"/>
      <c r="CS56" s="859"/>
      <c r="CT56" s="859"/>
      <c r="CU56" s="859"/>
      <c r="CV56" s="860"/>
      <c r="CW56" s="858"/>
      <c r="CX56" s="859"/>
      <c r="CY56" s="859"/>
      <c r="CZ56" s="859"/>
      <c r="DA56" s="860"/>
      <c r="DB56" s="858"/>
      <c r="DC56" s="859"/>
      <c r="DD56" s="859"/>
      <c r="DE56" s="859"/>
      <c r="DF56" s="860"/>
      <c r="DG56" s="858"/>
      <c r="DH56" s="859"/>
      <c r="DI56" s="859"/>
      <c r="DJ56" s="859"/>
      <c r="DK56" s="860"/>
      <c r="DL56" s="858"/>
      <c r="DM56" s="859"/>
      <c r="DN56" s="859"/>
      <c r="DO56" s="859"/>
      <c r="DP56" s="860"/>
      <c r="DQ56" s="858"/>
      <c r="DR56" s="859"/>
      <c r="DS56" s="859"/>
      <c r="DT56" s="859"/>
      <c r="DU56" s="860"/>
      <c r="DV56" s="861"/>
      <c r="DW56" s="862"/>
      <c r="DX56" s="862"/>
      <c r="DY56" s="862"/>
      <c r="DZ56" s="863"/>
      <c r="EA56" s="240"/>
    </row>
    <row r="57" spans="1:131" s="241" customFormat="1" ht="26.25" customHeight="1" x14ac:dyDescent="0.15">
      <c r="A57" s="255">
        <v>30</v>
      </c>
      <c r="B57" s="832"/>
      <c r="C57" s="833"/>
      <c r="D57" s="833"/>
      <c r="E57" s="833"/>
      <c r="F57" s="833"/>
      <c r="G57" s="833"/>
      <c r="H57" s="833"/>
      <c r="I57" s="833"/>
      <c r="J57" s="833"/>
      <c r="K57" s="833"/>
      <c r="L57" s="833"/>
      <c r="M57" s="833"/>
      <c r="N57" s="833"/>
      <c r="O57" s="833"/>
      <c r="P57" s="834"/>
      <c r="Q57" s="910"/>
      <c r="R57" s="911"/>
      <c r="S57" s="911"/>
      <c r="T57" s="911"/>
      <c r="U57" s="911"/>
      <c r="V57" s="911"/>
      <c r="W57" s="911"/>
      <c r="X57" s="911"/>
      <c r="Y57" s="911"/>
      <c r="Z57" s="911"/>
      <c r="AA57" s="911"/>
      <c r="AB57" s="911"/>
      <c r="AC57" s="911"/>
      <c r="AD57" s="911"/>
      <c r="AE57" s="912"/>
      <c r="AF57" s="838"/>
      <c r="AG57" s="839"/>
      <c r="AH57" s="839"/>
      <c r="AI57" s="839"/>
      <c r="AJ57" s="840"/>
      <c r="AK57" s="913"/>
      <c r="AL57" s="911"/>
      <c r="AM57" s="911"/>
      <c r="AN57" s="911"/>
      <c r="AO57" s="911"/>
      <c r="AP57" s="911"/>
      <c r="AQ57" s="911"/>
      <c r="AR57" s="911"/>
      <c r="AS57" s="911"/>
      <c r="AT57" s="911"/>
      <c r="AU57" s="911"/>
      <c r="AV57" s="911"/>
      <c r="AW57" s="911"/>
      <c r="AX57" s="911"/>
      <c r="AY57" s="911"/>
      <c r="AZ57" s="914"/>
      <c r="BA57" s="914"/>
      <c r="BB57" s="914"/>
      <c r="BC57" s="914"/>
      <c r="BD57" s="914"/>
      <c r="BE57" s="905"/>
      <c r="BF57" s="905"/>
      <c r="BG57" s="905"/>
      <c r="BH57" s="905"/>
      <c r="BI57" s="906"/>
      <c r="BJ57" s="246"/>
      <c r="BK57" s="246"/>
      <c r="BL57" s="246"/>
      <c r="BM57" s="246"/>
      <c r="BN57" s="246"/>
      <c r="BO57" s="259"/>
      <c r="BP57" s="259"/>
      <c r="BQ57" s="256">
        <v>51</v>
      </c>
      <c r="BR57" s="257"/>
      <c r="BS57" s="845"/>
      <c r="BT57" s="846"/>
      <c r="BU57" s="846"/>
      <c r="BV57" s="846"/>
      <c r="BW57" s="846"/>
      <c r="BX57" s="846"/>
      <c r="BY57" s="846"/>
      <c r="BZ57" s="846"/>
      <c r="CA57" s="846"/>
      <c r="CB57" s="846"/>
      <c r="CC57" s="846"/>
      <c r="CD57" s="846"/>
      <c r="CE57" s="846"/>
      <c r="CF57" s="846"/>
      <c r="CG57" s="847"/>
      <c r="CH57" s="858"/>
      <c r="CI57" s="859"/>
      <c r="CJ57" s="859"/>
      <c r="CK57" s="859"/>
      <c r="CL57" s="860"/>
      <c r="CM57" s="858"/>
      <c r="CN57" s="859"/>
      <c r="CO57" s="859"/>
      <c r="CP57" s="859"/>
      <c r="CQ57" s="860"/>
      <c r="CR57" s="858"/>
      <c r="CS57" s="859"/>
      <c r="CT57" s="859"/>
      <c r="CU57" s="859"/>
      <c r="CV57" s="860"/>
      <c r="CW57" s="858"/>
      <c r="CX57" s="859"/>
      <c r="CY57" s="859"/>
      <c r="CZ57" s="859"/>
      <c r="DA57" s="860"/>
      <c r="DB57" s="858"/>
      <c r="DC57" s="859"/>
      <c r="DD57" s="859"/>
      <c r="DE57" s="859"/>
      <c r="DF57" s="860"/>
      <c r="DG57" s="858"/>
      <c r="DH57" s="859"/>
      <c r="DI57" s="859"/>
      <c r="DJ57" s="859"/>
      <c r="DK57" s="860"/>
      <c r="DL57" s="858"/>
      <c r="DM57" s="859"/>
      <c r="DN57" s="859"/>
      <c r="DO57" s="859"/>
      <c r="DP57" s="860"/>
      <c r="DQ57" s="858"/>
      <c r="DR57" s="859"/>
      <c r="DS57" s="859"/>
      <c r="DT57" s="859"/>
      <c r="DU57" s="860"/>
      <c r="DV57" s="861"/>
      <c r="DW57" s="862"/>
      <c r="DX57" s="862"/>
      <c r="DY57" s="862"/>
      <c r="DZ57" s="863"/>
      <c r="EA57" s="240"/>
    </row>
    <row r="58" spans="1:131" s="241" customFormat="1" ht="26.25" customHeight="1" x14ac:dyDescent="0.15">
      <c r="A58" s="255">
        <v>31</v>
      </c>
      <c r="B58" s="832"/>
      <c r="C58" s="833"/>
      <c r="D58" s="833"/>
      <c r="E58" s="833"/>
      <c r="F58" s="833"/>
      <c r="G58" s="833"/>
      <c r="H58" s="833"/>
      <c r="I58" s="833"/>
      <c r="J58" s="833"/>
      <c r="K58" s="833"/>
      <c r="L58" s="833"/>
      <c r="M58" s="833"/>
      <c r="N58" s="833"/>
      <c r="O58" s="833"/>
      <c r="P58" s="834"/>
      <c r="Q58" s="910"/>
      <c r="R58" s="911"/>
      <c r="S58" s="911"/>
      <c r="T58" s="911"/>
      <c r="U58" s="911"/>
      <c r="V58" s="911"/>
      <c r="W58" s="911"/>
      <c r="X58" s="911"/>
      <c r="Y58" s="911"/>
      <c r="Z58" s="911"/>
      <c r="AA58" s="911"/>
      <c r="AB58" s="911"/>
      <c r="AC58" s="911"/>
      <c r="AD58" s="911"/>
      <c r="AE58" s="912"/>
      <c r="AF58" s="838"/>
      <c r="AG58" s="839"/>
      <c r="AH58" s="839"/>
      <c r="AI58" s="839"/>
      <c r="AJ58" s="840"/>
      <c r="AK58" s="913"/>
      <c r="AL58" s="911"/>
      <c r="AM58" s="911"/>
      <c r="AN58" s="911"/>
      <c r="AO58" s="911"/>
      <c r="AP58" s="911"/>
      <c r="AQ58" s="911"/>
      <c r="AR58" s="911"/>
      <c r="AS58" s="911"/>
      <c r="AT58" s="911"/>
      <c r="AU58" s="911"/>
      <c r="AV58" s="911"/>
      <c r="AW58" s="911"/>
      <c r="AX58" s="911"/>
      <c r="AY58" s="911"/>
      <c r="AZ58" s="914"/>
      <c r="BA58" s="914"/>
      <c r="BB58" s="914"/>
      <c r="BC58" s="914"/>
      <c r="BD58" s="914"/>
      <c r="BE58" s="905"/>
      <c r="BF58" s="905"/>
      <c r="BG58" s="905"/>
      <c r="BH58" s="905"/>
      <c r="BI58" s="906"/>
      <c r="BJ58" s="246"/>
      <c r="BK58" s="246"/>
      <c r="BL58" s="246"/>
      <c r="BM58" s="246"/>
      <c r="BN58" s="246"/>
      <c r="BO58" s="259"/>
      <c r="BP58" s="259"/>
      <c r="BQ58" s="256">
        <v>52</v>
      </c>
      <c r="BR58" s="257"/>
      <c r="BS58" s="845"/>
      <c r="BT58" s="846"/>
      <c r="BU58" s="846"/>
      <c r="BV58" s="846"/>
      <c r="BW58" s="846"/>
      <c r="BX58" s="846"/>
      <c r="BY58" s="846"/>
      <c r="BZ58" s="846"/>
      <c r="CA58" s="846"/>
      <c r="CB58" s="846"/>
      <c r="CC58" s="846"/>
      <c r="CD58" s="846"/>
      <c r="CE58" s="846"/>
      <c r="CF58" s="846"/>
      <c r="CG58" s="847"/>
      <c r="CH58" s="858"/>
      <c r="CI58" s="859"/>
      <c r="CJ58" s="859"/>
      <c r="CK58" s="859"/>
      <c r="CL58" s="860"/>
      <c r="CM58" s="858"/>
      <c r="CN58" s="859"/>
      <c r="CO58" s="859"/>
      <c r="CP58" s="859"/>
      <c r="CQ58" s="860"/>
      <c r="CR58" s="858"/>
      <c r="CS58" s="859"/>
      <c r="CT58" s="859"/>
      <c r="CU58" s="859"/>
      <c r="CV58" s="860"/>
      <c r="CW58" s="858"/>
      <c r="CX58" s="859"/>
      <c r="CY58" s="859"/>
      <c r="CZ58" s="859"/>
      <c r="DA58" s="860"/>
      <c r="DB58" s="858"/>
      <c r="DC58" s="859"/>
      <c r="DD58" s="859"/>
      <c r="DE58" s="859"/>
      <c r="DF58" s="860"/>
      <c r="DG58" s="858"/>
      <c r="DH58" s="859"/>
      <c r="DI58" s="859"/>
      <c r="DJ58" s="859"/>
      <c r="DK58" s="860"/>
      <c r="DL58" s="858"/>
      <c r="DM58" s="859"/>
      <c r="DN58" s="859"/>
      <c r="DO58" s="859"/>
      <c r="DP58" s="860"/>
      <c r="DQ58" s="858"/>
      <c r="DR58" s="859"/>
      <c r="DS58" s="859"/>
      <c r="DT58" s="859"/>
      <c r="DU58" s="860"/>
      <c r="DV58" s="861"/>
      <c r="DW58" s="862"/>
      <c r="DX58" s="862"/>
      <c r="DY58" s="862"/>
      <c r="DZ58" s="863"/>
      <c r="EA58" s="240"/>
    </row>
    <row r="59" spans="1:131" s="241" customFormat="1" ht="26.25" customHeight="1" x14ac:dyDescent="0.15">
      <c r="A59" s="255">
        <v>32</v>
      </c>
      <c r="B59" s="832"/>
      <c r="C59" s="833"/>
      <c r="D59" s="833"/>
      <c r="E59" s="833"/>
      <c r="F59" s="833"/>
      <c r="G59" s="833"/>
      <c r="H59" s="833"/>
      <c r="I59" s="833"/>
      <c r="J59" s="833"/>
      <c r="K59" s="833"/>
      <c r="L59" s="833"/>
      <c r="M59" s="833"/>
      <c r="N59" s="833"/>
      <c r="O59" s="833"/>
      <c r="P59" s="834"/>
      <c r="Q59" s="910"/>
      <c r="R59" s="911"/>
      <c r="S59" s="911"/>
      <c r="T59" s="911"/>
      <c r="U59" s="911"/>
      <c r="V59" s="911"/>
      <c r="W59" s="911"/>
      <c r="X59" s="911"/>
      <c r="Y59" s="911"/>
      <c r="Z59" s="911"/>
      <c r="AA59" s="911"/>
      <c r="AB59" s="911"/>
      <c r="AC59" s="911"/>
      <c r="AD59" s="911"/>
      <c r="AE59" s="912"/>
      <c r="AF59" s="838"/>
      <c r="AG59" s="839"/>
      <c r="AH59" s="839"/>
      <c r="AI59" s="839"/>
      <c r="AJ59" s="840"/>
      <c r="AK59" s="913"/>
      <c r="AL59" s="911"/>
      <c r="AM59" s="911"/>
      <c r="AN59" s="911"/>
      <c r="AO59" s="911"/>
      <c r="AP59" s="911"/>
      <c r="AQ59" s="911"/>
      <c r="AR59" s="911"/>
      <c r="AS59" s="911"/>
      <c r="AT59" s="911"/>
      <c r="AU59" s="911"/>
      <c r="AV59" s="911"/>
      <c r="AW59" s="911"/>
      <c r="AX59" s="911"/>
      <c r="AY59" s="911"/>
      <c r="AZ59" s="914"/>
      <c r="BA59" s="914"/>
      <c r="BB59" s="914"/>
      <c r="BC59" s="914"/>
      <c r="BD59" s="914"/>
      <c r="BE59" s="905"/>
      <c r="BF59" s="905"/>
      <c r="BG59" s="905"/>
      <c r="BH59" s="905"/>
      <c r="BI59" s="906"/>
      <c r="BJ59" s="246"/>
      <c r="BK59" s="246"/>
      <c r="BL59" s="246"/>
      <c r="BM59" s="246"/>
      <c r="BN59" s="246"/>
      <c r="BO59" s="259"/>
      <c r="BP59" s="259"/>
      <c r="BQ59" s="256">
        <v>53</v>
      </c>
      <c r="BR59" s="257"/>
      <c r="BS59" s="845"/>
      <c r="BT59" s="846"/>
      <c r="BU59" s="846"/>
      <c r="BV59" s="846"/>
      <c r="BW59" s="846"/>
      <c r="BX59" s="846"/>
      <c r="BY59" s="846"/>
      <c r="BZ59" s="846"/>
      <c r="CA59" s="846"/>
      <c r="CB59" s="846"/>
      <c r="CC59" s="846"/>
      <c r="CD59" s="846"/>
      <c r="CE59" s="846"/>
      <c r="CF59" s="846"/>
      <c r="CG59" s="847"/>
      <c r="CH59" s="858"/>
      <c r="CI59" s="859"/>
      <c r="CJ59" s="859"/>
      <c r="CK59" s="859"/>
      <c r="CL59" s="860"/>
      <c r="CM59" s="858"/>
      <c r="CN59" s="859"/>
      <c r="CO59" s="859"/>
      <c r="CP59" s="859"/>
      <c r="CQ59" s="860"/>
      <c r="CR59" s="858"/>
      <c r="CS59" s="859"/>
      <c r="CT59" s="859"/>
      <c r="CU59" s="859"/>
      <c r="CV59" s="860"/>
      <c r="CW59" s="858"/>
      <c r="CX59" s="859"/>
      <c r="CY59" s="859"/>
      <c r="CZ59" s="859"/>
      <c r="DA59" s="860"/>
      <c r="DB59" s="858"/>
      <c r="DC59" s="859"/>
      <c r="DD59" s="859"/>
      <c r="DE59" s="859"/>
      <c r="DF59" s="860"/>
      <c r="DG59" s="858"/>
      <c r="DH59" s="859"/>
      <c r="DI59" s="859"/>
      <c r="DJ59" s="859"/>
      <c r="DK59" s="860"/>
      <c r="DL59" s="858"/>
      <c r="DM59" s="859"/>
      <c r="DN59" s="859"/>
      <c r="DO59" s="859"/>
      <c r="DP59" s="860"/>
      <c r="DQ59" s="858"/>
      <c r="DR59" s="859"/>
      <c r="DS59" s="859"/>
      <c r="DT59" s="859"/>
      <c r="DU59" s="860"/>
      <c r="DV59" s="861"/>
      <c r="DW59" s="862"/>
      <c r="DX59" s="862"/>
      <c r="DY59" s="862"/>
      <c r="DZ59" s="863"/>
      <c r="EA59" s="240"/>
    </row>
    <row r="60" spans="1:131" s="241" customFormat="1" ht="26.25" customHeight="1" x14ac:dyDescent="0.15">
      <c r="A60" s="255">
        <v>33</v>
      </c>
      <c r="B60" s="832"/>
      <c r="C60" s="833"/>
      <c r="D60" s="833"/>
      <c r="E60" s="833"/>
      <c r="F60" s="833"/>
      <c r="G60" s="833"/>
      <c r="H60" s="833"/>
      <c r="I60" s="833"/>
      <c r="J60" s="833"/>
      <c r="K60" s="833"/>
      <c r="L60" s="833"/>
      <c r="M60" s="833"/>
      <c r="N60" s="833"/>
      <c r="O60" s="833"/>
      <c r="P60" s="834"/>
      <c r="Q60" s="910"/>
      <c r="R60" s="911"/>
      <c r="S60" s="911"/>
      <c r="T60" s="911"/>
      <c r="U60" s="911"/>
      <c r="V60" s="911"/>
      <c r="W60" s="911"/>
      <c r="X60" s="911"/>
      <c r="Y60" s="911"/>
      <c r="Z60" s="911"/>
      <c r="AA60" s="911"/>
      <c r="AB60" s="911"/>
      <c r="AC60" s="911"/>
      <c r="AD60" s="911"/>
      <c r="AE60" s="912"/>
      <c r="AF60" s="838"/>
      <c r="AG60" s="839"/>
      <c r="AH60" s="839"/>
      <c r="AI60" s="839"/>
      <c r="AJ60" s="840"/>
      <c r="AK60" s="913"/>
      <c r="AL60" s="911"/>
      <c r="AM60" s="911"/>
      <c r="AN60" s="911"/>
      <c r="AO60" s="911"/>
      <c r="AP60" s="911"/>
      <c r="AQ60" s="911"/>
      <c r="AR60" s="911"/>
      <c r="AS60" s="911"/>
      <c r="AT60" s="911"/>
      <c r="AU60" s="911"/>
      <c r="AV60" s="911"/>
      <c r="AW60" s="911"/>
      <c r="AX60" s="911"/>
      <c r="AY60" s="911"/>
      <c r="AZ60" s="914"/>
      <c r="BA60" s="914"/>
      <c r="BB60" s="914"/>
      <c r="BC60" s="914"/>
      <c r="BD60" s="914"/>
      <c r="BE60" s="905"/>
      <c r="BF60" s="905"/>
      <c r="BG60" s="905"/>
      <c r="BH60" s="905"/>
      <c r="BI60" s="906"/>
      <c r="BJ60" s="246"/>
      <c r="BK60" s="246"/>
      <c r="BL60" s="246"/>
      <c r="BM60" s="246"/>
      <c r="BN60" s="246"/>
      <c r="BO60" s="259"/>
      <c r="BP60" s="259"/>
      <c r="BQ60" s="256">
        <v>54</v>
      </c>
      <c r="BR60" s="257"/>
      <c r="BS60" s="845"/>
      <c r="BT60" s="846"/>
      <c r="BU60" s="846"/>
      <c r="BV60" s="846"/>
      <c r="BW60" s="846"/>
      <c r="BX60" s="846"/>
      <c r="BY60" s="846"/>
      <c r="BZ60" s="846"/>
      <c r="CA60" s="846"/>
      <c r="CB60" s="846"/>
      <c r="CC60" s="846"/>
      <c r="CD60" s="846"/>
      <c r="CE60" s="846"/>
      <c r="CF60" s="846"/>
      <c r="CG60" s="847"/>
      <c r="CH60" s="858"/>
      <c r="CI60" s="859"/>
      <c r="CJ60" s="859"/>
      <c r="CK60" s="859"/>
      <c r="CL60" s="860"/>
      <c r="CM60" s="858"/>
      <c r="CN60" s="859"/>
      <c r="CO60" s="859"/>
      <c r="CP60" s="859"/>
      <c r="CQ60" s="860"/>
      <c r="CR60" s="858"/>
      <c r="CS60" s="859"/>
      <c r="CT60" s="859"/>
      <c r="CU60" s="859"/>
      <c r="CV60" s="860"/>
      <c r="CW60" s="858"/>
      <c r="CX60" s="859"/>
      <c r="CY60" s="859"/>
      <c r="CZ60" s="859"/>
      <c r="DA60" s="860"/>
      <c r="DB60" s="858"/>
      <c r="DC60" s="859"/>
      <c r="DD60" s="859"/>
      <c r="DE60" s="859"/>
      <c r="DF60" s="860"/>
      <c r="DG60" s="858"/>
      <c r="DH60" s="859"/>
      <c r="DI60" s="859"/>
      <c r="DJ60" s="859"/>
      <c r="DK60" s="860"/>
      <c r="DL60" s="858"/>
      <c r="DM60" s="859"/>
      <c r="DN60" s="859"/>
      <c r="DO60" s="859"/>
      <c r="DP60" s="860"/>
      <c r="DQ60" s="858"/>
      <c r="DR60" s="859"/>
      <c r="DS60" s="859"/>
      <c r="DT60" s="859"/>
      <c r="DU60" s="860"/>
      <c r="DV60" s="861"/>
      <c r="DW60" s="862"/>
      <c r="DX60" s="862"/>
      <c r="DY60" s="862"/>
      <c r="DZ60" s="863"/>
      <c r="EA60" s="240"/>
    </row>
    <row r="61" spans="1:131" s="241" customFormat="1" ht="26.25" customHeight="1" thickBot="1" x14ac:dyDescent="0.2">
      <c r="A61" s="255">
        <v>34</v>
      </c>
      <c r="B61" s="832"/>
      <c r="C61" s="833"/>
      <c r="D61" s="833"/>
      <c r="E61" s="833"/>
      <c r="F61" s="833"/>
      <c r="G61" s="833"/>
      <c r="H61" s="833"/>
      <c r="I61" s="833"/>
      <c r="J61" s="833"/>
      <c r="K61" s="833"/>
      <c r="L61" s="833"/>
      <c r="M61" s="833"/>
      <c r="N61" s="833"/>
      <c r="O61" s="833"/>
      <c r="P61" s="834"/>
      <c r="Q61" s="910"/>
      <c r="R61" s="911"/>
      <c r="S61" s="911"/>
      <c r="T61" s="911"/>
      <c r="U61" s="911"/>
      <c r="V61" s="911"/>
      <c r="W61" s="911"/>
      <c r="X61" s="911"/>
      <c r="Y61" s="911"/>
      <c r="Z61" s="911"/>
      <c r="AA61" s="911"/>
      <c r="AB61" s="911"/>
      <c r="AC61" s="911"/>
      <c r="AD61" s="911"/>
      <c r="AE61" s="912"/>
      <c r="AF61" s="838"/>
      <c r="AG61" s="839"/>
      <c r="AH61" s="839"/>
      <c r="AI61" s="839"/>
      <c r="AJ61" s="840"/>
      <c r="AK61" s="913"/>
      <c r="AL61" s="911"/>
      <c r="AM61" s="911"/>
      <c r="AN61" s="911"/>
      <c r="AO61" s="911"/>
      <c r="AP61" s="911"/>
      <c r="AQ61" s="911"/>
      <c r="AR61" s="911"/>
      <c r="AS61" s="911"/>
      <c r="AT61" s="911"/>
      <c r="AU61" s="911"/>
      <c r="AV61" s="911"/>
      <c r="AW61" s="911"/>
      <c r="AX61" s="911"/>
      <c r="AY61" s="911"/>
      <c r="AZ61" s="914"/>
      <c r="BA61" s="914"/>
      <c r="BB61" s="914"/>
      <c r="BC61" s="914"/>
      <c r="BD61" s="914"/>
      <c r="BE61" s="905"/>
      <c r="BF61" s="905"/>
      <c r="BG61" s="905"/>
      <c r="BH61" s="905"/>
      <c r="BI61" s="906"/>
      <c r="BJ61" s="246"/>
      <c r="BK61" s="246"/>
      <c r="BL61" s="246"/>
      <c r="BM61" s="246"/>
      <c r="BN61" s="246"/>
      <c r="BO61" s="259"/>
      <c r="BP61" s="259"/>
      <c r="BQ61" s="256">
        <v>55</v>
      </c>
      <c r="BR61" s="257"/>
      <c r="BS61" s="845"/>
      <c r="BT61" s="846"/>
      <c r="BU61" s="846"/>
      <c r="BV61" s="846"/>
      <c r="BW61" s="846"/>
      <c r="BX61" s="846"/>
      <c r="BY61" s="846"/>
      <c r="BZ61" s="846"/>
      <c r="CA61" s="846"/>
      <c r="CB61" s="846"/>
      <c r="CC61" s="846"/>
      <c r="CD61" s="846"/>
      <c r="CE61" s="846"/>
      <c r="CF61" s="846"/>
      <c r="CG61" s="847"/>
      <c r="CH61" s="858"/>
      <c r="CI61" s="859"/>
      <c r="CJ61" s="859"/>
      <c r="CK61" s="859"/>
      <c r="CL61" s="860"/>
      <c r="CM61" s="858"/>
      <c r="CN61" s="859"/>
      <c r="CO61" s="859"/>
      <c r="CP61" s="859"/>
      <c r="CQ61" s="860"/>
      <c r="CR61" s="858"/>
      <c r="CS61" s="859"/>
      <c r="CT61" s="859"/>
      <c r="CU61" s="859"/>
      <c r="CV61" s="860"/>
      <c r="CW61" s="858"/>
      <c r="CX61" s="859"/>
      <c r="CY61" s="859"/>
      <c r="CZ61" s="859"/>
      <c r="DA61" s="860"/>
      <c r="DB61" s="858"/>
      <c r="DC61" s="859"/>
      <c r="DD61" s="859"/>
      <c r="DE61" s="859"/>
      <c r="DF61" s="860"/>
      <c r="DG61" s="858"/>
      <c r="DH61" s="859"/>
      <c r="DI61" s="859"/>
      <c r="DJ61" s="859"/>
      <c r="DK61" s="860"/>
      <c r="DL61" s="858"/>
      <c r="DM61" s="859"/>
      <c r="DN61" s="859"/>
      <c r="DO61" s="859"/>
      <c r="DP61" s="860"/>
      <c r="DQ61" s="858"/>
      <c r="DR61" s="859"/>
      <c r="DS61" s="859"/>
      <c r="DT61" s="859"/>
      <c r="DU61" s="860"/>
      <c r="DV61" s="861"/>
      <c r="DW61" s="862"/>
      <c r="DX61" s="862"/>
      <c r="DY61" s="862"/>
      <c r="DZ61" s="863"/>
      <c r="EA61" s="240"/>
    </row>
    <row r="62" spans="1:131" s="241" customFormat="1" ht="26.25" customHeight="1" x14ac:dyDescent="0.15">
      <c r="A62" s="255">
        <v>35</v>
      </c>
      <c r="B62" s="832"/>
      <c r="C62" s="833"/>
      <c r="D62" s="833"/>
      <c r="E62" s="833"/>
      <c r="F62" s="833"/>
      <c r="G62" s="833"/>
      <c r="H62" s="833"/>
      <c r="I62" s="833"/>
      <c r="J62" s="833"/>
      <c r="K62" s="833"/>
      <c r="L62" s="833"/>
      <c r="M62" s="833"/>
      <c r="N62" s="833"/>
      <c r="O62" s="833"/>
      <c r="P62" s="834"/>
      <c r="Q62" s="910"/>
      <c r="R62" s="911"/>
      <c r="S62" s="911"/>
      <c r="T62" s="911"/>
      <c r="U62" s="911"/>
      <c r="V62" s="911"/>
      <c r="W62" s="911"/>
      <c r="X62" s="911"/>
      <c r="Y62" s="911"/>
      <c r="Z62" s="911"/>
      <c r="AA62" s="911"/>
      <c r="AB62" s="911"/>
      <c r="AC62" s="911"/>
      <c r="AD62" s="911"/>
      <c r="AE62" s="912"/>
      <c r="AF62" s="838"/>
      <c r="AG62" s="839"/>
      <c r="AH62" s="839"/>
      <c r="AI62" s="839"/>
      <c r="AJ62" s="840"/>
      <c r="AK62" s="913"/>
      <c r="AL62" s="911"/>
      <c r="AM62" s="911"/>
      <c r="AN62" s="911"/>
      <c r="AO62" s="911"/>
      <c r="AP62" s="911"/>
      <c r="AQ62" s="911"/>
      <c r="AR62" s="911"/>
      <c r="AS62" s="911"/>
      <c r="AT62" s="911"/>
      <c r="AU62" s="911"/>
      <c r="AV62" s="911"/>
      <c r="AW62" s="911"/>
      <c r="AX62" s="911"/>
      <c r="AY62" s="911"/>
      <c r="AZ62" s="914"/>
      <c r="BA62" s="914"/>
      <c r="BB62" s="914"/>
      <c r="BC62" s="914"/>
      <c r="BD62" s="914"/>
      <c r="BE62" s="905"/>
      <c r="BF62" s="905"/>
      <c r="BG62" s="905"/>
      <c r="BH62" s="905"/>
      <c r="BI62" s="906"/>
      <c r="BJ62" s="922" t="s">
        <v>405</v>
      </c>
      <c r="BK62" s="883"/>
      <c r="BL62" s="883"/>
      <c r="BM62" s="883"/>
      <c r="BN62" s="884"/>
      <c r="BO62" s="259"/>
      <c r="BP62" s="259"/>
      <c r="BQ62" s="256">
        <v>56</v>
      </c>
      <c r="BR62" s="257"/>
      <c r="BS62" s="845"/>
      <c r="BT62" s="846"/>
      <c r="BU62" s="846"/>
      <c r="BV62" s="846"/>
      <c r="BW62" s="846"/>
      <c r="BX62" s="846"/>
      <c r="BY62" s="846"/>
      <c r="BZ62" s="846"/>
      <c r="CA62" s="846"/>
      <c r="CB62" s="846"/>
      <c r="CC62" s="846"/>
      <c r="CD62" s="846"/>
      <c r="CE62" s="846"/>
      <c r="CF62" s="846"/>
      <c r="CG62" s="847"/>
      <c r="CH62" s="858"/>
      <c r="CI62" s="859"/>
      <c r="CJ62" s="859"/>
      <c r="CK62" s="859"/>
      <c r="CL62" s="860"/>
      <c r="CM62" s="858"/>
      <c r="CN62" s="859"/>
      <c r="CO62" s="859"/>
      <c r="CP62" s="859"/>
      <c r="CQ62" s="860"/>
      <c r="CR62" s="858"/>
      <c r="CS62" s="859"/>
      <c r="CT62" s="859"/>
      <c r="CU62" s="859"/>
      <c r="CV62" s="860"/>
      <c r="CW62" s="858"/>
      <c r="CX62" s="859"/>
      <c r="CY62" s="859"/>
      <c r="CZ62" s="859"/>
      <c r="DA62" s="860"/>
      <c r="DB62" s="858"/>
      <c r="DC62" s="859"/>
      <c r="DD62" s="859"/>
      <c r="DE62" s="859"/>
      <c r="DF62" s="860"/>
      <c r="DG62" s="858"/>
      <c r="DH62" s="859"/>
      <c r="DI62" s="859"/>
      <c r="DJ62" s="859"/>
      <c r="DK62" s="860"/>
      <c r="DL62" s="858"/>
      <c r="DM62" s="859"/>
      <c r="DN62" s="859"/>
      <c r="DO62" s="859"/>
      <c r="DP62" s="860"/>
      <c r="DQ62" s="858"/>
      <c r="DR62" s="859"/>
      <c r="DS62" s="859"/>
      <c r="DT62" s="859"/>
      <c r="DU62" s="860"/>
      <c r="DV62" s="861"/>
      <c r="DW62" s="862"/>
      <c r="DX62" s="862"/>
      <c r="DY62" s="862"/>
      <c r="DZ62" s="863"/>
      <c r="EA62" s="240"/>
    </row>
    <row r="63" spans="1:131" s="241" customFormat="1" ht="26.25" customHeight="1" thickBot="1" x14ac:dyDescent="0.2">
      <c r="A63" s="258" t="s">
        <v>385</v>
      </c>
      <c r="B63" s="867" t="s">
        <v>406</v>
      </c>
      <c r="C63" s="868"/>
      <c r="D63" s="868"/>
      <c r="E63" s="868"/>
      <c r="F63" s="868"/>
      <c r="G63" s="868"/>
      <c r="H63" s="868"/>
      <c r="I63" s="868"/>
      <c r="J63" s="868"/>
      <c r="K63" s="868"/>
      <c r="L63" s="868"/>
      <c r="M63" s="868"/>
      <c r="N63" s="868"/>
      <c r="O63" s="868"/>
      <c r="P63" s="869"/>
      <c r="Q63" s="915"/>
      <c r="R63" s="916"/>
      <c r="S63" s="916"/>
      <c r="T63" s="916"/>
      <c r="U63" s="916"/>
      <c r="V63" s="916"/>
      <c r="W63" s="916"/>
      <c r="X63" s="916"/>
      <c r="Y63" s="916"/>
      <c r="Z63" s="916"/>
      <c r="AA63" s="916"/>
      <c r="AB63" s="916"/>
      <c r="AC63" s="916"/>
      <c r="AD63" s="916"/>
      <c r="AE63" s="917"/>
      <c r="AF63" s="918">
        <v>6210</v>
      </c>
      <c r="AG63" s="919"/>
      <c r="AH63" s="919"/>
      <c r="AI63" s="919"/>
      <c r="AJ63" s="920"/>
      <c r="AK63" s="921"/>
      <c r="AL63" s="916"/>
      <c r="AM63" s="916"/>
      <c r="AN63" s="916"/>
      <c r="AO63" s="916"/>
      <c r="AP63" s="919">
        <v>30979</v>
      </c>
      <c r="AQ63" s="919"/>
      <c r="AR63" s="919"/>
      <c r="AS63" s="919"/>
      <c r="AT63" s="919"/>
      <c r="AU63" s="919">
        <v>12775</v>
      </c>
      <c r="AV63" s="919"/>
      <c r="AW63" s="919"/>
      <c r="AX63" s="919"/>
      <c r="AY63" s="919"/>
      <c r="AZ63" s="923"/>
      <c r="BA63" s="923"/>
      <c r="BB63" s="923"/>
      <c r="BC63" s="923"/>
      <c r="BD63" s="923"/>
      <c r="BE63" s="924"/>
      <c r="BF63" s="924"/>
      <c r="BG63" s="924"/>
      <c r="BH63" s="924"/>
      <c r="BI63" s="925"/>
      <c r="BJ63" s="926" t="s">
        <v>407</v>
      </c>
      <c r="BK63" s="927"/>
      <c r="BL63" s="927"/>
      <c r="BM63" s="927"/>
      <c r="BN63" s="928"/>
      <c r="BO63" s="259"/>
      <c r="BP63" s="259"/>
      <c r="BQ63" s="256">
        <v>57</v>
      </c>
      <c r="BR63" s="257"/>
      <c r="BS63" s="845"/>
      <c r="BT63" s="846"/>
      <c r="BU63" s="846"/>
      <c r="BV63" s="846"/>
      <c r="BW63" s="846"/>
      <c r="BX63" s="846"/>
      <c r="BY63" s="846"/>
      <c r="BZ63" s="846"/>
      <c r="CA63" s="846"/>
      <c r="CB63" s="846"/>
      <c r="CC63" s="846"/>
      <c r="CD63" s="846"/>
      <c r="CE63" s="846"/>
      <c r="CF63" s="846"/>
      <c r="CG63" s="847"/>
      <c r="CH63" s="858"/>
      <c r="CI63" s="859"/>
      <c r="CJ63" s="859"/>
      <c r="CK63" s="859"/>
      <c r="CL63" s="860"/>
      <c r="CM63" s="858"/>
      <c r="CN63" s="859"/>
      <c r="CO63" s="859"/>
      <c r="CP63" s="859"/>
      <c r="CQ63" s="860"/>
      <c r="CR63" s="858"/>
      <c r="CS63" s="859"/>
      <c r="CT63" s="859"/>
      <c r="CU63" s="859"/>
      <c r="CV63" s="860"/>
      <c r="CW63" s="858"/>
      <c r="CX63" s="859"/>
      <c r="CY63" s="859"/>
      <c r="CZ63" s="859"/>
      <c r="DA63" s="860"/>
      <c r="DB63" s="858"/>
      <c r="DC63" s="859"/>
      <c r="DD63" s="859"/>
      <c r="DE63" s="859"/>
      <c r="DF63" s="860"/>
      <c r="DG63" s="858"/>
      <c r="DH63" s="859"/>
      <c r="DI63" s="859"/>
      <c r="DJ63" s="859"/>
      <c r="DK63" s="860"/>
      <c r="DL63" s="858"/>
      <c r="DM63" s="859"/>
      <c r="DN63" s="859"/>
      <c r="DO63" s="859"/>
      <c r="DP63" s="860"/>
      <c r="DQ63" s="858"/>
      <c r="DR63" s="859"/>
      <c r="DS63" s="859"/>
      <c r="DT63" s="859"/>
      <c r="DU63" s="860"/>
      <c r="DV63" s="861"/>
      <c r="DW63" s="862"/>
      <c r="DX63" s="862"/>
      <c r="DY63" s="862"/>
      <c r="DZ63" s="863"/>
      <c r="EA63" s="240"/>
    </row>
    <row r="64" spans="1:131" s="241" customFormat="1" ht="26.25" customHeight="1" x14ac:dyDescent="0.15">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845"/>
      <c r="BT64" s="846"/>
      <c r="BU64" s="846"/>
      <c r="BV64" s="846"/>
      <c r="BW64" s="846"/>
      <c r="BX64" s="846"/>
      <c r="BY64" s="846"/>
      <c r="BZ64" s="846"/>
      <c r="CA64" s="846"/>
      <c r="CB64" s="846"/>
      <c r="CC64" s="846"/>
      <c r="CD64" s="846"/>
      <c r="CE64" s="846"/>
      <c r="CF64" s="846"/>
      <c r="CG64" s="847"/>
      <c r="CH64" s="858"/>
      <c r="CI64" s="859"/>
      <c r="CJ64" s="859"/>
      <c r="CK64" s="859"/>
      <c r="CL64" s="860"/>
      <c r="CM64" s="858"/>
      <c r="CN64" s="859"/>
      <c r="CO64" s="859"/>
      <c r="CP64" s="859"/>
      <c r="CQ64" s="860"/>
      <c r="CR64" s="858"/>
      <c r="CS64" s="859"/>
      <c r="CT64" s="859"/>
      <c r="CU64" s="859"/>
      <c r="CV64" s="860"/>
      <c r="CW64" s="858"/>
      <c r="CX64" s="859"/>
      <c r="CY64" s="859"/>
      <c r="CZ64" s="859"/>
      <c r="DA64" s="860"/>
      <c r="DB64" s="858"/>
      <c r="DC64" s="859"/>
      <c r="DD64" s="859"/>
      <c r="DE64" s="859"/>
      <c r="DF64" s="860"/>
      <c r="DG64" s="858"/>
      <c r="DH64" s="859"/>
      <c r="DI64" s="859"/>
      <c r="DJ64" s="859"/>
      <c r="DK64" s="860"/>
      <c r="DL64" s="858"/>
      <c r="DM64" s="859"/>
      <c r="DN64" s="859"/>
      <c r="DO64" s="859"/>
      <c r="DP64" s="860"/>
      <c r="DQ64" s="858"/>
      <c r="DR64" s="859"/>
      <c r="DS64" s="859"/>
      <c r="DT64" s="859"/>
      <c r="DU64" s="860"/>
      <c r="DV64" s="861"/>
      <c r="DW64" s="862"/>
      <c r="DX64" s="862"/>
      <c r="DY64" s="862"/>
      <c r="DZ64" s="863"/>
      <c r="EA64" s="240"/>
    </row>
    <row r="65" spans="1:131" s="241" customFormat="1" ht="26.25" customHeight="1" thickBot="1" x14ac:dyDescent="0.2">
      <c r="A65" s="246" t="s">
        <v>408</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845"/>
      <c r="BT65" s="846"/>
      <c r="BU65" s="846"/>
      <c r="BV65" s="846"/>
      <c r="BW65" s="846"/>
      <c r="BX65" s="846"/>
      <c r="BY65" s="846"/>
      <c r="BZ65" s="846"/>
      <c r="CA65" s="846"/>
      <c r="CB65" s="846"/>
      <c r="CC65" s="846"/>
      <c r="CD65" s="846"/>
      <c r="CE65" s="846"/>
      <c r="CF65" s="846"/>
      <c r="CG65" s="847"/>
      <c r="CH65" s="858"/>
      <c r="CI65" s="859"/>
      <c r="CJ65" s="859"/>
      <c r="CK65" s="859"/>
      <c r="CL65" s="860"/>
      <c r="CM65" s="858"/>
      <c r="CN65" s="859"/>
      <c r="CO65" s="859"/>
      <c r="CP65" s="859"/>
      <c r="CQ65" s="860"/>
      <c r="CR65" s="858"/>
      <c r="CS65" s="859"/>
      <c r="CT65" s="859"/>
      <c r="CU65" s="859"/>
      <c r="CV65" s="860"/>
      <c r="CW65" s="858"/>
      <c r="CX65" s="859"/>
      <c r="CY65" s="859"/>
      <c r="CZ65" s="859"/>
      <c r="DA65" s="860"/>
      <c r="DB65" s="858"/>
      <c r="DC65" s="859"/>
      <c r="DD65" s="859"/>
      <c r="DE65" s="859"/>
      <c r="DF65" s="860"/>
      <c r="DG65" s="858"/>
      <c r="DH65" s="859"/>
      <c r="DI65" s="859"/>
      <c r="DJ65" s="859"/>
      <c r="DK65" s="860"/>
      <c r="DL65" s="858"/>
      <c r="DM65" s="859"/>
      <c r="DN65" s="859"/>
      <c r="DO65" s="859"/>
      <c r="DP65" s="860"/>
      <c r="DQ65" s="858"/>
      <c r="DR65" s="859"/>
      <c r="DS65" s="859"/>
      <c r="DT65" s="859"/>
      <c r="DU65" s="860"/>
      <c r="DV65" s="861"/>
      <c r="DW65" s="862"/>
      <c r="DX65" s="862"/>
      <c r="DY65" s="862"/>
      <c r="DZ65" s="863"/>
      <c r="EA65" s="240"/>
    </row>
    <row r="66" spans="1:131" s="241" customFormat="1" ht="26.25" customHeight="1" x14ac:dyDescent="0.15">
      <c r="A66" s="817" t="s">
        <v>409</v>
      </c>
      <c r="B66" s="818"/>
      <c r="C66" s="818"/>
      <c r="D66" s="818"/>
      <c r="E66" s="818"/>
      <c r="F66" s="818"/>
      <c r="G66" s="818"/>
      <c r="H66" s="818"/>
      <c r="I66" s="818"/>
      <c r="J66" s="818"/>
      <c r="K66" s="818"/>
      <c r="L66" s="818"/>
      <c r="M66" s="818"/>
      <c r="N66" s="818"/>
      <c r="O66" s="818"/>
      <c r="P66" s="819"/>
      <c r="Q66" s="794" t="s">
        <v>410</v>
      </c>
      <c r="R66" s="795"/>
      <c r="S66" s="795"/>
      <c r="T66" s="795"/>
      <c r="U66" s="796"/>
      <c r="V66" s="794" t="s">
        <v>391</v>
      </c>
      <c r="W66" s="795"/>
      <c r="X66" s="795"/>
      <c r="Y66" s="795"/>
      <c r="Z66" s="796"/>
      <c r="AA66" s="794" t="s">
        <v>411</v>
      </c>
      <c r="AB66" s="795"/>
      <c r="AC66" s="795"/>
      <c r="AD66" s="795"/>
      <c r="AE66" s="796"/>
      <c r="AF66" s="929" t="s">
        <v>412</v>
      </c>
      <c r="AG66" s="890"/>
      <c r="AH66" s="890"/>
      <c r="AI66" s="890"/>
      <c r="AJ66" s="930"/>
      <c r="AK66" s="794" t="s">
        <v>413</v>
      </c>
      <c r="AL66" s="818"/>
      <c r="AM66" s="818"/>
      <c r="AN66" s="818"/>
      <c r="AO66" s="819"/>
      <c r="AP66" s="794" t="s">
        <v>395</v>
      </c>
      <c r="AQ66" s="795"/>
      <c r="AR66" s="795"/>
      <c r="AS66" s="795"/>
      <c r="AT66" s="796"/>
      <c r="AU66" s="794" t="s">
        <v>414</v>
      </c>
      <c r="AV66" s="795"/>
      <c r="AW66" s="795"/>
      <c r="AX66" s="795"/>
      <c r="AY66" s="796"/>
      <c r="AZ66" s="794" t="s">
        <v>373</v>
      </c>
      <c r="BA66" s="795"/>
      <c r="BB66" s="795"/>
      <c r="BC66" s="795"/>
      <c r="BD66" s="806"/>
      <c r="BE66" s="259"/>
      <c r="BF66" s="259"/>
      <c r="BG66" s="259"/>
      <c r="BH66" s="259"/>
      <c r="BI66" s="259"/>
      <c r="BJ66" s="259"/>
      <c r="BK66" s="259"/>
      <c r="BL66" s="259"/>
      <c r="BM66" s="259"/>
      <c r="BN66" s="259"/>
      <c r="BO66" s="259"/>
      <c r="BP66" s="259"/>
      <c r="BQ66" s="256">
        <v>60</v>
      </c>
      <c r="BR66" s="261"/>
      <c r="BS66" s="940"/>
      <c r="BT66" s="941"/>
      <c r="BU66" s="941"/>
      <c r="BV66" s="941"/>
      <c r="BW66" s="941"/>
      <c r="BX66" s="941"/>
      <c r="BY66" s="941"/>
      <c r="BZ66" s="941"/>
      <c r="CA66" s="941"/>
      <c r="CB66" s="941"/>
      <c r="CC66" s="941"/>
      <c r="CD66" s="941"/>
      <c r="CE66" s="941"/>
      <c r="CF66" s="941"/>
      <c r="CG66" s="942"/>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34"/>
      <c r="DW66" s="935"/>
      <c r="DX66" s="935"/>
      <c r="DY66" s="935"/>
      <c r="DZ66" s="936"/>
      <c r="EA66" s="240"/>
    </row>
    <row r="67" spans="1:131" s="241" customFormat="1" ht="26.25" customHeight="1" thickBot="1" x14ac:dyDescent="0.2">
      <c r="A67" s="820"/>
      <c r="B67" s="821"/>
      <c r="C67" s="821"/>
      <c r="D67" s="821"/>
      <c r="E67" s="821"/>
      <c r="F67" s="821"/>
      <c r="G67" s="821"/>
      <c r="H67" s="821"/>
      <c r="I67" s="821"/>
      <c r="J67" s="821"/>
      <c r="K67" s="821"/>
      <c r="L67" s="821"/>
      <c r="M67" s="821"/>
      <c r="N67" s="821"/>
      <c r="O67" s="821"/>
      <c r="P67" s="822"/>
      <c r="Q67" s="797"/>
      <c r="R67" s="798"/>
      <c r="S67" s="798"/>
      <c r="T67" s="798"/>
      <c r="U67" s="799"/>
      <c r="V67" s="797"/>
      <c r="W67" s="798"/>
      <c r="X67" s="798"/>
      <c r="Y67" s="798"/>
      <c r="Z67" s="799"/>
      <c r="AA67" s="797"/>
      <c r="AB67" s="798"/>
      <c r="AC67" s="798"/>
      <c r="AD67" s="798"/>
      <c r="AE67" s="799"/>
      <c r="AF67" s="931"/>
      <c r="AG67" s="893"/>
      <c r="AH67" s="893"/>
      <c r="AI67" s="893"/>
      <c r="AJ67" s="932"/>
      <c r="AK67" s="933"/>
      <c r="AL67" s="821"/>
      <c r="AM67" s="821"/>
      <c r="AN67" s="821"/>
      <c r="AO67" s="822"/>
      <c r="AP67" s="797"/>
      <c r="AQ67" s="798"/>
      <c r="AR67" s="798"/>
      <c r="AS67" s="798"/>
      <c r="AT67" s="799"/>
      <c r="AU67" s="797"/>
      <c r="AV67" s="798"/>
      <c r="AW67" s="798"/>
      <c r="AX67" s="798"/>
      <c r="AY67" s="799"/>
      <c r="AZ67" s="797"/>
      <c r="BA67" s="798"/>
      <c r="BB67" s="798"/>
      <c r="BC67" s="798"/>
      <c r="BD67" s="807"/>
      <c r="BE67" s="259"/>
      <c r="BF67" s="259"/>
      <c r="BG67" s="259"/>
      <c r="BH67" s="259"/>
      <c r="BI67" s="259"/>
      <c r="BJ67" s="259"/>
      <c r="BK67" s="259"/>
      <c r="BL67" s="259"/>
      <c r="BM67" s="259"/>
      <c r="BN67" s="259"/>
      <c r="BO67" s="259"/>
      <c r="BP67" s="259"/>
      <c r="BQ67" s="256">
        <v>61</v>
      </c>
      <c r="BR67" s="261"/>
      <c r="BS67" s="940"/>
      <c r="BT67" s="941"/>
      <c r="BU67" s="941"/>
      <c r="BV67" s="941"/>
      <c r="BW67" s="941"/>
      <c r="BX67" s="941"/>
      <c r="BY67" s="941"/>
      <c r="BZ67" s="941"/>
      <c r="CA67" s="941"/>
      <c r="CB67" s="941"/>
      <c r="CC67" s="941"/>
      <c r="CD67" s="941"/>
      <c r="CE67" s="941"/>
      <c r="CF67" s="941"/>
      <c r="CG67" s="942"/>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34"/>
      <c r="DW67" s="935"/>
      <c r="DX67" s="935"/>
      <c r="DY67" s="935"/>
      <c r="DZ67" s="936"/>
      <c r="EA67" s="240"/>
    </row>
    <row r="68" spans="1:131" s="241" customFormat="1" ht="26.25" customHeight="1" thickTop="1" x14ac:dyDescent="0.15">
      <c r="A68" s="252">
        <v>1</v>
      </c>
      <c r="B68" s="946" t="s">
        <v>586</v>
      </c>
      <c r="C68" s="947"/>
      <c r="D68" s="947"/>
      <c r="E68" s="947"/>
      <c r="F68" s="947"/>
      <c r="G68" s="947"/>
      <c r="H68" s="947"/>
      <c r="I68" s="947"/>
      <c r="J68" s="947"/>
      <c r="K68" s="947"/>
      <c r="L68" s="947"/>
      <c r="M68" s="947"/>
      <c r="N68" s="947"/>
      <c r="O68" s="947"/>
      <c r="P68" s="948"/>
      <c r="Q68" s="949">
        <v>70937</v>
      </c>
      <c r="R68" s="943"/>
      <c r="S68" s="943"/>
      <c r="T68" s="943"/>
      <c r="U68" s="943"/>
      <c r="V68" s="943">
        <v>67710</v>
      </c>
      <c r="W68" s="943"/>
      <c r="X68" s="943"/>
      <c r="Y68" s="943"/>
      <c r="Z68" s="943"/>
      <c r="AA68" s="943">
        <v>3227</v>
      </c>
      <c r="AB68" s="943"/>
      <c r="AC68" s="943"/>
      <c r="AD68" s="943"/>
      <c r="AE68" s="943"/>
      <c r="AF68" s="943">
        <v>9374</v>
      </c>
      <c r="AG68" s="943"/>
      <c r="AH68" s="943"/>
      <c r="AI68" s="943"/>
      <c r="AJ68" s="943"/>
      <c r="AK68" s="943" t="s">
        <v>587</v>
      </c>
      <c r="AL68" s="943"/>
      <c r="AM68" s="943"/>
      <c r="AN68" s="943"/>
      <c r="AO68" s="943"/>
      <c r="AP68" s="943" t="s">
        <v>580</v>
      </c>
      <c r="AQ68" s="943"/>
      <c r="AR68" s="943"/>
      <c r="AS68" s="943"/>
      <c r="AT68" s="943"/>
      <c r="AU68" s="943" t="s">
        <v>587</v>
      </c>
      <c r="AV68" s="943"/>
      <c r="AW68" s="943"/>
      <c r="AX68" s="943"/>
      <c r="AY68" s="943"/>
      <c r="AZ68" s="944"/>
      <c r="BA68" s="944"/>
      <c r="BB68" s="944"/>
      <c r="BC68" s="944"/>
      <c r="BD68" s="945"/>
      <c r="BE68" s="259"/>
      <c r="BF68" s="259"/>
      <c r="BG68" s="259"/>
      <c r="BH68" s="259"/>
      <c r="BI68" s="259"/>
      <c r="BJ68" s="259"/>
      <c r="BK68" s="259"/>
      <c r="BL68" s="259"/>
      <c r="BM68" s="259"/>
      <c r="BN68" s="259"/>
      <c r="BO68" s="259"/>
      <c r="BP68" s="259"/>
      <c r="BQ68" s="256">
        <v>62</v>
      </c>
      <c r="BR68" s="261"/>
      <c r="BS68" s="940"/>
      <c r="BT68" s="941"/>
      <c r="BU68" s="941"/>
      <c r="BV68" s="941"/>
      <c r="BW68" s="941"/>
      <c r="BX68" s="941"/>
      <c r="BY68" s="941"/>
      <c r="BZ68" s="941"/>
      <c r="CA68" s="941"/>
      <c r="CB68" s="941"/>
      <c r="CC68" s="941"/>
      <c r="CD68" s="941"/>
      <c r="CE68" s="941"/>
      <c r="CF68" s="941"/>
      <c r="CG68" s="942"/>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34"/>
      <c r="DW68" s="935"/>
      <c r="DX68" s="935"/>
      <c r="DY68" s="935"/>
      <c r="DZ68" s="936"/>
      <c r="EA68" s="240"/>
    </row>
    <row r="69" spans="1:131" s="241" customFormat="1" ht="26.25" customHeight="1" x14ac:dyDescent="0.15">
      <c r="A69" s="255">
        <v>2</v>
      </c>
      <c r="B69" s="950" t="s">
        <v>588</v>
      </c>
      <c r="C69" s="951"/>
      <c r="D69" s="951"/>
      <c r="E69" s="951"/>
      <c r="F69" s="951"/>
      <c r="G69" s="951"/>
      <c r="H69" s="951"/>
      <c r="I69" s="951"/>
      <c r="J69" s="951"/>
      <c r="K69" s="951"/>
      <c r="L69" s="951"/>
      <c r="M69" s="951"/>
      <c r="N69" s="951"/>
      <c r="O69" s="951"/>
      <c r="P69" s="952"/>
      <c r="Q69" s="953">
        <v>139</v>
      </c>
      <c r="R69" s="908"/>
      <c r="S69" s="908"/>
      <c r="T69" s="908"/>
      <c r="U69" s="908"/>
      <c r="V69" s="908">
        <v>135</v>
      </c>
      <c r="W69" s="908"/>
      <c r="X69" s="908"/>
      <c r="Y69" s="908"/>
      <c r="Z69" s="908"/>
      <c r="AA69" s="908">
        <v>4</v>
      </c>
      <c r="AB69" s="908"/>
      <c r="AC69" s="908"/>
      <c r="AD69" s="908"/>
      <c r="AE69" s="908"/>
      <c r="AF69" s="908">
        <v>4</v>
      </c>
      <c r="AG69" s="908"/>
      <c r="AH69" s="908"/>
      <c r="AI69" s="908"/>
      <c r="AJ69" s="908"/>
      <c r="AK69" s="908">
        <v>12</v>
      </c>
      <c r="AL69" s="908"/>
      <c r="AM69" s="908"/>
      <c r="AN69" s="908"/>
      <c r="AO69" s="908"/>
      <c r="AP69" s="908" t="s">
        <v>580</v>
      </c>
      <c r="AQ69" s="908"/>
      <c r="AR69" s="908"/>
      <c r="AS69" s="908"/>
      <c r="AT69" s="908"/>
      <c r="AU69" s="908" t="s">
        <v>587</v>
      </c>
      <c r="AV69" s="908"/>
      <c r="AW69" s="908"/>
      <c r="AX69" s="908"/>
      <c r="AY69" s="908"/>
      <c r="AZ69" s="954"/>
      <c r="BA69" s="954"/>
      <c r="BB69" s="954"/>
      <c r="BC69" s="954"/>
      <c r="BD69" s="955"/>
      <c r="BE69" s="259"/>
      <c r="BF69" s="259"/>
      <c r="BG69" s="259"/>
      <c r="BH69" s="259"/>
      <c r="BI69" s="259"/>
      <c r="BJ69" s="259"/>
      <c r="BK69" s="259"/>
      <c r="BL69" s="259"/>
      <c r="BM69" s="259"/>
      <c r="BN69" s="259"/>
      <c r="BO69" s="259"/>
      <c r="BP69" s="259"/>
      <c r="BQ69" s="256">
        <v>63</v>
      </c>
      <c r="BR69" s="261"/>
      <c r="BS69" s="940"/>
      <c r="BT69" s="941"/>
      <c r="BU69" s="941"/>
      <c r="BV69" s="941"/>
      <c r="BW69" s="941"/>
      <c r="BX69" s="941"/>
      <c r="BY69" s="941"/>
      <c r="BZ69" s="941"/>
      <c r="CA69" s="941"/>
      <c r="CB69" s="941"/>
      <c r="CC69" s="941"/>
      <c r="CD69" s="941"/>
      <c r="CE69" s="941"/>
      <c r="CF69" s="941"/>
      <c r="CG69" s="942"/>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34"/>
      <c r="DW69" s="935"/>
      <c r="DX69" s="935"/>
      <c r="DY69" s="935"/>
      <c r="DZ69" s="936"/>
      <c r="EA69" s="240"/>
    </row>
    <row r="70" spans="1:131" s="241" customFormat="1" ht="26.25" customHeight="1" x14ac:dyDescent="0.15">
      <c r="A70" s="255">
        <v>3</v>
      </c>
      <c r="B70" s="950" t="s">
        <v>589</v>
      </c>
      <c r="C70" s="951"/>
      <c r="D70" s="951"/>
      <c r="E70" s="951"/>
      <c r="F70" s="951"/>
      <c r="G70" s="951"/>
      <c r="H70" s="951"/>
      <c r="I70" s="951"/>
      <c r="J70" s="951"/>
      <c r="K70" s="951"/>
      <c r="L70" s="951"/>
      <c r="M70" s="951"/>
      <c r="N70" s="951"/>
      <c r="O70" s="951"/>
      <c r="P70" s="952"/>
      <c r="Q70" s="953">
        <v>194</v>
      </c>
      <c r="R70" s="908"/>
      <c r="S70" s="908"/>
      <c r="T70" s="908"/>
      <c r="U70" s="908"/>
      <c r="V70" s="908">
        <v>179</v>
      </c>
      <c r="W70" s="908"/>
      <c r="X70" s="908"/>
      <c r="Y70" s="908"/>
      <c r="Z70" s="908"/>
      <c r="AA70" s="908">
        <v>16</v>
      </c>
      <c r="AB70" s="908"/>
      <c r="AC70" s="908"/>
      <c r="AD70" s="908"/>
      <c r="AE70" s="908"/>
      <c r="AF70" s="908">
        <v>16</v>
      </c>
      <c r="AG70" s="908"/>
      <c r="AH70" s="908"/>
      <c r="AI70" s="908"/>
      <c r="AJ70" s="908"/>
      <c r="AK70" s="908" t="s">
        <v>587</v>
      </c>
      <c r="AL70" s="908"/>
      <c r="AM70" s="908"/>
      <c r="AN70" s="908"/>
      <c r="AO70" s="908"/>
      <c r="AP70" s="908" t="s">
        <v>580</v>
      </c>
      <c r="AQ70" s="908"/>
      <c r="AR70" s="908"/>
      <c r="AS70" s="908"/>
      <c r="AT70" s="908"/>
      <c r="AU70" s="908" t="s">
        <v>580</v>
      </c>
      <c r="AV70" s="908"/>
      <c r="AW70" s="908"/>
      <c r="AX70" s="908"/>
      <c r="AY70" s="908"/>
      <c r="AZ70" s="954"/>
      <c r="BA70" s="954"/>
      <c r="BB70" s="954"/>
      <c r="BC70" s="954"/>
      <c r="BD70" s="955"/>
      <c r="BE70" s="259"/>
      <c r="BF70" s="259"/>
      <c r="BG70" s="259"/>
      <c r="BH70" s="259"/>
      <c r="BI70" s="259"/>
      <c r="BJ70" s="259"/>
      <c r="BK70" s="259"/>
      <c r="BL70" s="259"/>
      <c r="BM70" s="259"/>
      <c r="BN70" s="259"/>
      <c r="BO70" s="259"/>
      <c r="BP70" s="259"/>
      <c r="BQ70" s="256">
        <v>64</v>
      </c>
      <c r="BR70" s="261"/>
      <c r="BS70" s="940"/>
      <c r="BT70" s="941"/>
      <c r="BU70" s="941"/>
      <c r="BV70" s="941"/>
      <c r="BW70" s="941"/>
      <c r="BX70" s="941"/>
      <c r="BY70" s="941"/>
      <c r="BZ70" s="941"/>
      <c r="CA70" s="941"/>
      <c r="CB70" s="941"/>
      <c r="CC70" s="941"/>
      <c r="CD70" s="941"/>
      <c r="CE70" s="941"/>
      <c r="CF70" s="941"/>
      <c r="CG70" s="942"/>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34"/>
      <c r="DW70" s="935"/>
      <c r="DX70" s="935"/>
      <c r="DY70" s="935"/>
      <c r="DZ70" s="936"/>
      <c r="EA70" s="240"/>
    </row>
    <row r="71" spans="1:131" s="241" customFormat="1" ht="26.25" customHeight="1" x14ac:dyDescent="0.15">
      <c r="A71" s="255">
        <v>4</v>
      </c>
      <c r="B71" s="950" t="s">
        <v>590</v>
      </c>
      <c r="C71" s="951"/>
      <c r="D71" s="951"/>
      <c r="E71" s="951"/>
      <c r="F71" s="951"/>
      <c r="G71" s="951"/>
      <c r="H71" s="951"/>
      <c r="I71" s="951"/>
      <c r="J71" s="951"/>
      <c r="K71" s="951"/>
      <c r="L71" s="951"/>
      <c r="M71" s="951"/>
      <c r="N71" s="951"/>
      <c r="O71" s="951"/>
      <c r="P71" s="952"/>
      <c r="Q71" s="953">
        <v>1167375</v>
      </c>
      <c r="R71" s="908"/>
      <c r="S71" s="908"/>
      <c r="T71" s="908"/>
      <c r="U71" s="908"/>
      <c r="V71" s="908">
        <v>1136425</v>
      </c>
      <c r="W71" s="908"/>
      <c r="X71" s="908"/>
      <c r="Y71" s="908"/>
      <c r="Z71" s="908"/>
      <c r="AA71" s="908">
        <v>30950</v>
      </c>
      <c r="AB71" s="908"/>
      <c r="AC71" s="908"/>
      <c r="AD71" s="908"/>
      <c r="AE71" s="908"/>
      <c r="AF71" s="908">
        <v>30950</v>
      </c>
      <c r="AG71" s="908"/>
      <c r="AH71" s="908"/>
      <c r="AI71" s="908"/>
      <c r="AJ71" s="908"/>
      <c r="AK71" s="908">
        <v>7000</v>
      </c>
      <c r="AL71" s="908"/>
      <c r="AM71" s="908"/>
      <c r="AN71" s="908"/>
      <c r="AO71" s="908"/>
      <c r="AP71" s="908" t="s">
        <v>580</v>
      </c>
      <c r="AQ71" s="908"/>
      <c r="AR71" s="908"/>
      <c r="AS71" s="908"/>
      <c r="AT71" s="908"/>
      <c r="AU71" s="908" t="s">
        <v>587</v>
      </c>
      <c r="AV71" s="908"/>
      <c r="AW71" s="908"/>
      <c r="AX71" s="908"/>
      <c r="AY71" s="908"/>
      <c r="AZ71" s="954"/>
      <c r="BA71" s="954"/>
      <c r="BB71" s="954"/>
      <c r="BC71" s="954"/>
      <c r="BD71" s="955"/>
      <c r="BE71" s="259"/>
      <c r="BF71" s="259"/>
      <c r="BG71" s="259"/>
      <c r="BH71" s="259"/>
      <c r="BI71" s="259"/>
      <c r="BJ71" s="259"/>
      <c r="BK71" s="259"/>
      <c r="BL71" s="259"/>
      <c r="BM71" s="259"/>
      <c r="BN71" s="259"/>
      <c r="BO71" s="259"/>
      <c r="BP71" s="259"/>
      <c r="BQ71" s="256">
        <v>65</v>
      </c>
      <c r="BR71" s="261"/>
      <c r="BS71" s="940"/>
      <c r="BT71" s="941"/>
      <c r="BU71" s="941"/>
      <c r="BV71" s="941"/>
      <c r="BW71" s="941"/>
      <c r="BX71" s="941"/>
      <c r="BY71" s="941"/>
      <c r="BZ71" s="941"/>
      <c r="CA71" s="941"/>
      <c r="CB71" s="941"/>
      <c r="CC71" s="941"/>
      <c r="CD71" s="941"/>
      <c r="CE71" s="941"/>
      <c r="CF71" s="941"/>
      <c r="CG71" s="942"/>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34"/>
      <c r="DW71" s="935"/>
      <c r="DX71" s="935"/>
      <c r="DY71" s="935"/>
      <c r="DZ71" s="936"/>
      <c r="EA71" s="240"/>
    </row>
    <row r="72" spans="1:131" s="241" customFormat="1" ht="26.25" customHeight="1" x14ac:dyDescent="0.15">
      <c r="A72" s="255">
        <v>5</v>
      </c>
      <c r="B72" s="950" t="s">
        <v>591</v>
      </c>
      <c r="C72" s="951"/>
      <c r="D72" s="951"/>
      <c r="E72" s="951"/>
      <c r="F72" s="951"/>
      <c r="G72" s="951"/>
      <c r="H72" s="951"/>
      <c r="I72" s="951"/>
      <c r="J72" s="951"/>
      <c r="K72" s="951"/>
      <c r="L72" s="951"/>
      <c r="M72" s="951"/>
      <c r="N72" s="951"/>
      <c r="O72" s="951"/>
      <c r="P72" s="952"/>
      <c r="Q72" s="953">
        <v>39841</v>
      </c>
      <c r="R72" s="908"/>
      <c r="S72" s="908"/>
      <c r="T72" s="908"/>
      <c r="U72" s="908"/>
      <c r="V72" s="908">
        <v>33505</v>
      </c>
      <c r="W72" s="908"/>
      <c r="X72" s="908"/>
      <c r="Y72" s="908"/>
      <c r="Z72" s="908"/>
      <c r="AA72" s="908">
        <v>6336</v>
      </c>
      <c r="AB72" s="908"/>
      <c r="AC72" s="908"/>
      <c r="AD72" s="908"/>
      <c r="AE72" s="908"/>
      <c r="AF72" s="908">
        <v>18410</v>
      </c>
      <c r="AG72" s="908"/>
      <c r="AH72" s="908"/>
      <c r="AI72" s="908"/>
      <c r="AJ72" s="908"/>
      <c r="AK72" s="908" t="s">
        <v>580</v>
      </c>
      <c r="AL72" s="908"/>
      <c r="AM72" s="908"/>
      <c r="AN72" s="908"/>
      <c r="AO72" s="908"/>
      <c r="AP72" s="908">
        <v>124747</v>
      </c>
      <c r="AQ72" s="908"/>
      <c r="AR72" s="908"/>
      <c r="AS72" s="908"/>
      <c r="AT72" s="908"/>
      <c r="AU72" s="908" t="s">
        <v>587</v>
      </c>
      <c r="AV72" s="908"/>
      <c r="AW72" s="908"/>
      <c r="AX72" s="908"/>
      <c r="AY72" s="908"/>
      <c r="AZ72" s="954"/>
      <c r="BA72" s="954"/>
      <c r="BB72" s="954"/>
      <c r="BC72" s="954"/>
      <c r="BD72" s="955"/>
      <c r="BE72" s="259"/>
      <c r="BF72" s="259"/>
      <c r="BG72" s="259"/>
      <c r="BH72" s="259"/>
      <c r="BI72" s="259"/>
      <c r="BJ72" s="259"/>
      <c r="BK72" s="259"/>
      <c r="BL72" s="259"/>
      <c r="BM72" s="259"/>
      <c r="BN72" s="259"/>
      <c r="BO72" s="259"/>
      <c r="BP72" s="259"/>
      <c r="BQ72" s="256">
        <v>66</v>
      </c>
      <c r="BR72" s="261"/>
      <c r="BS72" s="940"/>
      <c r="BT72" s="941"/>
      <c r="BU72" s="941"/>
      <c r="BV72" s="941"/>
      <c r="BW72" s="941"/>
      <c r="BX72" s="941"/>
      <c r="BY72" s="941"/>
      <c r="BZ72" s="941"/>
      <c r="CA72" s="941"/>
      <c r="CB72" s="941"/>
      <c r="CC72" s="941"/>
      <c r="CD72" s="941"/>
      <c r="CE72" s="941"/>
      <c r="CF72" s="941"/>
      <c r="CG72" s="942"/>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34"/>
      <c r="DW72" s="935"/>
      <c r="DX72" s="935"/>
      <c r="DY72" s="935"/>
      <c r="DZ72" s="936"/>
      <c r="EA72" s="240"/>
    </row>
    <row r="73" spans="1:131" s="241" customFormat="1" ht="26.25" customHeight="1" x14ac:dyDescent="0.15">
      <c r="A73" s="255">
        <v>6</v>
      </c>
      <c r="B73" s="950" t="s">
        <v>592</v>
      </c>
      <c r="C73" s="951"/>
      <c r="D73" s="951"/>
      <c r="E73" s="951"/>
      <c r="F73" s="951"/>
      <c r="G73" s="951"/>
      <c r="H73" s="951"/>
      <c r="I73" s="951"/>
      <c r="J73" s="951"/>
      <c r="K73" s="951"/>
      <c r="L73" s="951"/>
      <c r="M73" s="951"/>
      <c r="N73" s="951"/>
      <c r="O73" s="951"/>
      <c r="P73" s="952"/>
      <c r="Q73" s="953">
        <v>7860</v>
      </c>
      <c r="R73" s="908"/>
      <c r="S73" s="908"/>
      <c r="T73" s="908"/>
      <c r="U73" s="908"/>
      <c r="V73" s="908">
        <v>5951</v>
      </c>
      <c r="W73" s="908"/>
      <c r="X73" s="908"/>
      <c r="Y73" s="908"/>
      <c r="Z73" s="908"/>
      <c r="AA73" s="908">
        <v>1909</v>
      </c>
      <c r="AB73" s="908"/>
      <c r="AC73" s="908"/>
      <c r="AD73" s="908"/>
      <c r="AE73" s="908"/>
      <c r="AF73" s="908">
        <v>17771</v>
      </c>
      <c r="AG73" s="908"/>
      <c r="AH73" s="908"/>
      <c r="AI73" s="908"/>
      <c r="AJ73" s="908"/>
      <c r="AK73" s="908" t="s">
        <v>580</v>
      </c>
      <c r="AL73" s="908"/>
      <c r="AM73" s="908"/>
      <c r="AN73" s="908"/>
      <c r="AO73" s="908"/>
      <c r="AP73" s="908">
        <v>15061</v>
      </c>
      <c r="AQ73" s="908"/>
      <c r="AR73" s="908"/>
      <c r="AS73" s="908"/>
      <c r="AT73" s="908"/>
      <c r="AU73" s="908" t="s">
        <v>587</v>
      </c>
      <c r="AV73" s="908"/>
      <c r="AW73" s="908"/>
      <c r="AX73" s="908"/>
      <c r="AY73" s="908"/>
      <c r="AZ73" s="954"/>
      <c r="BA73" s="954"/>
      <c r="BB73" s="954"/>
      <c r="BC73" s="954"/>
      <c r="BD73" s="955"/>
      <c r="BE73" s="259"/>
      <c r="BF73" s="259"/>
      <c r="BG73" s="259"/>
      <c r="BH73" s="259"/>
      <c r="BI73" s="259"/>
      <c r="BJ73" s="259"/>
      <c r="BK73" s="259"/>
      <c r="BL73" s="259"/>
      <c r="BM73" s="259"/>
      <c r="BN73" s="259"/>
      <c r="BO73" s="259"/>
      <c r="BP73" s="259"/>
      <c r="BQ73" s="256">
        <v>67</v>
      </c>
      <c r="BR73" s="261"/>
      <c r="BS73" s="940"/>
      <c r="BT73" s="941"/>
      <c r="BU73" s="941"/>
      <c r="BV73" s="941"/>
      <c r="BW73" s="941"/>
      <c r="BX73" s="941"/>
      <c r="BY73" s="941"/>
      <c r="BZ73" s="941"/>
      <c r="CA73" s="941"/>
      <c r="CB73" s="941"/>
      <c r="CC73" s="941"/>
      <c r="CD73" s="941"/>
      <c r="CE73" s="941"/>
      <c r="CF73" s="941"/>
      <c r="CG73" s="942"/>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34"/>
      <c r="DW73" s="935"/>
      <c r="DX73" s="935"/>
      <c r="DY73" s="935"/>
      <c r="DZ73" s="936"/>
      <c r="EA73" s="240"/>
    </row>
    <row r="74" spans="1:131" s="241" customFormat="1" ht="26.25" customHeight="1" x14ac:dyDescent="0.15">
      <c r="A74" s="255">
        <v>7</v>
      </c>
      <c r="B74" s="950"/>
      <c r="C74" s="951"/>
      <c r="D74" s="951"/>
      <c r="E74" s="951"/>
      <c r="F74" s="951"/>
      <c r="G74" s="951"/>
      <c r="H74" s="951"/>
      <c r="I74" s="951"/>
      <c r="J74" s="951"/>
      <c r="K74" s="951"/>
      <c r="L74" s="951"/>
      <c r="M74" s="951"/>
      <c r="N74" s="951"/>
      <c r="O74" s="951"/>
      <c r="P74" s="952"/>
      <c r="Q74" s="953"/>
      <c r="R74" s="908"/>
      <c r="S74" s="908"/>
      <c r="T74" s="908"/>
      <c r="U74" s="908"/>
      <c r="V74" s="908"/>
      <c r="W74" s="908"/>
      <c r="X74" s="908"/>
      <c r="Y74" s="908"/>
      <c r="Z74" s="908"/>
      <c r="AA74" s="908"/>
      <c r="AB74" s="908"/>
      <c r="AC74" s="908"/>
      <c r="AD74" s="908"/>
      <c r="AE74" s="908"/>
      <c r="AF74" s="908"/>
      <c r="AG74" s="908"/>
      <c r="AH74" s="908"/>
      <c r="AI74" s="908"/>
      <c r="AJ74" s="908"/>
      <c r="AK74" s="908"/>
      <c r="AL74" s="908"/>
      <c r="AM74" s="908"/>
      <c r="AN74" s="908"/>
      <c r="AO74" s="908"/>
      <c r="AP74" s="908"/>
      <c r="AQ74" s="908"/>
      <c r="AR74" s="908"/>
      <c r="AS74" s="908"/>
      <c r="AT74" s="908"/>
      <c r="AU74" s="908"/>
      <c r="AV74" s="908"/>
      <c r="AW74" s="908"/>
      <c r="AX74" s="908"/>
      <c r="AY74" s="908"/>
      <c r="AZ74" s="954"/>
      <c r="BA74" s="954"/>
      <c r="BB74" s="954"/>
      <c r="BC74" s="954"/>
      <c r="BD74" s="955"/>
      <c r="BE74" s="259"/>
      <c r="BF74" s="259"/>
      <c r="BG74" s="259"/>
      <c r="BH74" s="259"/>
      <c r="BI74" s="259"/>
      <c r="BJ74" s="259"/>
      <c r="BK74" s="259"/>
      <c r="BL74" s="259"/>
      <c r="BM74" s="259"/>
      <c r="BN74" s="259"/>
      <c r="BO74" s="259"/>
      <c r="BP74" s="259"/>
      <c r="BQ74" s="256">
        <v>68</v>
      </c>
      <c r="BR74" s="261"/>
      <c r="BS74" s="940"/>
      <c r="BT74" s="941"/>
      <c r="BU74" s="941"/>
      <c r="BV74" s="941"/>
      <c r="BW74" s="941"/>
      <c r="BX74" s="941"/>
      <c r="BY74" s="941"/>
      <c r="BZ74" s="941"/>
      <c r="CA74" s="941"/>
      <c r="CB74" s="941"/>
      <c r="CC74" s="941"/>
      <c r="CD74" s="941"/>
      <c r="CE74" s="941"/>
      <c r="CF74" s="941"/>
      <c r="CG74" s="942"/>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34"/>
      <c r="DW74" s="935"/>
      <c r="DX74" s="935"/>
      <c r="DY74" s="935"/>
      <c r="DZ74" s="936"/>
      <c r="EA74" s="240"/>
    </row>
    <row r="75" spans="1:131" s="241" customFormat="1" ht="26.25" customHeight="1" x14ac:dyDescent="0.15">
      <c r="A75" s="255">
        <v>8</v>
      </c>
      <c r="B75" s="950"/>
      <c r="C75" s="951"/>
      <c r="D75" s="951"/>
      <c r="E75" s="951"/>
      <c r="F75" s="951"/>
      <c r="G75" s="951"/>
      <c r="H75" s="951"/>
      <c r="I75" s="951"/>
      <c r="J75" s="951"/>
      <c r="K75" s="951"/>
      <c r="L75" s="951"/>
      <c r="M75" s="951"/>
      <c r="N75" s="951"/>
      <c r="O75" s="951"/>
      <c r="P75" s="952"/>
      <c r="Q75" s="956"/>
      <c r="R75" s="957"/>
      <c r="S75" s="957"/>
      <c r="T75" s="957"/>
      <c r="U75" s="907"/>
      <c r="V75" s="958"/>
      <c r="W75" s="957"/>
      <c r="X75" s="957"/>
      <c r="Y75" s="957"/>
      <c r="Z75" s="907"/>
      <c r="AA75" s="958"/>
      <c r="AB75" s="957"/>
      <c r="AC75" s="957"/>
      <c r="AD75" s="957"/>
      <c r="AE75" s="907"/>
      <c r="AF75" s="958"/>
      <c r="AG75" s="957"/>
      <c r="AH75" s="957"/>
      <c r="AI75" s="957"/>
      <c r="AJ75" s="907"/>
      <c r="AK75" s="958"/>
      <c r="AL75" s="957"/>
      <c r="AM75" s="957"/>
      <c r="AN75" s="957"/>
      <c r="AO75" s="907"/>
      <c r="AP75" s="958"/>
      <c r="AQ75" s="957"/>
      <c r="AR75" s="957"/>
      <c r="AS75" s="957"/>
      <c r="AT75" s="907"/>
      <c r="AU75" s="958"/>
      <c r="AV75" s="957"/>
      <c r="AW75" s="957"/>
      <c r="AX75" s="957"/>
      <c r="AY75" s="907"/>
      <c r="AZ75" s="954"/>
      <c r="BA75" s="954"/>
      <c r="BB75" s="954"/>
      <c r="BC75" s="954"/>
      <c r="BD75" s="955"/>
      <c r="BE75" s="259"/>
      <c r="BF75" s="259"/>
      <c r="BG75" s="259"/>
      <c r="BH75" s="259"/>
      <c r="BI75" s="259"/>
      <c r="BJ75" s="259"/>
      <c r="BK75" s="259"/>
      <c r="BL75" s="259"/>
      <c r="BM75" s="259"/>
      <c r="BN75" s="259"/>
      <c r="BO75" s="259"/>
      <c r="BP75" s="259"/>
      <c r="BQ75" s="256">
        <v>69</v>
      </c>
      <c r="BR75" s="261"/>
      <c r="BS75" s="940"/>
      <c r="BT75" s="941"/>
      <c r="BU75" s="941"/>
      <c r="BV75" s="941"/>
      <c r="BW75" s="941"/>
      <c r="BX75" s="941"/>
      <c r="BY75" s="941"/>
      <c r="BZ75" s="941"/>
      <c r="CA75" s="941"/>
      <c r="CB75" s="941"/>
      <c r="CC75" s="941"/>
      <c r="CD75" s="941"/>
      <c r="CE75" s="941"/>
      <c r="CF75" s="941"/>
      <c r="CG75" s="942"/>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34"/>
      <c r="DW75" s="935"/>
      <c r="DX75" s="935"/>
      <c r="DY75" s="935"/>
      <c r="DZ75" s="936"/>
      <c r="EA75" s="240"/>
    </row>
    <row r="76" spans="1:131" s="241" customFormat="1" ht="26.25" customHeight="1" x14ac:dyDescent="0.15">
      <c r="A76" s="255">
        <v>9</v>
      </c>
      <c r="B76" s="950"/>
      <c r="C76" s="951"/>
      <c r="D76" s="951"/>
      <c r="E76" s="951"/>
      <c r="F76" s="951"/>
      <c r="G76" s="951"/>
      <c r="H76" s="951"/>
      <c r="I76" s="951"/>
      <c r="J76" s="951"/>
      <c r="K76" s="951"/>
      <c r="L76" s="951"/>
      <c r="M76" s="951"/>
      <c r="N76" s="951"/>
      <c r="O76" s="951"/>
      <c r="P76" s="952"/>
      <c r="Q76" s="956"/>
      <c r="R76" s="957"/>
      <c r="S76" s="957"/>
      <c r="T76" s="957"/>
      <c r="U76" s="907"/>
      <c r="V76" s="958"/>
      <c r="W76" s="957"/>
      <c r="X76" s="957"/>
      <c r="Y76" s="957"/>
      <c r="Z76" s="907"/>
      <c r="AA76" s="958"/>
      <c r="AB76" s="957"/>
      <c r="AC76" s="957"/>
      <c r="AD76" s="957"/>
      <c r="AE76" s="907"/>
      <c r="AF76" s="958"/>
      <c r="AG76" s="957"/>
      <c r="AH76" s="957"/>
      <c r="AI76" s="957"/>
      <c r="AJ76" s="907"/>
      <c r="AK76" s="958"/>
      <c r="AL76" s="957"/>
      <c r="AM76" s="957"/>
      <c r="AN76" s="957"/>
      <c r="AO76" s="907"/>
      <c r="AP76" s="958"/>
      <c r="AQ76" s="957"/>
      <c r="AR76" s="957"/>
      <c r="AS76" s="957"/>
      <c r="AT76" s="907"/>
      <c r="AU76" s="958"/>
      <c r="AV76" s="957"/>
      <c r="AW76" s="957"/>
      <c r="AX76" s="957"/>
      <c r="AY76" s="907"/>
      <c r="AZ76" s="954"/>
      <c r="BA76" s="954"/>
      <c r="BB76" s="954"/>
      <c r="BC76" s="954"/>
      <c r="BD76" s="955"/>
      <c r="BE76" s="259"/>
      <c r="BF76" s="259"/>
      <c r="BG76" s="259"/>
      <c r="BH76" s="259"/>
      <c r="BI76" s="259"/>
      <c r="BJ76" s="259"/>
      <c r="BK76" s="259"/>
      <c r="BL76" s="259"/>
      <c r="BM76" s="259"/>
      <c r="BN76" s="259"/>
      <c r="BO76" s="259"/>
      <c r="BP76" s="259"/>
      <c r="BQ76" s="256">
        <v>70</v>
      </c>
      <c r="BR76" s="261"/>
      <c r="BS76" s="940"/>
      <c r="BT76" s="941"/>
      <c r="BU76" s="941"/>
      <c r="BV76" s="941"/>
      <c r="BW76" s="941"/>
      <c r="BX76" s="941"/>
      <c r="BY76" s="941"/>
      <c r="BZ76" s="941"/>
      <c r="CA76" s="941"/>
      <c r="CB76" s="941"/>
      <c r="CC76" s="941"/>
      <c r="CD76" s="941"/>
      <c r="CE76" s="941"/>
      <c r="CF76" s="941"/>
      <c r="CG76" s="942"/>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34"/>
      <c r="DW76" s="935"/>
      <c r="DX76" s="935"/>
      <c r="DY76" s="935"/>
      <c r="DZ76" s="936"/>
      <c r="EA76" s="240"/>
    </row>
    <row r="77" spans="1:131" s="241" customFormat="1" ht="26.25" customHeight="1" x14ac:dyDescent="0.15">
      <c r="A77" s="255">
        <v>10</v>
      </c>
      <c r="B77" s="950"/>
      <c r="C77" s="951"/>
      <c r="D77" s="951"/>
      <c r="E77" s="951"/>
      <c r="F77" s="951"/>
      <c r="G77" s="951"/>
      <c r="H77" s="951"/>
      <c r="I77" s="951"/>
      <c r="J77" s="951"/>
      <c r="K77" s="951"/>
      <c r="L77" s="951"/>
      <c r="M77" s="951"/>
      <c r="N77" s="951"/>
      <c r="O77" s="951"/>
      <c r="P77" s="952"/>
      <c r="Q77" s="956"/>
      <c r="R77" s="957"/>
      <c r="S77" s="957"/>
      <c r="T77" s="957"/>
      <c r="U77" s="907"/>
      <c r="V77" s="958"/>
      <c r="W77" s="957"/>
      <c r="X77" s="957"/>
      <c r="Y77" s="957"/>
      <c r="Z77" s="907"/>
      <c r="AA77" s="958"/>
      <c r="AB77" s="957"/>
      <c r="AC77" s="957"/>
      <c r="AD77" s="957"/>
      <c r="AE77" s="907"/>
      <c r="AF77" s="958"/>
      <c r="AG77" s="957"/>
      <c r="AH77" s="957"/>
      <c r="AI77" s="957"/>
      <c r="AJ77" s="907"/>
      <c r="AK77" s="958"/>
      <c r="AL77" s="957"/>
      <c r="AM77" s="957"/>
      <c r="AN77" s="957"/>
      <c r="AO77" s="907"/>
      <c r="AP77" s="958"/>
      <c r="AQ77" s="957"/>
      <c r="AR77" s="957"/>
      <c r="AS77" s="957"/>
      <c r="AT77" s="907"/>
      <c r="AU77" s="958"/>
      <c r="AV77" s="957"/>
      <c r="AW77" s="957"/>
      <c r="AX77" s="957"/>
      <c r="AY77" s="907"/>
      <c r="AZ77" s="954"/>
      <c r="BA77" s="954"/>
      <c r="BB77" s="954"/>
      <c r="BC77" s="954"/>
      <c r="BD77" s="955"/>
      <c r="BE77" s="259"/>
      <c r="BF77" s="259"/>
      <c r="BG77" s="259"/>
      <c r="BH77" s="259"/>
      <c r="BI77" s="259"/>
      <c r="BJ77" s="259"/>
      <c r="BK77" s="259"/>
      <c r="BL77" s="259"/>
      <c r="BM77" s="259"/>
      <c r="BN77" s="259"/>
      <c r="BO77" s="259"/>
      <c r="BP77" s="259"/>
      <c r="BQ77" s="256">
        <v>71</v>
      </c>
      <c r="BR77" s="261"/>
      <c r="BS77" s="940"/>
      <c r="BT77" s="941"/>
      <c r="BU77" s="941"/>
      <c r="BV77" s="941"/>
      <c r="BW77" s="941"/>
      <c r="BX77" s="941"/>
      <c r="BY77" s="941"/>
      <c r="BZ77" s="941"/>
      <c r="CA77" s="941"/>
      <c r="CB77" s="941"/>
      <c r="CC77" s="941"/>
      <c r="CD77" s="941"/>
      <c r="CE77" s="941"/>
      <c r="CF77" s="941"/>
      <c r="CG77" s="942"/>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34"/>
      <c r="DW77" s="935"/>
      <c r="DX77" s="935"/>
      <c r="DY77" s="935"/>
      <c r="DZ77" s="936"/>
      <c r="EA77" s="240"/>
    </row>
    <row r="78" spans="1:131" s="241" customFormat="1" ht="26.25" customHeight="1" x14ac:dyDescent="0.15">
      <c r="A78" s="255">
        <v>11</v>
      </c>
      <c r="B78" s="950"/>
      <c r="C78" s="951"/>
      <c r="D78" s="951"/>
      <c r="E78" s="951"/>
      <c r="F78" s="951"/>
      <c r="G78" s="951"/>
      <c r="H78" s="951"/>
      <c r="I78" s="951"/>
      <c r="J78" s="951"/>
      <c r="K78" s="951"/>
      <c r="L78" s="951"/>
      <c r="M78" s="951"/>
      <c r="N78" s="951"/>
      <c r="O78" s="951"/>
      <c r="P78" s="952"/>
      <c r="Q78" s="953"/>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54"/>
      <c r="BA78" s="954"/>
      <c r="BB78" s="954"/>
      <c r="BC78" s="954"/>
      <c r="BD78" s="955"/>
      <c r="BE78" s="259"/>
      <c r="BF78" s="259"/>
      <c r="BG78" s="259"/>
      <c r="BH78" s="259"/>
      <c r="BI78" s="259"/>
      <c r="BJ78" s="262"/>
      <c r="BK78" s="262"/>
      <c r="BL78" s="262"/>
      <c r="BM78" s="262"/>
      <c r="BN78" s="262"/>
      <c r="BO78" s="259"/>
      <c r="BP78" s="259"/>
      <c r="BQ78" s="256">
        <v>72</v>
      </c>
      <c r="BR78" s="261"/>
      <c r="BS78" s="940"/>
      <c r="BT78" s="941"/>
      <c r="BU78" s="941"/>
      <c r="BV78" s="941"/>
      <c r="BW78" s="941"/>
      <c r="BX78" s="941"/>
      <c r="BY78" s="941"/>
      <c r="BZ78" s="941"/>
      <c r="CA78" s="941"/>
      <c r="CB78" s="941"/>
      <c r="CC78" s="941"/>
      <c r="CD78" s="941"/>
      <c r="CE78" s="941"/>
      <c r="CF78" s="941"/>
      <c r="CG78" s="942"/>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34"/>
      <c r="DW78" s="935"/>
      <c r="DX78" s="935"/>
      <c r="DY78" s="935"/>
      <c r="DZ78" s="936"/>
      <c r="EA78" s="240"/>
    </row>
    <row r="79" spans="1:131" s="241" customFormat="1" ht="26.25" customHeight="1" x14ac:dyDescent="0.15">
      <c r="A79" s="255">
        <v>12</v>
      </c>
      <c r="B79" s="950"/>
      <c r="C79" s="951"/>
      <c r="D79" s="951"/>
      <c r="E79" s="951"/>
      <c r="F79" s="951"/>
      <c r="G79" s="951"/>
      <c r="H79" s="951"/>
      <c r="I79" s="951"/>
      <c r="J79" s="951"/>
      <c r="K79" s="951"/>
      <c r="L79" s="951"/>
      <c r="M79" s="951"/>
      <c r="N79" s="951"/>
      <c r="O79" s="951"/>
      <c r="P79" s="952"/>
      <c r="Q79" s="953"/>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54"/>
      <c r="BA79" s="954"/>
      <c r="BB79" s="954"/>
      <c r="BC79" s="954"/>
      <c r="BD79" s="955"/>
      <c r="BE79" s="259"/>
      <c r="BF79" s="259"/>
      <c r="BG79" s="259"/>
      <c r="BH79" s="259"/>
      <c r="BI79" s="259"/>
      <c r="BJ79" s="262"/>
      <c r="BK79" s="262"/>
      <c r="BL79" s="262"/>
      <c r="BM79" s="262"/>
      <c r="BN79" s="262"/>
      <c r="BO79" s="259"/>
      <c r="BP79" s="259"/>
      <c r="BQ79" s="256">
        <v>73</v>
      </c>
      <c r="BR79" s="261"/>
      <c r="BS79" s="940"/>
      <c r="BT79" s="941"/>
      <c r="BU79" s="941"/>
      <c r="BV79" s="941"/>
      <c r="BW79" s="941"/>
      <c r="BX79" s="941"/>
      <c r="BY79" s="941"/>
      <c r="BZ79" s="941"/>
      <c r="CA79" s="941"/>
      <c r="CB79" s="941"/>
      <c r="CC79" s="941"/>
      <c r="CD79" s="941"/>
      <c r="CE79" s="941"/>
      <c r="CF79" s="941"/>
      <c r="CG79" s="942"/>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34"/>
      <c r="DW79" s="935"/>
      <c r="DX79" s="935"/>
      <c r="DY79" s="935"/>
      <c r="DZ79" s="936"/>
      <c r="EA79" s="240"/>
    </row>
    <row r="80" spans="1:131" s="241" customFormat="1" ht="26.25" customHeight="1" x14ac:dyDescent="0.15">
      <c r="A80" s="255">
        <v>13</v>
      </c>
      <c r="B80" s="950"/>
      <c r="C80" s="951"/>
      <c r="D80" s="951"/>
      <c r="E80" s="951"/>
      <c r="F80" s="951"/>
      <c r="G80" s="951"/>
      <c r="H80" s="951"/>
      <c r="I80" s="951"/>
      <c r="J80" s="951"/>
      <c r="K80" s="951"/>
      <c r="L80" s="951"/>
      <c r="M80" s="951"/>
      <c r="N80" s="951"/>
      <c r="O80" s="951"/>
      <c r="P80" s="952"/>
      <c r="Q80" s="953"/>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54"/>
      <c r="BA80" s="954"/>
      <c r="BB80" s="954"/>
      <c r="BC80" s="954"/>
      <c r="BD80" s="955"/>
      <c r="BE80" s="259"/>
      <c r="BF80" s="259"/>
      <c r="BG80" s="259"/>
      <c r="BH80" s="259"/>
      <c r="BI80" s="259"/>
      <c r="BJ80" s="259"/>
      <c r="BK80" s="259"/>
      <c r="BL80" s="259"/>
      <c r="BM80" s="259"/>
      <c r="BN80" s="259"/>
      <c r="BO80" s="259"/>
      <c r="BP80" s="259"/>
      <c r="BQ80" s="256">
        <v>74</v>
      </c>
      <c r="BR80" s="261"/>
      <c r="BS80" s="940"/>
      <c r="BT80" s="941"/>
      <c r="BU80" s="941"/>
      <c r="BV80" s="941"/>
      <c r="BW80" s="941"/>
      <c r="BX80" s="941"/>
      <c r="BY80" s="941"/>
      <c r="BZ80" s="941"/>
      <c r="CA80" s="941"/>
      <c r="CB80" s="941"/>
      <c r="CC80" s="941"/>
      <c r="CD80" s="941"/>
      <c r="CE80" s="941"/>
      <c r="CF80" s="941"/>
      <c r="CG80" s="942"/>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34"/>
      <c r="DW80" s="935"/>
      <c r="DX80" s="935"/>
      <c r="DY80" s="935"/>
      <c r="DZ80" s="936"/>
      <c r="EA80" s="240"/>
    </row>
    <row r="81" spans="1:131" s="241" customFormat="1" ht="26.25" customHeight="1" x14ac:dyDescent="0.15">
      <c r="A81" s="255">
        <v>14</v>
      </c>
      <c r="B81" s="950"/>
      <c r="C81" s="951"/>
      <c r="D81" s="951"/>
      <c r="E81" s="951"/>
      <c r="F81" s="951"/>
      <c r="G81" s="951"/>
      <c r="H81" s="951"/>
      <c r="I81" s="951"/>
      <c r="J81" s="951"/>
      <c r="K81" s="951"/>
      <c r="L81" s="951"/>
      <c r="M81" s="951"/>
      <c r="N81" s="951"/>
      <c r="O81" s="951"/>
      <c r="P81" s="952"/>
      <c r="Q81" s="953"/>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54"/>
      <c r="BA81" s="954"/>
      <c r="BB81" s="954"/>
      <c r="BC81" s="954"/>
      <c r="BD81" s="955"/>
      <c r="BE81" s="259"/>
      <c r="BF81" s="259"/>
      <c r="BG81" s="259"/>
      <c r="BH81" s="259"/>
      <c r="BI81" s="259"/>
      <c r="BJ81" s="259"/>
      <c r="BK81" s="259"/>
      <c r="BL81" s="259"/>
      <c r="BM81" s="259"/>
      <c r="BN81" s="259"/>
      <c r="BO81" s="259"/>
      <c r="BP81" s="259"/>
      <c r="BQ81" s="256">
        <v>75</v>
      </c>
      <c r="BR81" s="261"/>
      <c r="BS81" s="940"/>
      <c r="BT81" s="941"/>
      <c r="BU81" s="941"/>
      <c r="BV81" s="941"/>
      <c r="BW81" s="941"/>
      <c r="BX81" s="941"/>
      <c r="BY81" s="941"/>
      <c r="BZ81" s="941"/>
      <c r="CA81" s="941"/>
      <c r="CB81" s="941"/>
      <c r="CC81" s="941"/>
      <c r="CD81" s="941"/>
      <c r="CE81" s="941"/>
      <c r="CF81" s="941"/>
      <c r="CG81" s="942"/>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34"/>
      <c r="DW81" s="935"/>
      <c r="DX81" s="935"/>
      <c r="DY81" s="935"/>
      <c r="DZ81" s="936"/>
      <c r="EA81" s="240"/>
    </row>
    <row r="82" spans="1:131" s="241" customFormat="1" ht="26.25" customHeight="1" x14ac:dyDescent="0.15">
      <c r="A82" s="255">
        <v>15</v>
      </c>
      <c r="B82" s="950"/>
      <c r="C82" s="951"/>
      <c r="D82" s="951"/>
      <c r="E82" s="951"/>
      <c r="F82" s="951"/>
      <c r="G82" s="951"/>
      <c r="H82" s="951"/>
      <c r="I82" s="951"/>
      <c r="J82" s="951"/>
      <c r="K82" s="951"/>
      <c r="L82" s="951"/>
      <c r="M82" s="951"/>
      <c r="N82" s="951"/>
      <c r="O82" s="951"/>
      <c r="P82" s="952"/>
      <c r="Q82" s="953"/>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54"/>
      <c r="BA82" s="954"/>
      <c r="BB82" s="954"/>
      <c r="BC82" s="954"/>
      <c r="BD82" s="955"/>
      <c r="BE82" s="259"/>
      <c r="BF82" s="259"/>
      <c r="BG82" s="259"/>
      <c r="BH82" s="259"/>
      <c r="BI82" s="259"/>
      <c r="BJ82" s="259"/>
      <c r="BK82" s="259"/>
      <c r="BL82" s="259"/>
      <c r="BM82" s="259"/>
      <c r="BN82" s="259"/>
      <c r="BO82" s="259"/>
      <c r="BP82" s="259"/>
      <c r="BQ82" s="256">
        <v>76</v>
      </c>
      <c r="BR82" s="261"/>
      <c r="BS82" s="940"/>
      <c r="BT82" s="941"/>
      <c r="BU82" s="941"/>
      <c r="BV82" s="941"/>
      <c r="BW82" s="941"/>
      <c r="BX82" s="941"/>
      <c r="BY82" s="941"/>
      <c r="BZ82" s="941"/>
      <c r="CA82" s="941"/>
      <c r="CB82" s="941"/>
      <c r="CC82" s="941"/>
      <c r="CD82" s="941"/>
      <c r="CE82" s="941"/>
      <c r="CF82" s="941"/>
      <c r="CG82" s="942"/>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34"/>
      <c r="DW82" s="935"/>
      <c r="DX82" s="935"/>
      <c r="DY82" s="935"/>
      <c r="DZ82" s="936"/>
      <c r="EA82" s="240"/>
    </row>
    <row r="83" spans="1:131" s="241" customFormat="1" ht="26.25" customHeight="1" x14ac:dyDescent="0.15">
      <c r="A83" s="255">
        <v>16</v>
      </c>
      <c r="B83" s="950"/>
      <c r="C83" s="951"/>
      <c r="D83" s="951"/>
      <c r="E83" s="951"/>
      <c r="F83" s="951"/>
      <c r="G83" s="951"/>
      <c r="H83" s="951"/>
      <c r="I83" s="951"/>
      <c r="J83" s="951"/>
      <c r="K83" s="951"/>
      <c r="L83" s="951"/>
      <c r="M83" s="951"/>
      <c r="N83" s="951"/>
      <c r="O83" s="951"/>
      <c r="P83" s="952"/>
      <c r="Q83" s="953"/>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54"/>
      <c r="BA83" s="954"/>
      <c r="BB83" s="954"/>
      <c r="BC83" s="954"/>
      <c r="BD83" s="955"/>
      <c r="BE83" s="259"/>
      <c r="BF83" s="259"/>
      <c r="BG83" s="259"/>
      <c r="BH83" s="259"/>
      <c r="BI83" s="259"/>
      <c r="BJ83" s="259"/>
      <c r="BK83" s="259"/>
      <c r="BL83" s="259"/>
      <c r="BM83" s="259"/>
      <c r="BN83" s="259"/>
      <c r="BO83" s="259"/>
      <c r="BP83" s="259"/>
      <c r="BQ83" s="256">
        <v>77</v>
      </c>
      <c r="BR83" s="261"/>
      <c r="BS83" s="940"/>
      <c r="BT83" s="941"/>
      <c r="BU83" s="941"/>
      <c r="BV83" s="941"/>
      <c r="BW83" s="941"/>
      <c r="BX83" s="941"/>
      <c r="BY83" s="941"/>
      <c r="BZ83" s="941"/>
      <c r="CA83" s="941"/>
      <c r="CB83" s="941"/>
      <c r="CC83" s="941"/>
      <c r="CD83" s="941"/>
      <c r="CE83" s="941"/>
      <c r="CF83" s="941"/>
      <c r="CG83" s="942"/>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34"/>
      <c r="DW83" s="935"/>
      <c r="DX83" s="935"/>
      <c r="DY83" s="935"/>
      <c r="DZ83" s="936"/>
      <c r="EA83" s="240"/>
    </row>
    <row r="84" spans="1:131" s="241" customFormat="1" ht="26.25" customHeight="1" x14ac:dyDescent="0.15">
      <c r="A84" s="255">
        <v>17</v>
      </c>
      <c r="B84" s="950"/>
      <c r="C84" s="951"/>
      <c r="D84" s="951"/>
      <c r="E84" s="951"/>
      <c r="F84" s="951"/>
      <c r="G84" s="951"/>
      <c r="H84" s="951"/>
      <c r="I84" s="951"/>
      <c r="J84" s="951"/>
      <c r="K84" s="951"/>
      <c r="L84" s="951"/>
      <c r="M84" s="951"/>
      <c r="N84" s="951"/>
      <c r="O84" s="951"/>
      <c r="P84" s="952"/>
      <c r="Q84" s="953"/>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54"/>
      <c r="BA84" s="954"/>
      <c r="BB84" s="954"/>
      <c r="BC84" s="954"/>
      <c r="BD84" s="955"/>
      <c r="BE84" s="259"/>
      <c r="BF84" s="259"/>
      <c r="BG84" s="259"/>
      <c r="BH84" s="259"/>
      <c r="BI84" s="259"/>
      <c r="BJ84" s="259"/>
      <c r="BK84" s="259"/>
      <c r="BL84" s="259"/>
      <c r="BM84" s="259"/>
      <c r="BN84" s="259"/>
      <c r="BO84" s="259"/>
      <c r="BP84" s="259"/>
      <c r="BQ84" s="256">
        <v>78</v>
      </c>
      <c r="BR84" s="261"/>
      <c r="BS84" s="940"/>
      <c r="BT84" s="941"/>
      <c r="BU84" s="941"/>
      <c r="BV84" s="941"/>
      <c r="BW84" s="941"/>
      <c r="BX84" s="941"/>
      <c r="BY84" s="941"/>
      <c r="BZ84" s="941"/>
      <c r="CA84" s="941"/>
      <c r="CB84" s="941"/>
      <c r="CC84" s="941"/>
      <c r="CD84" s="941"/>
      <c r="CE84" s="941"/>
      <c r="CF84" s="941"/>
      <c r="CG84" s="942"/>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34"/>
      <c r="DW84" s="935"/>
      <c r="DX84" s="935"/>
      <c r="DY84" s="935"/>
      <c r="DZ84" s="936"/>
      <c r="EA84" s="240"/>
    </row>
    <row r="85" spans="1:131" s="241" customFormat="1" ht="26.25" customHeight="1" x14ac:dyDescent="0.15">
      <c r="A85" s="255">
        <v>18</v>
      </c>
      <c r="B85" s="950"/>
      <c r="C85" s="951"/>
      <c r="D85" s="951"/>
      <c r="E85" s="951"/>
      <c r="F85" s="951"/>
      <c r="G85" s="951"/>
      <c r="H85" s="951"/>
      <c r="I85" s="951"/>
      <c r="J85" s="951"/>
      <c r="K85" s="951"/>
      <c r="L85" s="951"/>
      <c r="M85" s="951"/>
      <c r="N85" s="951"/>
      <c r="O85" s="951"/>
      <c r="P85" s="952"/>
      <c r="Q85" s="953"/>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54"/>
      <c r="BA85" s="954"/>
      <c r="BB85" s="954"/>
      <c r="BC85" s="954"/>
      <c r="BD85" s="955"/>
      <c r="BE85" s="259"/>
      <c r="BF85" s="259"/>
      <c r="BG85" s="259"/>
      <c r="BH85" s="259"/>
      <c r="BI85" s="259"/>
      <c r="BJ85" s="259"/>
      <c r="BK85" s="259"/>
      <c r="BL85" s="259"/>
      <c r="BM85" s="259"/>
      <c r="BN85" s="259"/>
      <c r="BO85" s="259"/>
      <c r="BP85" s="259"/>
      <c r="BQ85" s="256">
        <v>79</v>
      </c>
      <c r="BR85" s="261"/>
      <c r="BS85" s="940"/>
      <c r="BT85" s="941"/>
      <c r="BU85" s="941"/>
      <c r="BV85" s="941"/>
      <c r="BW85" s="941"/>
      <c r="BX85" s="941"/>
      <c r="BY85" s="941"/>
      <c r="BZ85" s="941"/>
      <c r="CA85" s="941"/>
      <c r="CB85" s="941"/>
      <c r="CC85" s="941"/>
      <c r="CD85" s="941"/>
      <c r="CE85" s="941"/>
      <c r="CF85" s="941"/>
      <c r="CG85" s="942"/>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34"/>
      <c r="DW85" s="935"/>
      <c r="DX85" s="935"/>
      <c r="DY85" s="935"/>
      <c r="DZ85" s="936"/>
      <c r="EA85" s="240"/>
    </row>
    <row r="86" spans="1:131" s="241" customFormat="1" ht="26.25" customHeight="1" x14ac:dyDescent="0.15">
      <c r="A86" s="255">
        <v>19</v>
      </c>
      <c r="B86" s="950"/>
      <c r="C86" s="951"/>
      <c r="D86" s="951"/>
      <c r="E86" s="951"/>
      <c r="F86" s="951"/>
      <c r="G86" s="951"/>
      <c r="H86" s="951"/>
      <c r="I86" s="951"/>
      <c r="J86" s="951"/>
      <c r="K86" s="951"/>
      <c r="L86" s="951"/>
      <c r="M86" s="951"/>
      <c r="N86" s="951"/>
      <c r="O86" s="951"/>
      <c r="P86" s="952"/>
      <c r="Q86" s="953"/>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54"/>
      <c r="BA86" s="954"/>
      <c r="BB86" s="954"/>
      <c r="BC86" s="954"/>
      <c r="BD86" s="955"/>
      <c r="BE86" s="259"/>
      <c r="BF86" s="259"/>
      <c r="BG86" s="259"/>
      <c r="BH86" s="259"/>
      <c r="BI86" s="259"/>
      <c r="BJ86" s="259"/>
      <c r="BK86" s="259"/>
      <c r="BL86" s="259"/>
      <c r="BM86" s="259"/>
      <c r="BN86" s="259"/>
      <c r="BO86" s="259"/>
      <c r="BP86" s="259"/>
      <c r="BQ86" s="256">
        <v>80</v>
      </c>
      <c r="BR86" s="261"/>
      <c r="BS86" s="940"/>
      <c r="BT86" s="941"/>
      <c r="BU86" s="941"/>
      <c r="BV86" s="941"/>
      <c r="BW86" s="941"/>
      <c r="BX86" s="941"/>
      <c r="BY86" s="941"/>
      <c r="BZ86" s="941"/>
      <c r="CA86" s="941"/>
      <c r="CB86" s="941"/>
      <c r="CC86" s="941"/>
      <c r="CD86" s="941"/>
      <c r="CE86" s="941"/>
      <c r="CF86" s="941"/>
      <c r="CG86" s="942"/>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34"/>
      <c r="DW86" s="935"/>
      <c r="DX86" s="935"/>
      <c r="DY86" s="935"/>
      <c r="DZ86" s="936"/>
      <c r="EA86" s="240"/>
    </row>
    <row r="87" spans="1:131" s="241" customFormat="1" ht="26.25" customHeight="1" x14ac:dyDescent="0.15">
      <c r="A87" s="263">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9"/>
      <c r="BF87" s="259"/>
      <c r="BG87" s="259"/>
      <c r="BH87" s="259"/>
      <c r="BI87" s="259"/>
      <c r="BJ87" s="259"/>
      <c r="BK87" s="259"/>
      <c r="BL87" s="259"/>
      <c r="BM87" s="259"/>
      <c r="BN87" s="259"/>
      <c r="BO87" s="259"/>
      <c r="BP87" s="259"/>
      <c r="BQ87" s="256">
        <v>81</v>
      </c>
      <c r="BR87" s="261"/>
      <c r="BS87" s="940"/>
      <c r="BT87" s="941"/>
      <c r="BU87" s="941"/>
      <c r="BV87" s="941"/>
      <c r="BW87" s="941"/>
      <c r="BX87" s="941"/>
      <c r="BY87" s="941"/>
      <c r="BZ87" s="941"/>
      <c r="CA87" s="941"/>
      <c r="CB87" s="941"/>
      <c r="CC87" s="941"/>
      <c r="CD87" s="941"/>
      <c r="CE87" s="941"/>
      <c r="CF87" s="941"/>
      <c r="CG87" s="942"/>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34"/>
      <c r="DW87" s="935"/>
      <c r="DX87" s="935"/>
      <c r="DY87" s="935"/>
      <c r="DZ87" s="936"/>
      <c r="EA87" s="240"/>
    </row>
    <row r="88" spans="1:131" s="241" customFormat="1" ht="26.25" customHeight="1" thickBot="1" x14ac:dyDescent="0.2">
      <c r="A88" s="258" t="s">
        <v>385</v>
      </c>
      <c r="B88" s="867" t="s">
        <v>415</v>
      </c>
      <c r="C88" s="868"/>
      <c r="D88" s="868"/>
      <c r="E88" s="868"/>
      <c r="F88" s="868"/>
      <c r="G88" s="868"/>
      <c r="H88" s="868"/>
      <c r="I88" s="868"/>
      <c r="J88" s="868"/>
      <c r="K88" s="868"/>
      <c r="L88" s="868"/>
      <c r="M88" s="868"/>
      <c r="N88" s="868"/>
      <c r="O88" s="868"/>
      <c r="P88" s="869"/>
      <c r="Q88" s="915"/>
      <c r="R88" s="916"/>
      <c r="S88" s="916"/>
      <c r="T88" s="916"/>
      <c r="U88" s="916"/>
      <c r="V88" s="916"/>
      <c r="W88" s="916"/>
      <c r="X88" s="916"/>
      <c r="Y88" s="916"/>
      <c r="Z88" s="916"/>
      <c r="AA88" s="916"/>
      <c r="AB88" s="916"/>
      <c r="AC88" s="916"/>
      <c r="AD88" s="916"/>
      <c r="AE88" s="916"/>
      <c r="AF88" s="919">
        <v>76525</v>
      </c>
      <c r="AG88" s="919"/>
      <c r="AH88" s="919"/>
      <c r="AI88" s="919"/>
      <c r="AJ88" s="919"/>
      <c r="AK88" s="916"/>
      <c r="AL88" s="916"/>
      <c r="AM88" s="916"/>
      <c r="AN88" s="916"/>
      <c r="AO88" s="916"/>
      <c r="AP88" s="919">
        <v>139808</v>
      </c>
      <c r="AQ88" s="919"/>
      <c r="AR88" s="919"/>
      <c r="AS88" s="919"/>
      <c r="AT88" s="919"/>
      <c r="AU88" s="919"/>
      <c r="AV88" s="919"/>
      <c r="AW88" s="919"/>
      <c r="AX88" s="919"/>
      <c r="AY88" s="919"/>
      <c r="AZ88" s="924"/>
      <c r="BA88" s="924"/>
      <c r="BB88" s="924"/>
      <c r="BC88" s="924"/>
      <c r="BD88" s="925"/>
      <c r="BE88" s="259"/>
      <c r="BF88" s="259"/>
      <c r="BG88" s="259"/>
      <c r="BH88" s="259"/>
      <c r="BI88" s="259"/>
      <c r="BJ88" s="259"/>
      <c r="BK88" s="259"/>
      <c r="BL88" s="259"/>
      <c r="BM88" s="259"/>
      <c r="BN88" s="259"/>
      <c r="BO88" s="259"/>
      <c r="BP88" s="259"/>
      <c r="BQ88" s="256">
        <v>82</v>
      </c>
      <c r="BR88" s="261"/>
      <c r="BS88" s="940"/>
      <c r="BT88" s="941"/>
      <c r="BU88" s="941"/>
      <c r="BV88" s="941"/>
      <c r="BW88" s="941"/>
      <c r="BX88" s="941"/>
      <c r="BY88" s="941"/>
      <c r="BZ88" s="941"/>
      <c r="CA88" s="941"/>
      <c r="CB88" s="941"/>
      <c r="CC88" s="941"/>
      <c r="CD88" s="941"/>
      <c r="CE88" s="941"/>
      <c r="CF88" s="941"/>
      <c r="CG88" s="942"/>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34"/>
      <c r="DW88" s="935"/>
      <c r="DX88" s="935"/>
      <c r="DY88" s="935"/>
      <c r="DZ88" s="936"/>
      <c r="EA88" s="240"/>
    </row>
    <row r="89" spans="1:131" s="241" customFormat="1" ht="26.25" hidden="1" customHeight="1" x14ac:dyDescent="0.15">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940"/>
      <c r="BT89" s="941"/>
      <c r="BU89" s="941"/>
      <c r="BV89" s="941"/>
      <c r="BW89" s="941"/>
      <c r="BX89" s="941"/>
      <c r="BY89" s="941"/>
      <c r="BZ89" s="941"/>
      <c r="CA89" s="941"/>
      <c r="CB89" s="941"/>
      <c r="CC89" s="941"/>
      <c r="CD89" s="941"/>
      <c r="CE89" s="941"/>
      <c r="CF89" s="941"/>
      <c r="CG89" s="942"/>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34"/>
      <c r="DW89" s="935"/>
      <c r="DX89" s="935"/>
      <c r="DY89" s="935"/>
      <c r="DZ89" s="936"/>
      <c r="EA89" s="240"/>
    </row>
    <row r="90" spans="1:131" s="241" customFormat="1" ht="26.25" hidden="1" customHeight="1" x14ac:dyDescent="0.15">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940"/>
      <c r="BT90" s="941"/>
      <c r="BU90" s="941"/>
      <c r="BV90" s="941"/>
      <c r="BW90" s="941"/>
      <c r="BX90" s="941"/>
      <c r="BY90" s="941"/>
      <c r="BZ90" s="941"/>
      <c r="CA90" s="941"/>
      <c r="CB90" s="941"/>
      <c r="CC90" s="941"/>
      <c r="CD90" s="941"/>
      <c r="CE90" s="941"/>
      <c r="CF90" s="941"/>
      <c r="CG90" s="942"/>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34"/>
      <c r="DW90" s="935"/>
      <c r="DX90" s="935"/>
      <c r="DY90" s="935"/>
      <c r="DZ90" s="936"/>
      <c r="EA90" s="240"/>
    </row>
    <row r="91" spans="1:131" s="241" customFormat="1" ht="26.25" hidden="1" customHeight="1" x14ac:dyDescent="0.15">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940"/>
      <c r="BT91" s="941"/>
      <c r="BU91" s="941"/>
      <c r="BV91" s="941"/>
      <c r="BW91" s="941"/>
      <c r="BX91" s="941"/>
      <c r="BY91" s="941"/>
      <c r="BZ91" s="941"/>
      <c r="CA91" s="941"/>
      <c r="CB91" s="941"/>
      <c r="CC91" s="941"/>
      <c r="CD91" s="941"/>
      <c r="CE91" s="941"/>
      <c r="CF91" s="941"/>
      <c r="CG91" s="942"/>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34"/>
      <c r="DW91" s="935"/>
      <c r="DX91" s="935"/>
      <c r="DY91" s="935"/>
      <c r="DZ91" s="936"/>
      <c r="EA91" s="240"/>
    </row>
    <row r="92" spans="1:131" s="241" customFormat="1" ht="26.25" hidden="1" customHeight="1" x14ac:dyDescent="0.15">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940"/>
      <c r="BT92" s="941"/>
      <c r="BU92" s="941"/>
      <c r="BV92" s="941"/>
      <c r="BW92" s="941"/>
      <c r="BX92" s="941"/>
      <c r="BY92" s="941"/>
      <c r="BZ92" s="941"/>
      <c r="CA92" s="941"/>
      <c r="CB92" s="941"/>
      <c r="CC92" s="941"/>
      <c r="CD92" s="941"/>
      <c r="CE92" s="941"/>
      <c r="CF92" s="941"/>
      <c r="CG92" s="942"/>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34"/>
      <c r="DW92" s="935"/>
      <c r="DX92" s="935"/>
      <c r="DY92" s="935"/>
      <c r="DZ92" s="936"/>
      <c r="EA92" s="240"/>
    </row>
    <row r="93" spans="1:131" s="241" customFormat="1" ht="26.25" hidden="1" customHeight="1" x14ac:dyDescent="0.15">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940"/>
      <c r="BT93" s="941"/>
      <c r="BU93" s="941"/>
      <c r="BV93" s="941"/>
      <c r="BW93" s="941"/>
      <c r="BX93" s="941"/>
      <c r="BY93" s="941"/>
      <c r="BZ93" s="941"/>
      <c r="CA93" s="941"/>
      <c r="CB93" s="941"/>
      <c r="CC93" s="941"/>
      <c r="CD93" s="941"/>
      <c r="CE93" s="941"/>
      <c r="CF93" s="941"/>
      <c r="CG93" s="942"/>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34"/>
      <c r="DW93" s="935"/>
      <c r="DX93" s="935"/>
      <c r="DY93" s="935"/>
      <c r="DZ93" s="936"/>
      <c r="EA93" s="240"/>
    </row>
    <row r="94" spans="1:131" s="241" customFormat="1" ht="26.25" hidden="1" customHeight="1" x14ac:dyDescent="0.15">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940"/>
      <c r="BT94" s="941"/>
      <c r="BU94" s="941"/>
      <c r="BV94" s="941"/>
      <c r="BW94" s="941"/>
      <c r="BX94" s="941"/>
      <c r="BY94" s="941"/>
      <c r="BZ94" s="941"/>
      <c r="CA94" s="941"/>
      <c r="CB94" s="941"/>
      <c r="CC94" s="941"/>
      <c r="CD94" s="941"/>
      <c r="CE94" s="941"/>
      <c r="CF94" s="941"/>
      <c r="CG94" s="942"/>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34"/>
      <c r="DW94" s="935"/>
      <c r="DX94" s="935"/>
      <c r="DY94" s="935"/>
      <c r="DZ94" s="936"/>
      <c r="EA94" s="240"/>
    </row>
    <row r="95" spans="1:131" s="241" customFormat="1" ht="26.25" hidden="1" customHeight="1" x14ac:dyDescent="0.15">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940"/>
      <c r="BT95" s="941"/>
      <c r="BU95" s="941"/>
      <c r="BV95" s="941"/>
      <c r="BW95" s="941"/>
      <c r="BX95" s="941"/>
      <c r="BY95" s="941"/>
      <c r="BZ95" s="941"/>
      <c r="CA95" s="941"/>
      <c r="CB95" s="941"/>
      <c r="CC95" s="941"/>
      <c r="CD95" s="941"/>
      <c r="CE95" s="941"/>
      <c r="CF95" s="941"/>
      <c r="CG95" s="942"/>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34"/>
      <c r="DW95" s="935"/>
      <c r="DX95" s="935"/>
      <c r="DY95" s="935"/>
      <c r="DZ95" s="936"/>
      <c r="EA95" s="240"/>
    </row>
    <row r="96" spans="1:131" s="241" customFormat="1" ht="26.25" hidden="1" customHeight="1" x14ac:dyDescent="0.15">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940"/>
      <c r="BT96" s="941"/>
      <c r="BU96" s="941"/>
      <c r="BV96" s="941"/>
      <c r="BW96" s="941"/>
      <c r="BX96" s="941"/>
      <c r="BY96" s="941"/>
      <c r="BZ96" s="941"/>
      <c r="CA96" s="941"/>
      <c r="CB96" s="941"/>
      <c r="CC96" s="941"/>
      <c r="CD96" s="941"/>
      <c r="CE96" s="941"/>
      <c r="CF96" s="941"/>
      <c r="CG96" s="942"/>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34"/>
      <c r="DW96" s="935"/>
      <c r="DX96" s="935"/>
      <c r="DY96" s="935"/>
      <c r="DZ96" s="936"/>
      <c r="EA96" s="240"/>
    </row>
    <row r="97" spans="1:131" s="241" customFormat="1" ht="26.25" hidden="1" customHeight="1" x14ac:dyDescent="0.15">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940"/>
      <c r="BT97" s="941"/>
      <c r="BU97" s="941"/>
      <c r="BV97" s="941"/>
      <c r="BW97" s="941"/>
      <c r="BX97" s="941"/>
      <c r="BY97" s="941"/>
      <c r="BZ97" s="941"/>
      <c r="CA97" s="941"/>
      <c r="CB97" s="941"/>
      <c r="CC97" s="941"/>
      <c r="CD97" s="941"/>
      <c r="CE97" s="941"/>
      <c r="CF97" s="941"/>
      <c r="CG97" s="942"/>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34"/>
      <c r="DW97" s="935"/>
      <c r="DX97" s="935"/>
      <c r="DY97" s="935"/>
      <c r="DZ97" s="936"/>
      <c r="EA97" s="240"/>
    </row>
    <row r="98" spans="1:131" s="241" customFormat="1" ht="26.25" hidden="1" customHeight="1" x14ac:dyDescent="0.15">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940"/>
      <c r="BT98" s="941"/>
      <c r="BU98" s="941"/>
      <c r="BV98" s="941"/>
      <c r="BW98" s="941"/>
      <c r="BX98" s="941"/>
      <c r="BY98" s="941"/>
      <c r="BZ98" s="941"/>
      <c r="CA98" s="941"/>
      <c r="CB98" s="941"/>
      <c r="CC98" s="941"/>
      <c r="CD98" s="941"/>
      <c r="CE98" s="941"/>
      <c r="CF98" s="941"/>
      <c r="CG98" s="942"/>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34"/>
      <c r="DW98" s="935"/>
      <c r="DX98" s="935"/>
      <c r="DY98" s="935"/>
      <c r="DZ98" s="936"/>
      <c r="EA98" s="240"/>
    </row>
    <row r="99" spans="1:131" s="241" customFormat="1" ht="26.25" hidden="1" customHeight="1" x14ac:dyDescent="0.15">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940"/>
      <c r="BT99" s="941"/>
      <c r="BU99" s="941"/>
      <c r="BV99" s="941"/>
      <c r="BW99" s="941"/>
      <c r="BX99" s="941"/>
      <c r="BY99" s="941"/>
      <c r="BZ99" s="941"/>
      <c r="CA99" s="941"/>
      <c r="CB99" s="941"/>
      <c r="CC99" s="941"/>
      <c r="CD99" s="941"/>
      <c r="CE99" s="941"/>
      <c r="CF99" s="941"/>
      <c r="CG99" s="942"/>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34"/>
      <c r="DW99" s="935"/>
      <c r="DX99" s="935"/>
      <c r="DY99" s="935"/>
      <c r="DZ99" s="936"/>
      <c r="EA99" s="240"/>
    </row>
    <row r="100" spans="1:131" s="241" customFormat="1" ht="26.25" hidden="1" customHeight="1" x14ac:dyDescent="0.15">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940"/>
      <c r="BT100" s="941"/>
      <c r="BU100" s="941"/>
      <c r="BV100" s="941"/>
      <c r="BW100" s="941"/>
      <c r="BX100" s="941"/>
      <c r="BY100" s="941"/>
      <c r="BZ100" s="941"/>
      <c r="CA100" s="941"/>
      <c r="CB100" s="941"/>
      <c r="CC100" s="941"/>
      <c r="CD100" s="941"/>
      <c r="CE100" s="941"/>
      <c r="CF100" s="941"/>
      <c r="CG100" s="942"/>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34"/>
      <c r="DW100" s="935"/>
      <c r="DX100" s="935"/>
      <c r="DY100" s="935"/>
      <c r="DZ100" s="936"/>
      <c r="EA100" s="240"/>
    </row>
    <row r="101" spans="1:131" s="241" customFormat="1" ht="26.25" hidden="1" customHeight="1" x14ac:dyDescent="0.15">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940"/>
      <c r="BT101" s="941"/>
      <c r="BU101" s="941"/>
      <c r="BV101" s="941"/>
      <c r="BW101" s="941"/>
      <c r="BX101" s="941"/>
      <c r="BY101" s="941"/>
      <c r="BZ101" s="941"/>
      <c r="CA101" s="941"/>
      <c r="CB101" s="941"/>
      <c r="CC101" s="941"/>
      <c r="CD101" s="941"/>
      <c r="CE101" s="941"/>
      <c r="CF101" s="941"/>
      <c r="CG101" s="942"/>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34"/>
      <c r="DW101" s="935"/>
      <c r="DX101" s="935"/>
      <c r="DY101" s="935"/>
      <c r="DZ101" s="936"/>
      <c r="EA101" s="240"/>
    </row>
    <row r="102" spans="1:131" s="241" customFormat="1" ht="26.25" customHeight="1" thickBot="1" x14ac:dyDescent="0.2">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385</v>
      </c>
      <c r="BR102" s="867" t="s">
        <v>416</v>
      </c>
      <c r="BS102" s="868"/>
      <c r="BT102" s="868"/>
      <c r="BU102" s="868"/>
      <c r="BV102" s="868"/>
      <c r="BW102" s="868"/>
      <c r="BX102" s="868"/>
      <c r="BY102" s="868"/>
      <c r="BZ102" s="868"/>
      <c r="CA102" s="868"/>
      <c r="CB102" s="868"/>
      <c r="CC102" s="868"/>
      <c r="CD102" s="868"/>
      <c r="CE102" s="868"/>
      <c r="CF102" s="868"/>
      <c r="CG102" s="869"/>
      <c r="CH102" s="966"/>
      <c r="CI102" s="967"/>
      <c r="CJ102" s="967"/>
      <c r="CK102" s="967"/>
      <c r="CL102" s="968"/>
      <c r="CM102" s="966"/>
      <c r="CN102" s="967"/>
      <c r="CO102" s="967"/>
      <c r="CP102" s="967"/>
      <c r="CQ102" s="968"/>
      <c r="CR102" s="969">
        <v>513</v>
      </c>
      <c r="CS102" s="927"/>
      <c r="CT102" s="927"/>
      <c r="CU102" s="927"/>
      <c r="CV102" s="970"/>
      <c r="CW102" s="969">
        <v>98</v>
      </c>
      <c r="CX102" s="927"/>
      <c r="CY102" s="927"/>
      <c r="CZ102" s="927"/>
      <c r="DA102" s="970"/>
      <c r="DB102" s="969">
        <v>709</v>
      </c>
      <c r="DC102" s="927"/>
      <c r="DD102" s="927"/>
      <c r="DE102" s="927"/>
      <c r="DF102" s="970"/>
      <c r="DG102" s="969"/>
      <c r="DH102" s="927"/>
      <c r="DI102" s="927"/>
      <c r="DJ102" s="927"/>
      <c r="DK102" s="970"/>
      <c r="DL102" s="969"/>
      <c r="DM102" s="927"/>
      <c r="DN102" s="927"/>
      <c r="DO102" s="927"/>
      <c r="DP102" s="970"/>
      <c r="DQ102" s="969"/>
      <c r="DR102" s="927"/>
      <c r="DS102" s="927"/>
      <c r="DT102" s="927"/>
      <c r="DU102" s="970"/>
      <c r="DV102" s="993"/>
      <c r="DW102" s="994"/>
      <c r="DX102" s="994"/>
      <c r="DY102" s="994"/>
      <c r="DZ102" s="995"/>
      <c r="EA102" s="240"/>
    </row>
    <row r="103" spans="1:131" s="241" customFormat="1" ht="26.25" customHeight="1" x14ac:dyDescent="0.15">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996" t="s">
        <v>417</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0"/>
    </row>
    <row r="104" spans="1:131" s="241" customFormat="1" ht="26.25" customHeight="1" x14ac:dyDescent="0.15">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997" t="s">
        <v>418</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0"/>
    </row>
    <row r="105" spans="1:131" s="241" customFormat="1" ht="11.25" customHeight="1" x14ac:dyDescent="0.15">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x14ac:dyDescent="0.15">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x14ac:dyDescent="0.2">
      <c r="A107" s="269" t="s">
        <v>419</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420</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x14ac:dyDescent="0.15">
      <c r="A108" s="998" t="s">
        <v>421</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422</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0" customFormat="1" ht="26.25" customHeight="1" x14ac:dyDescent="0.15">
      <c r="A109" s="991" t="s">
        <v>423</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424</v>
      </c>
      <c r="AB109" s="972"/>
      <c r="AC109" s="972"/>
      <c r="AD109" s="972"/>
      <c r="AE109" s="973"/>
      <c r="AF109" s="971" t="s">
        <v>304</v>
      </c>
      <c r="AG109" s="972"/>
      <c r="AH109" s="972"/>
      <c r="AI109" s="972"/>
      <c r="AJ109" s="973"/>
      <c r="AK109" s="971" t="s">
        <v>303</v>
      </c>
      <c r="AL109" s="972"/>
      <c r="AM109" s="972"/>
      <c r="AN109" s="972"/>
      <c r="AO109" s="973"/>
      <c r="AP109" s="971" t="s">
        <v>425</v>
      </c>
      <c r="AQ109" s="972"/>
      <c r="AR109" s="972"/>
      <c r="AS109" s="972"/>
      <c r="AT109" s="974"/>
      <c r="AU109" s="991" t="s">
        <v>423</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424</v>
      </c>
      <c r="BR109" s="972"/>
      <c r="BS109" s="972"/>
      <c r="BT109" s="972"/>
      <c r="BU109" s="973"/>
      <c r="BV109" s="971" t="s">
        <v>304</v>
      </c>
      <c r="BW109" s="972"/>
      <c r="BX109" s="972"/>
      <c r="BY109" s="972"/>
      <c r="BZ109" s="973"/>
      <c r="CA109" s="971" t="s">
        <v>303</v>
      </c>
      <c r="CB109" s="972"/>
      <c r="CC109" s="972"/>
      <c r="CD109" s="972"/>
      <c r="CE109" s="973"/>
      <c r="CF109" s="992" t="s">
        <v>425</v>
      </c>
      <c r="CG109" s="992"/>
      <c r="CH109" s="992"/>
      <c r="CI109" s="992"/>
      <c r="CJ109" s="992"/>
      <c r="CK109" s="971" t="s">
        <v>426</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424</v>
      </c>
      <c r="DH109" s="972"/>
      <c r="DI109" s="972"/>
      <c r="DJ109" s="972"/>
      <c r="DK109" s="973"/>
      <c r="DL109" s="971" t="s">
        <v>304</v>
      </c>
      <c r="DM109" s="972"/>
      <c r="DN109" s="972"/>
      <c r="DO109" s="972"/>
      <c r="DP109" s="973"/>
      <c r="DQ109" s="971" t="s">
        <v>303</v>
      </c>
      <c r="DR109" s="972"/>
      <c r="DS109" s="972"/>
      <c r="DT109" s="972"/>
      <c r="DU109" s="973"/>
      <c r="DV109" s="971" t="s">
        <v>425</v>
      </c>
      <c r="DW109" s="972"/>
      <c r="DX109" s="972"/>
      <c r="DY109" s="972"/>
      <c r="DZ109" s="974"/>
    </row>
    <row r="110" spans="1:131" s="240" customFormat="1" ht="26.25" customHeight="1" x14ac:dyDescent="0.15">
      <c r="A110" s="975" t="s">
        <v>427</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4826369</v>
      </c>
      <c r="AB110" s="979"/>
      <c r="AC110" s="979"/>
      <c r="AD110" s="979"/>
      <c r="AE110" s="980"/>
      <c r="AF110" s="981">
        <v>4860615</v>
      </c>
      <c r="AG110" s="979"/>
      <c r="AH110" s="979"/>
      <c r="AI110" s="979"/>
      <c r="AJ110" s="980"/>
      <c r="AK110" s="981">
        <v>5048367</v>
      </c>
      <c r="AL110" s="979"/>
      <c r="AM110" s="979"/>
      <c r="AN110" s="979"/>
      <c r="AO110" s="980"/>
      <c r="AP110" s="982">
        <v>10.9</v>
      </c>
      <c r="AQ110" s="983"/>
      <c r="AR110" s="983"/>
      <c r="AS110" s="983"/>
      <c r="AT110" s="984"/>
      <c r="AU110" s="985" t="s">
        <v>72</v>
      </c>
      <c r="AV110" s="986"/>
      <c r="AW110" s="986"/>
      <c r="AX110" s="986"/>
      <c r="AY110" s="986"/>
      <c r="AZ110" s="1027" t="s">
        <v>428</v>
      </c>
      <c r="BA110" s="976"/>
      <c r="BB110" s="976"/>
      <c r="BC110" s="976"/>
      <c r="BD110" s="976"/>
      <c r="BE110" s="976"/>
      <c r="BF110" s="976"/>
      <c r="BG110" s="976"/>
      <c r="BH110" s="976"/>
      <c r="BI110" s="976"/>
      <c r="BJ110" s="976"/>
      <c r="BK110" s="976"/>
      <c r="BL110" s="976"/>
      <c r="BM110" s="976"/>
      <c r="BN110" s="976"/>
      <c r="BO110" s="976"/>
      <c r="BP110" s="977"/>
      <c r="BQ110" s="1013">
        <v>56423690</v>
      </c>
      <c r="BR110" s="1014"/>
      <c r="BS110" s="1014"/>
      <c r="BT110" s="1014"/>
      <c r="BU110" s="1014"/>
      <c r="BV110" s="1014">
        <v>53655240</v>
      </c>
      <c r="BW110" s="1014"/>
      <c r="BX110" s="1014"/>
      <c r="BY110" s="1014"/>
      <c r="BZ110" s="1014"/>
      <c r="CA110" s="1014">
        <v>50828681</v>
      </c>
      <c r="CB110" s="1014"/>
      <c r="CC110" s="1014"/>
      <c r="CD110" s="1014"/>
      <c r="CE110" s="1014"/>
      <c r="CF110" s="1028">
        <v>109.3</v>
      </c>
      <c r="CG110" s="1029"/>
      <c r="CH110" s="1029"/>
      <c r="CI110" s="1029"/>
      <c r="CJ110" s="1029"/>
      <c r="CK110" s="1030" t="s">
        <v>429</v>
      </c>
      <c r="CL110" s="1031"/>
      <c r="CM110" s="1010" t="s">
        <v>430</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431</v>
      </c>
      <c r="DH110" s="1014"/>
      <c r="DI110" s="1014"/>
      <c r="DJ110" s="1014"/>
      <c r="DK110" s="1014"/>
      <c r="DL110" s="1014" t="s">
        <v>432</v>
      </c>
      <c r="DM110" s="1014"/>
      <c r="DN110" s="1014"/>
      <c r="DO110" s="1014"/>
      <c r="DP110" s="1014"/>
      <c r="DQ110" s="1014" t="s">
        <v>433</v>
      </c>
      <c r="DR110" s="1014"/>
      <c r="DS110" s="1014"/>
      <c r="DT110" s="1014"/>
      <c r="DU110" s="1014"/>
      <c r="DV110" s="1015" t="s">
        <v>432</v>
      </c>
      <c r="DW110" s="1015"/>
      <c r="DX110" s="1015"/>
      <c r="DY110" s="1015"/>
      <c r="DZ110" s="1016"/>
    </row>
    <row r="111" spans="1:131" s="240" customFormat="1" ht="26.25" customHeight="1" x14ac:dyDescent="0.15">
      <c r="A111" s="1017" t="s">
        <v>434</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435</v>
      </c>
      <c r="AB111" s="1021"/>
      <c r="AC111" s="1021"/>
      <c r="AD111" s="1021"/>
      <c r="AE111" s="1022"/>
      <c r="AF111" s="1023" t="s">
        <v>435</v>
      </c>
      <c r="AG111" s="1021"/>
      <c r="AH111" s="1021"/>
      <c r="AI111" s="1021"/>
      <c r="AJ111" s="1022"/>
      <c r="AK111" s="1023" t="s">
        <v>435</v>
      </c>
      <c r="AL111" s="1021"/>
      <c r="AM111" s="1021"/>
      <c r="AN111" s="1021"/>
      <c r="AO111" s="1022"/>
      <c r="AP111" s="1024" t="s">
        <v>436</v>
      </c>
      <c r="AQ111" s="1025"/>
      <c r="AR111" s="1025"/>
      <c r="AS111" s="1025"/>
      <c r="AT111" s="1026"/>
      <c r="AU111" s="987"/>
      <c r="AV111" s="988"/>
      <c r="AW111" s="988"/>
      <c r="AX111" s="988"/>
      <c r="AY111" s="988"/>
      <c r="AZ111" s="1036" t="s">
        <v>437</v>
      </c>
      <c r="BA111" s="1037"/>
      <c r="BB111" s="1037"/>
      <c r="BC111" s="1037"/>
      <c r="BD111" s="1037"/>
      <c r="BE111" s="1037"/>
      <c r="BF111" s="1037"/>
      <c r="BG111" s="1037"/>
      <c r="BH111" s="1037"/>
      <c r="BI111" s="1037"/>
      <c r="BJ111" s="1037"/>
      <c r="BK111" s="1037"/>
      <c r="BL111" s="1037"/>
      <c r="BM111" s="1037"/>
      <c r="BN111" s="1037"/>
      <c r="BO111" s="1037"/>
      <c r="BP111" s="1038"/>
      <c r="BQ111" s="1006">
        <v>1591978</v>
      </c>
      <c r="BR111" s="1007"/>
      <c r="BS111" s="1007"/>
      <c r="BT111" s="1007"/>
      <c r="BU111" s="1007"/>
      <c r="BV111" s="1007">
        <v>1876138</v>
      </c>
      <c r="BW111" s="1007"/>
      <c r="BX111" s="1007"/>
      <c r="BY111" s="1007"/>
      <c r="BZ111" s="1007"/>
      <c r="CA111" s="1007">
        <v>1569996</v>
      </c>
      <c r="CB111" s="1007"/>
      <c r="CC111" s="1007"/>
      <c r="CD111" s="1007"/>
      <c r="CE111" s="1007"/>
      <c r="CF111" s="1001">
        <v>3.4</v>
      </c>
      <c r="CG111" s="1002"/>
      <c r="CH111" s="1002"/>
      <c r="CI111" s="1002"/>
      <c r="CJ111" s="1002"/>
      <c r="CK111" s="1032"/>
      <c r="CL111" s="1033"/>
      <c r="CM111" s="1003" t="s">
        <v>438</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v>915212</v>
      </c>
      <c r="DH111" s="1007"/>
      <c r="DI111" s="1007"/>
      <c r="DJ111" s="1007"/>
      <c r="DK111" s="1007"/>
      <c r="DL111" s="1007">
        <v>1010064</v>
      </c>
      <c r="DM111" s="1007"/>
      <c r="DN111" s="1007"/>
      <c r="DO111" s="1007"/>
      <c r="DP111" s="1007"/>
      <c r="DQ111" s="1007">
        <v>910724</v>
      </c>
      <c r="DR111" s="1007"/>
      <c r="DS111" s="1007"/>
      <c r="DT111" s="1007"/>
      <c r="DU111" s="1007"/>
      <c r="DV111" s="1008">
        <v>2</v>
      </c>
      <c r="DW111" s="1008"/>
      <c r="DX111" s="1008"/>
      <c r="DY111" s="1008"/>
      <c r="DZ111" s="1009"/>
    </row>
    <row r="112" spans="1:131" s="240" customFormat="1" ht="26.25" customHeight="1" x14ac:dyDescent="0.15">
      <c r="A112" s="1039" t="s">
        <v>439</v>
      </c>
      <c r="B112" s="1040"/>
      <c r="C112" s="1037" t="s">
        <v>440</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432</v>
      </c>
      <c r="AB112" s="1046"/>
      <c r="AC112" s="1046"/>
      <c r="AD112" s="1046"/>
      <c r="AE112" s="1047"/>
      <c r="AF112" s="1048" t="s">
        <v>432</v>
      </c>
      <c r="AG112" s="1046"/>
      <c r="AH112" s="1046"/>
      <c r="AI112" s="1046"/>
      <c r="AJ112" s="1047"/>
      <c r="AK112" s="1048" t="s">
        <v>432</v>
      </c>
      <c r="AL112" s="1046"/>
      <c r="AM112" s="1046"/>
      <c r="AN112" s="1046"/>
      <c r="AO112" s="1047"/>
      <c r="AP112" s="1049" t="s">
        <v>435</v>
      </c>
      <c r="AQ112" s="1050"/>
      <c r="AR112" s="1050"/>
      <c r="AS112" s="1050"/>
      <c r="AT112" s="1051"/>
      <c r="AU112" s="987"/>
      <c r="AV112" s="988"/>
      <c r="AW112" s="988"/>
      <c r="AX112" s="988"/>
      <c r="AY112" s="988"/>
      <c r="AZ112" s="1036" t="s">
        <v>441</v>
      </c>
      <c r="BA112" s="1037"/>
      <c r="BB112" s="1037"/>
      <c r="BC112" s="1037"/>
      <c r="BD112" s="1037"/>
      <c r="BE112" s="1037"/>
      <c r="BF112" s="1037"/>
      <c r="BG112" s="1037"/>
      <c r="BH112" s="1037"/>
      <c r="BI112" s="1037"/>
      <c r="BJ112" s="1037"/>
      <c r="BK112" s="1037"/>
      <c r="BL112" s="1037"/>
      <c r="BM112" s="1037"/>
      <c r="BN112" s="1037"/>
      <c r="BO112" s="1037"/>
      <c r="BP112" s="1038"/>
      <c r="BQ112" s="1006">
        <v>16515572</v>
      </c>
      <c r="BR112" s="1007"/>
      <c r="BS112" s="1007"/>
      <c r="BT112" s="1007"/>
      <c r="BU112" s="1007"/>
      <c r="BV112" s="1007">
        <v>14526618</v>
      </c>
      <c r="BW112" s="1007"/>
      <c r="BX112" s="1007"/>
      <c r="BY112" s="1007"/>
      <c r="BZ112" s="1007"/>
      <c r="CA112" s="1007">
        <v>12775016</v>
      </c>
      <c r="CB112" s="1007"/>
      <c r="CC112" s="1007"/>
      <c r="CD112" s="1007"/>
      <c r="CE112" s="1007"/>
      <c r="CF112" s="1001">
        <v>27.5</v>
      </c>
      <c r="CG112" s="1002"/>
      <c r="CH112" s="1002"/>
      <c r="CI112" s="1002"/>
      <c r="CJ112" s="1002"/>
      <c r="CK112" s="1032"/>
      <c r="CL112" s="1033"/>
      <c r="CM112" s="1003" t="s">
        <v>442</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407</v>
      </c>
      <c r="DH112" s="1007"/>
      <c r="DI112" s="1007"/>
      <c r="DJ112" s="1007"/>
      <c r="DK112" s="1007"/>
      <c r="DL112" s="1007" t="s">
        <v>432</v>
      </c>
      <c r="DM112" s="1007"/>
      <c r="DN112" s="1007"/>
      <c r="DO112" s="1007"/>
      <c r="DP112" s="1007"/>
      <c r="DQ112" s="1007" t="s">
        <v>432</v>
      </c>
      <c r="DR112" s="1007"/>
      <c r="DS112" s="1007"/>
      <c r="DT112" s="1007"/>
      <c r="DU112" s="1007"/>
      <c r="DV112" s="1008" t="s">
        <v>435</v>
      </c>
      <c r="DW112" s="1008"/>
      <c r="DX112" s="1008"/>
      <c r="DY112" s="1008"/>
      <c r="DZ112" s="1009"/>
    </row>
    <row r="113" spans="1:130" s="240" customFormat="1" ht="26.25" customHeight="1" x14ac:dyDescent="0.15">
      <c r="A113" s="1041"/>
      <c r="B113" s="1042"/>
      <c r="C113" s="1037" t="s">
        <v>443</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2013522</v>
      </c>
      <c r="AB113" s="1021"/>
      <c r="AC113" s="1021"/>
      <c r="AD113" s="1021"/>
      <c r="AE113" s="1022"/>
      <c r="AF113" s="1023">
        <v>1977354</v>
      </c>
      <c r="AG113" s="1021"/>
      <c r="AH113" s="1021"/>
      <c r="AI113" s="1021"/>
      <c r="AJ113" s="1022"/>
      <c r="AK113" s="1023">
        <v>1552312</v>
      </c>
      <c r="AL113" s="1021"/>
      <c r="AM113" s="1021"/>
      <c r="AN113" s="1021"/>
      <c r="AO113" s="1022"/>
      <c r="AP113" s="1024">
        <v>3.3</v>
      </c>
      <c r="AQ113" s="1025"/>
      <c r="AR113" s="1025"/>
      <c r="AS113" s="1025"/>
      <c r="AT113" s="1026"/>
      <c r="AU113" s="987"/>
      <c r="AV113" s="988"/>
      <c r="AW113" s="988"/>
      <c r="AX113" s="988"/>
      <c r="AY113" s="988"/>
      <c r="AZ113" s="1036" t="s">
        <v>444</v>
      </c>
      <c r="BA113" s="1037"/>
      <c r="BB113" s="1037"/>
      <c r="BC113" s="1037"/>
      <c r="BD113" s="1037"/>
      <c r="BE113" s="1037"/>
      <c r="BF113" s="1037"/>
      <c r="BG113" s="1037"/>
      <c r="BH113" s="1037"/>
      <c r="BI113" s="1037"/>
      <c r="BJ113" s="1037"/>
      <c r="BK113" s="1037"/>
      <c r="BL113" s="1037"/>
      <c r="BM113" s="1037"/>
      <c r="BN113" s="1037"/>
      <c r="BO113" s="1037"/>
      <c r="BP113" s="1038"/>
      <c r="BQ113" s="1006" t="s">
        <v>435</v>
      </c>
      <c r="BR113" s="1007"/>
      <c r="BS113" s="1007"/>
      <c r="BT113" s="1007"/>
      <c r="BU113" s="1007"/>
      <c r="BV113" s="1007" t="s">
        <v>432</v>
      </c>
      <c r="BW113" s="1007"/>
      <c r="BX113" s="1007"/>
      <c r="BY113" s="1007"/>
      <c r="BZ113" s="1007"/>
      <c r="CA113" s="1007" t="s">
        <v>432</v>
      </c>
      <c r="CB113" s="1007"/>
      <c r="CC113" s="1007"/>
      <c r="CD113" s="1007"/>
      <c r="CE113" s="1007"/>
      <c r="CF113" s="1001" t="s">
        <v>435</v>
      </c>
      <c r="CG113" s="1002"/>
      <c r="CH113" s="1002"/>
      <c r="CI113" s="1002"/>
      <c r="CJ113" s="1002"/>
      <c r="CK113" s="1032"/>
      <c r="CL113" s="1033"/>
      <c r="CM113" s="1003" t="s">
        <v>445</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436</v>
      </c>
      <c r="DH113" s="1046"/>
      <c r="DI113" s="1046"/>
      <c r="DJ113" s="1046"/>
      <c r="DK113" s="1047"/>
      <c r="DL113" s="1048" t="s">
        <v>432</v>
      </c>
      <c r="DM113" s="1046"/>
      <c r="DN113" s="1046"/>
      <c r="DO113" s="1046"/>
      <c r="DP113" s="1047"/>
      <c r="DQ113" s="1048" t="s">
        <v>435</v>
      </c>
      <c r="DR113" s="1046"/>
      <c r="DS113" s="1046"/>
      <c r="DT113" s="1046"/>
      <c r="DU113" s="1047"/>
      <c r="DV113" s="1049" t="s">
        <v>436</v>
      </c>
      <c r="DW113" s="1050"/>
      <c r="DX113" s="1050"/>
      <c r="DY113" s="1050"/>
      <c r="DZ113" s="1051"/>
    </row>
    <row r="114" spans="1:130" s="240" customFormat="1" ht="26.25" customHeight="1" x14ac:dyDescent="0.15">
      <c r="A114" s="1041"/>
      <c r="B114" s="1042"/>
      <c r="C114" s="1037" t="s">
        <v>446</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t="s">
        <v>432</v>
      </c>
      <c r="AB114" s="1046"/>
      <c r="AC114" s="1046"/>
      <c r="AD114" s="1046"/>
      <c r="AE114" s="1047"/>
      <c r="AF114" s="1048" t="s">
        <v>435</v>
      </c>
      <c r="AG114" s="1046"/>
      <c r="AH114" s="1046"/>
      <c r="AI114" s="1046"/>
      <c r="AJ114" s="1047"/>
      <c r="AK114" s="1048" t="s">
        <v>435</v>
      </c>
      <c r="AL114" s="1046"/>
      <c r="AM114" s="1046"/>
      <c r="AN114" s="1046"/>
      <c r="AO114" s="1047"/>
      <c r="AP114" s="1049" t="s">
        <v>432</v>
      </c>
      <c r="AQ114" s="1050"/>
      <c r="AR114" s="1050"/>
      <c r="AS114" s="1050"/>
      <c r="AT114" s="1051"/>
      <c r="AU114" s="987"/>
      <c r="AV114" s="988"/>
      <c r="AW114" s="988"/>
      <c r="AX114" s="988"/>
      <c r="AY114" s="988"/>
      <c r="AZ114" s="1036" t="s">
        <v>447</v>
      </c>
      <c r="BA114" s="1037"/>
      <c r="BB114" s="1037"/>
      <c r="BC114" s="1037"/>
      <c r="BD114" s="1037"/>
      <c r="BE114" s="1037"/>
      <c r="BF114" s="1037"/>
      <c r="BG114" s="1037"/>
      <c r="BH114" s="1037"/>
      <c r="BI114" s="1037"/>
      <c r="BJ114" s="1037"/>
      <c r="BK114" s="1037"/>
      <c r="BL114" s="1037"/>
      <c r="BM114" s="1037"/>
      <c r="BN114" s="1037"/>
      <c r="BO114" s="1037"/>
      <c r="BP114" s="1038"/>
      <c r="BQ114" s="1006">
        <v>10246057</v>
      </c>
      <c r="BR114" s="1007"/>
      <c r="BS114" s="1007"/>
      <c r="BT114" s="1007"/>
      <c r="BU114" s="1007"/>
      <c r="BV114" s="1007">
        <v>10436359</v>
      </c>
      <c r="BW114" s="1007"/>
      <c r="BX114" s="1007"/>
      <c r="BY114" s="1007"/>
      <c r="BZ114" s="1007"/>
      <c r="CA114" s="1007">
        <v>9901163</v>
      </c>
      <c r="CB114" s="1007"/>
      <c r="CC114" s="1007"/>
      <c r="CD114" s="1007"/>
      <c r="CE114" s="1007"/>
      <c r="CF114" s="1001">
        <v>21.3</v>
      </c>
      <c r="CG114" s="1002"/>
      <c r="CH114" s="1002"/>
      <c r="CI114" s="1002"/>
      <c r="CJ114" s="1002"/>
      <c r="CK114" s="1032"/>
      <c r="CL114" s="1033"/>
      <c r="CM114" s="1003" t="s">
        <v>448</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432</v>
      </c>
      <c r="DH114" s="1046"/>
      <c r="DI114" s="1046"/>
      <c r="DJ114" s="1046"/>
      <c r="DK114" s="1047"/>
      <c r="DL114" s="1048" t="s">
        <v>432</v>
      </c>
      <c r="DM114" s="1046"/>
      <c r="DN114" s="1046"/>
      <c r="DO114" s="1046"/>
      <c r="DP114" s="1047"/>
      <c r="DQ114" s="1048" t="s">
        <v>432</v>
      </c>
      <c r="DR114" s="1046"/>
      <c r="DS114" s="1046"/>
      <c r="DT114" s="1046"/>
      <c r="DU114" s="1047"/>
      <c r="DV114" s="1049" t="s">
        <v>432</v>
      </c>
      <c r="DW114" s="1050"/>
      <c r="DX114" s="1050"/>
      <c r="DY114" s="1050"/>
      <c r="DZ114" s="1051"/>
    </row>
    <row r="115" spans="1:130" s="240" customFormat="1" ht="26.25" customHeight="1" x14ac:dyDescent="0.15">
      <c r="A115" s="1041"/>
      <c r="B115" s="1042"/>
      <c r="C115" s="1037" t="s">
        <v>449</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v>78077</v>
      </c>
      <c r="AB115" s="1021"/>
      <c r="AC115" s="1021"/>
      <c r="AD115" s="1021"/>
      <c r="AE115" s="1022"/>
      <c r="AF115" s="1023">
        <v>78128</v>
      </c>
      <c r="AG115" s="1021"/>
      <c r="AH115" s="1021"/>
      <c r="AI115" s="1021"/>
      <c r="AJ115" s="1022"/>
      <c r="AK115" s="1023">
        <v>99341</v>
      </c>
      <c r="AL115" s="1021"/>
      <c r="AM115" s="1021"/>
      <c r="AN115" s="1021"/>
      <c r="AO115" s="1022"/>
      <c r="AP115" s="1024">
        <v>0.2</v>
      </c>
      <c r="AQ115" s="1025"/>
      <c r="AR115" s="1025"/>
      <c r="AS115" s="1025"/>
      <c r="AT115" s="1026"/>
      <c r="AU115" s="987"/>
      <c r="AV115" s="988"/>
      <c r="AW115" s="988"/>
      <c r="AX115" s="988"/>
      <c r="AY115" s="988"/>
      <c r="AZ115" s="1036" t="s">
        <v>450</v>
      </c>
      <c r="BA115" s="1037"/>
      <c r="BB115" s="1037"/>
      <c r="BC115" s="1037"/>
      <c r="BD115" s="1037"/>
      <c r="BE115" s="1037"/>
      <c r="BF115" s="1037"/>
      <c r="BG115" s="1037"/>
      <c r="BH115" s="1037"/>
      <c r="BI115" s="1037"/>
      <c r="BJ115" s="1037"/>
      <c r="BK115" s="1037"/>
      <c r="BL115" s="1037"/>
      <c r="BM115" s="1037"/>
      <c r="BN115" s="1037"/>
      <c r="BO115" s="1037"/>
      <c r="BP115" s="1038"/>
      <c r="BQ115" s="1006">
        <v>6672</v>
      </c>
      <c r="BR115" s="1007"/>
      <c r="BS115" s="1007"/>
      <c r="BT115" s="1007"/>
      <c r="BU115" s="1007"/>
      <c r="BV115" s="1007">
        <v>53622</v>
      </c>
      <c r="BW115" s="1007"/>
      <c r="BX115" s="1007"/>
      <c r="BY115" s="1007"/>
      <c r="BZ115" s="1007"/>
      <c r="CA115" s="1007">
        <v>53244</v>
      </c>
      <c r="CB115" s="1007"/>
      <c r="CC115" s="1007"/>
      <c r="CD115" s="1007"/>
      <c r="CE115" s="1007"/>
      <c r="CF115" s="1001">
        <v>0.1</v>
      </c>
      <c r="CG115" s="1002"/>
      <c r="CH115" s="1002"/>
      <c r="CI115" s="1002"/>
      <c r="CJ115" s="1002"/>
      <c r="CK115" s="1032"/>
      <c r="CL115" s="1033"/>
      <c r="CM115" s="1036" t="s">
        <v>451</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v>676766</v>
      </c>
      <c r="DH115" s="1046"/>
      <c r="DI115" s="1046"/>
      <c r="DJ115" s="1046"/>
      <c r="DK115" s="1047"/>
      <c r="DL115" s="1048">
        <v>866074</v>
      </c>
      <c r="DM115" s="1046"/>
      <c r="DN115" s="1046"/>
      <c r="DO115" s="1046"/>
      <c r="DP115" s="1047"/>
      <c r="DQ115" s="1048">
        <v>659272</v>
      </c>
      <c r="DR115" s="1046"/>
      <c r="DS115" s="1046"/>
      <c r="DT115" s="1046"/>
      <c r="DU115" s="1047"/>
      <c r="DV115" s="1049">
        <v>1.4</v>
      </c>
      <c r="DW115" s="1050"/>
      <c r="DX115" s="1050"/>
      <c r="DY115" s="1050"/>
      <c r="DZ115" s="1051"/>
    </row>
    <row r="116" spans="1:130" s="240" customFormat="1" ht="26.25" customHeight="1" x14ac:dyDescent="0.15">
      <c r="A116" s="1043"/>
      <c r="B116" s="1044"/>
      <c r="C116" s="1052" t="s">
        <v>452</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407</v>
      </c>
      <c r="AB116" s="1046"/>
      <c r="AC116" s="1046"/>
      <c r="AD116" s="1046"/>
      <c r="AE116" s="1047"/>
      <c r="AF116" s="1048" t="s">
        <v>432</v>
      </c>
      <c r="AG116" s="1046"/>
      <c r="AH116" s="1046"/>
      <c r="AI116" s="1046"/>
      <c r="AJ116" s="1047"/>
      <c r="AK116" s="1048" t="s">
        <v>436</v>
      </c>
      <c r="AL116" s="1046"/>
      <c r="AM116" s="1046"/>
      <c r="AN116" s="1046"/>
      <c r="AO116" s="1047"/>
      <c r="AP116" s="1049" t="s">
        <v>432</v>
      </c>
      <c r="AQ116" s="1050"/>
      <c r="AR116" s="1050"/>
      <c r="AS116" s="1050"/>
      <c r="AT116" s="1051"/>
      <c r="AU116" s="987"/>
      <c r="AV116" s="988"/>
      <c r="AW116" s="988"/>
      <c r="AX116" s="988"/>
      <c r="AY116" s="988"/>
      <c r="AZ116" s="1054" t="s">
        <v>453</v>
      </c>
      <c r="BA116" s="1055"/>
      <c r="BB116" s="1055"/>
      <c r="BC116" s="1055"/>
      <c r="BD116" s="1055"/>
      <c r="BE116" s="1055"/>
      <c r="BF116" s="1055"/>
      <c r="BG116" s="1055"/>
      <c r="BH116" s="1055"/>
      <c r="BI116" s="1055"/>
      <c r="BJ116" s="1055"/>
      <c r="BK116" s="1055"/>
      <c r="BL116" s="1055"/>
      <c r="BM116" s="1055"/>
      <c r="BN116" s="1055"/>
      <c r="BO116" s="1055"/>
      <c r="BP116" s="1056"/>
      <c r="BQ116" s="1006" t="s">
        <v>432</v>
      </c>
      <c r="BR116" s="1007"/>
      <c r="BS116" s="1007"/>
      <c r="BT116" s="1007"/>
      <c r="BU116" s="1007"/>
      <c r="BV116" s="1007" t="s">
        <v>435</v>
      </c>
      <c r="BW116" s="1007"/>
      <c r="BX116" s="1007"/>
      <c r="BY116" s="1007"/>
      <c r="BZ116" s="1007"/>
      <c r="CA116" s="1007" t="s">
        <v>435</v>
      </c>
      <c r="CB116" s="1007"/>
      <c r="CC116" s="1007"/>
      <c r="CD116" s="1007"/>
      <c r="CE116" s="1007"/>
      <c r="CF116" s="1001" t="s">
        <v>432</v>
      </c>
      <c r="CG116" s="1002"/>
      <c r="CH116" s="1002"/>
      <c r="CI116" s="1002"/>
      <c r="CJ116" s="1002"/>
      <c r="CK116" s="1032"/>
      <c r="CL116" s="1033"/>
      <c r="CM116" s="1003" t="s">
        <v>454</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t="s">
        <v>436</v>
      </c>
      <c r="DH116" s="1046"/>
      <c r="DI116" s="1046"/>
      <c r="DJ116" s="1046"/>
      <c r="DK116" s="1047"/>
      <c r="DL116" s="1048" t="s">
        <v>432</v>
      </c>
      <c r="DM116" s="1046"/>
      <c r="DN116" s="1046"/>
      <c r="DO116" s="1046"/>
      <c r="DP116" s="1047"/>
      <c r="DQ116" s="1048" t="s">
        <v>407</v>
      </c>
      <c r="DR116" s="1046"/>
      <c r="DS116" s="1046"/>
      <c r="DT116" s="1046"/>
      <c r="DU116" s="1047"/>
      <c r="DV116" s="1049" t="s">
        <v>407</v>
      </c>
      <c r="DW116" s="1050"/>
      <c r="DX116" s="1050"/>
      <c r="DY116" s="1050"/>
      <c r="DZ116" s="1051"/>
    </row>
    <row r="117" spans="1:130" s="240" customFormat="1" ht="26.25" customHeight="1" x14ac:dyDescent="0.15">
      <c r="A117" s="991" t="s">
        <v>185</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455</v>
      </c>
      <c r="Z117" s="973"/>
      <c r="AA117" s="1063">
        <v>6917968</v>
      </c>
      <c r="AB117" s="1064"/>
      <c r="AC117" s="1064"/>
      <c r="AD117" s="1064"/>
      <c r="AE117" s="1065"/>
      <c r="AF117" s="1066">
        <v>6916097</v>
      </c>
      <c r="AG117" s="1064"/>
      <c r="AH117" s="1064"/>
      <c r="AI117" s="1064"/>
      <c r="AJ117" s="1065"/>
      <c r="AK117" s="1066">
        <v>6700020</v>
      </c>
      <c r="AL117" s="1064"/>
      <c r="AM117" s="1064"/>
      <c r="AN117" s="1064"/>
      <c r="AO117" s="1065"/>
      <c r="AP117" s="1067"/>
      <c r="AQ117" s="1068"/>
      <c r="AR117" s="1068"/>
      <c r="AS117" s="1068"/>
      <c r="AT117" s="1069"/>
      <c r="AU117" s="987"/>
      <c r="AV117" s="988"/>
      <c r="AW117" s="988"/>
      <c r="AX117" s="988"/>
      <c r="AY117" s="988"/>
      <c r="AZ117" s="1054" t="s">
        <v>456</v>
      </c>
      <c r="BA117" s="1055"/>
      <c r="BB117" s="1055"/>
      <c r="BC117" s="1055"/>
      <c r="BD117" s="1055"/>
      <c r="BE117" s="1055"/>
      <c r="BF117" s="1055"/>
      <c r="BG117" s="1055"/>
      <c r="BH117" s="1055"/>
      <c r="BI117" s="1055"/>
      <c r="BJ117" s="1055"/>
      <c r="BK117" s="1055"/>
      <c r="BL117" s="1055"/>
      <c r="BM117" s="1055"/>
      <c r="BN117" s="1055"/>
      <c r="BO117" s="1055"/>
      <c r="BP117" s="1056"/>
      <c r="BQ117" s="1006" t="s">
        <v>436</v>
      </c>
      <c r="BR117" s="1007"/>
      <c r="BS117" s="1007"/>
      <c r="BT117" s="1007"/>
      <c r="BU117" s="1007"/>
      <c r="BV117" s="1007" t="s">
        <v>436</v>
      </c>
      <c r="BW117" s="1007"/>
      <c r="BX117" s="1007"/>
      <c r="BY117" s="1007"/>
      <c r="BZ117" s="1007"/>
      <c r="CA117" s="1007" t="s">
        <v>436</v>
      </c>
      <c r="CB117" s="1007"/>
      <c r="CC117" s="1007"/>
      <c r="CD117" s="1007"/>
      <c r="CE117" s="1007"/>
      <c r="CF117" s="1001" t="s">
        <v>436</v>
      </c>
      <c r="CG117" s="1002"/>
      <c r="CH117" s="1002"/>
      <c r="CI117" s="1002"/>
      <c r="CJ117" s="1002"/>
      <c r="CK117" s="1032"/>
      <c r="CL117" s="1033"/>
      <c r="CM117" s="1003" t="s">
        <v>457</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436</v>
      </c>
      <c r="DH117" s="1046"/>
      <c r="DI117" s="1046"/>
      <c r="DJ117" s="1046"/>
      <c r="DK117" s="1047"/>
      <c r="DL117" s="1048" t="s">
        <v>436</v>
      </c>
      <c r="DM117" s="1046"/>
      <c r="DN117" s="1046"/>
      <c r="DO117" s="1046"/>
      <c r="DP117" s="1047"/>
      <c r="DQ117" s="1048" t="s">
        <v>435</v>
      </c>
      <c r="DR117" s="1046"/>
      <c r="DS117" s="1046"/>
      <c r="DT117" s="1046"/>
      <c r="DU117" s="1047"/>
      <c r="DV117" s="1049" t="s">
        <v>436</v>
      </c>
      <c r="DW117" s="1050"/>
      <c r="DX117" s="1050"/>
      <c r="DY117" s="1050"/>
      <c r="DZ117" s="1051"/>
    </row>
    <row r="118" spans="1:130" s="240" customFormat="1" ht="26.25" customHeight="1" x14ac:dyDescent="0.15">
      <c r="A118" s="991" t="s">
        <v>426</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424</v>
      </c>
      <c r="AB118" s="972"/>
      <c r="AC118" s="972"/>
      <c r="AD118" s="972"/>
      <c r="AE118" s="973"/>
      <c r="AF118" s="971" t="s">
        <v>304</v>
      </c>
      <c r="AG118" s="972"/>
      <c r="AH118" s="972"/>
      <c r="AI118" s="972"/>
      <c r="AJ118" s="973"/>
      <c r="AK118" s="971" t="s">
        <v>303</v>
      </c>
      <c r="AL118" s="972"/>
      <c r="AM118" s="972"/>
      <c r="AN118" s="972"/>
      <c r="AO118" s="973"/>
      <c r="AP118" s="1058" t="s">
        <v>425</v>
      </c>
      <c r="AQ118" s="1059"/>
      <c r="AR118" s="1059"/>
      <c r="AS118" s="1059"/>
      <c r="AT118" s="1060"/>
      <c r="AU118" s="987"/>
      <c r="AV118" s="988"/>
      <c r="AW118" s="988"/>
      <c r="AX118" s="988"/>
      <c r="AY118" s="988"/>
      <c r="AZ118" s="1061" t="s">
        <v>458</v>
      </c>
      <c r="BA118" s="1052"/>
      <c r="BB118" s="1052"/>
      <c r="BC118" s="1052"/>
      <c r="BD118" s="1052"/>
      <c r="BE118" s="1052"/>
      <c r="BF118" s="1052"/>
      <c r="BG118" s="1052"/>
      <c r="BH118" s="1052"/>
      <c r="BI118" s="1052"/>
      <c r="BJ118" s="1052"/>
      <c r="BK118" s="1052"/>
      <c r="BL118" s="1052"/>
      <c r="BM118" s="1052"/>
      <c r="BN118" s="1052"/>
      <c r="BO118" s="1052"/>
      <c r="BP118" s="1053"/>
      <c r="BQ118" s="1084" t="s">
        <v>432</v>
      </c>
      <c r="BR118" s="1085"/>
      <c r="BS118" s="1085"/>
      <c r="BT118" s="1085"/>
      <c r="BU118" s="1085"/>
      <c r="BV118" s="1085" t="s">
        <v>432</v>
      </c>
      <c r="BW118" s="1085"/>
      <c r="BX118" s="1085"/>
      <c r="BY118" s="1085"/>
      <c r="BZ118" s="1085"/>
      <c r="CA118" s="1085" t="s">
        <v>432</v>
      </c>
      <c r="CB118" s="1085"/>
      <c r="CC118" s="1085"/>
      <c r="CD118" s="1085"/>
      <c r="CE118" s="1085"/>
      <c r="CF118" s="1001" t="s">
        <v>432</v>
      </c>
      <c r="CG118" s="1002"/>
      <c r="CH118" s="1002"/>
      <c r="CI118" s="1002"/>
      <c r="CJ118" s="1002"/>
      <c r="CK118" s="1032"/>
      <c r="CL118" s="1033"/>
      <c r="CM118" s="1003" t="s">
        <v>459</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432</v>
      </c>
      <c r="DH118" s="1046"/>
      <c r="DI118" s="1046"/>
      <c r="DJ118" s="1046"/>
      <c r="DK118" s="1047"/>
      <c r="DL118" s="1048" t="s">
        <v>432</v>
      </c>
      <c r="DM118" s="1046"/>
      <c r="DN118" s="1046"/>
      <c r="DO118" s="1046"/>
      <c r="DP118" s="1047"/>
      <c r="DQ118" s="1048" t="s">
        <v>432</v>
      </c>
      <c r="DR118" s="1046"/>
      <c r="DS118" s="1046"/>
      <c r="DT118" s="1046"/>
      <c r="DU118" s="1047"/>
      <c r="DV118" s="1049" t="s">
        <v>432</v>
      </c>
      <c r="DW118" s="1050"/>
      <c r="DX118" s="1050"/>
      <c r="DY118" s="1050"/>
      <c r="DZ118" s="1051"/>
    </row>
    <row r="119" spans="1:130" s="240" customFormat="1" ht="26.25" customHeight="1" x14ac:dyDescent="0.15">
      <c r="A119" s="1145" t="s">
        <v>429</v>
      </c>
      <c r="B119" s="1031"/>
      <c r="C119" s="1010" t="s">
        <v>430</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432</v>
      </c>
      <c r="AB119" s="979"/>
      <c r="AC119" s="979"/>
      <c r="AD119" s="979"/>
      <c r="AE119" s="980"/>
      <c r="AF119" s="981" t="s">
        <v>432</v>
      </c>
      <c r="AG119" s="979"/>
      <c r="AH119" s="979"/>
      <c r="AI119" s="979"/>
      <c r="AJ119" s="980"/>
      <c r="AK119" s="981" t="s">
        <v>432</v>
      </c>
      <c r="AL119" s="979"/>
      <c r="AM119" s="979"/>
      <c r="AN119" s="979"/>
      <c r="AO119" s="980"/>
      <c r="AP119" s="982" t="s">
        <v>432</v>
      </c>
      <c r="AQ119" s="983"/>
      <c r="AR119" s="983"/>
      <c r="AS119" s="983"/>
      <c r="AT119" s="984"/>
      <c r="AU119" s="989"/>
      <c r="AV119" s="990"/>
      <c r="AW119" s="990"/>
      <c r="AX119" s="990"/>
      <c r="AY119" s="990"/>
      <c r="AZ119" s="271" t="s">
        <v>185</v>
      </c>
      <c r="BA119" s="271"/>
      <c r="BB119" s="271"/>
      <c r="BC119" s="271"/>
      <c r="BD119" s="271"/>
      <c r="BE119" s="271"/>
      <c r="BF119" s="271"/>
      <c r="BG119" s="271"/>
      <c r="BH119" s="271"/>
      <c r="BI119" s="271"/>
      <c r="BJ119" s="271"/>
      <c r="BK119" s="271"/>
      <c r="BL119" s="271"/>
      <c r="BM119" s="271"/>
      <c r="BN119" s="271"/>
      <c r="BO119" s="1062" t="s">
        <v>460</v>
      </c>
      <c r="BP119" s="1093"/>
      <c r="BQ119" s="1084">
        <v>84783969</v>
      </c>
      <c r="BR119" s="1085"/>
      <c r="BS119" s="1085"/>
      <c r="BT119" s="1085"/>
      <c r="BU119" s="1085"/>
      <c r="BV119" s="1085">
        <v>80547977</v>
      </c>
      <c r="BW119" s="1085"/>
      <c r="BX119" s="1085"/>
      <c r="BY119" s="1085"/>
      <c r="BZ119" s="1085"/>
      <c r="CA119" s="1085">
        <v>75128100</v>
      </c>
      <c r="CB119" s="1085"/>
      <c r="CC119" s="1085"/>
      <c r="CD119" s="1085"/>
      <c r="CE119" s="1085"/>
      <c r="CF119" s="1086"/>
      <c r="CG119" s="1087"/>
      <c r="CH119" s="1087"/>
      <c r="CI119" s="1087"/>
      <c r="CJ119" s="1088"/>
      <c r="CK119" s="1034"/>
      <c r="CL119" s="1035"/>
      <c r="CM119" s="1089" t="s">
        <v>461</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t="s">
        <v>436</v>
      </c>
      <c r="DH119" s="1071"/>
      <c r="DI119" s="1071"/>
      <c r="DJ119" s="1071"/>
      <c r="DK119" s="1072"/>
      <c r="DL119" s="1070" t="s">
        <v>462</v>
      </c>
      <c r="DM119" s="1071"/>
      <c r="DN119" s="1071"/>
      <c r="DO119" s="1071"/>
      <c r="DP119" s="1072"/>
      <c r="DQ119" s="1070" t="s">
        <v>432</v>
      </c>
      <c r="DR119" s="1071"/>
      <c r="DS119" s="1071"/>
      <c r="DT119" s="1071"/>
      <c r="DU119" s="1072"/>
      <c r="DV119" s="1073" t="s">
        <v>436</v>
      </c>
      <c r="DW119" s="1074"/>
      <c r="DX119" s="1074"/>
      <c r="DY119" s="1074"/>
      <c r="DZ119" s="1075"/>
    </row>
    <row r="120" spans="1:130" s="240" customFormat="1" ht="26.25" customHeight="1" x14ac:dyDescent="0.15">
      <c r="A120" s="1146"/>
      <c r="B120" s="1033"/>
      <c r="C120" s="1003" t="s">
        <v>438</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v>78077</v>
      </c>
      <c r="AB120" s="1046"/>
      <c r="AC120" s="1046"/>
      <c r="AD120" s="1046"/>
      <c r="AE120" s="1047"/>
      <c r="AF120" s="1048">
        <v>78128</v>
      </c>
      <c r="AG120" s="1046"/>
      <c r="AH120" s="1046"/>
      <c r="AI120" s="1046"/>
      <c r="AJ120" s="1047"/>
      <c r="AK120" s="1048">
        <v>99341</v>
      </c>
      <c r="AL120" s="1046"/>
      <c r="AM120" s="1046"/>
      <c r="AN120" s="1046"/>
      <c r="AO120" s="1047"/>
      <c r="AP120" s="1049">
        <v>0.2</v>
      </c>
      <c r="AQ120" s="1050"/>
      <c r="AR120" s="1050"/>
      <c r="AS120" s="1050"/>
      <c r="AT120" s="1051"/>
      <c r="AU120" s="1076" t="s">
        <v>463</v>
      </c>
      <c r="AV120" s="1077"/>
      <c r="AW120" s="1077"/>
      <c r="AX120" s="1077"/>
      <c r="AY120" s="1078"/>
      <c r="AZ120" s="1027" t="s">
        <v>464</v>
      </c>
      <c r="BA120" s="976"/>
      <c r="BB120" s="976"/>
      <c r="BC120" s="976"/>
      <c r="BD120" s="976"/>
      <c r="BE120" s="976"/>
      <c r="BF120" s="976"/>
      <c r="BG120" s="976"/>
      <c r="BH120" s="976"/>
      <c r="BI120" s="976"/>
      <c r="BJ120" s="976"/>
      <c r="BK120" s="976"/>
      <c r="BL120" s="976"/>
      <c r="BM120" s="976"/>
      <c r="BN120" s="976"/>
      <c r="BO120" s="976"/>
      <c r="BP120" s="977"/>
      <c r="BQ120" s="1013">
        <v>20626984</v>
      </c>
      <c r="BR120" s="1014"/>
      <c r="BS120" s="1014"/>
      <c r="BT120" s="1014"/>
      <c r="BU120" s="1014"/>
      <c r="BV120" s="1014">
        <v>22103163</v>
      </c>
      <c r="BW120" s="1014"/>
      <c r="BX120" s="1014"/>
      <c r="BY120" s="1014"/>
      <c r="BZ120" s="1014"/>
      <c r="CA120" s="1014">
        <v>22497267</v>
      </c>
      <c r="CB120" s="1014"/>
      <c r="CC120" s="1014"/>
      <c r="CD120" s="1014"/>
      <c r="CE120" s="1014"/>
      <c r="CF120" s="1028">
        <v>48.4</v>
      </c>
      <c r="CG120" s="1029"/>
      <c r="CH120" s="1029"/>
      <c r="CI120" s="1029"/>
      <c r="CJ120" s="1029"/>
      <c r="CK120" s="1094" t="s">
        <v>465</v>
      </c>
      <c r="CL120" s="1095"/>
      <c r="CM120" s="1095"/>
      <c r="CN120" s="1095"/>
      <c r="CO120" s="1096"/>
      <c r="CP120" s="1102" t="s">
        <v>466</v>
      </c>
      <c r="CQ120" s="1103"/>
      <c r="CR120" s="1103"/>
      <c r="CS120" s="1103"/>
      <c r="CT120" s="1103"/>
      <c r="CU120" s="1103"/>
      <c r="CV120" s="1103"/>
      <c r="CW120" s="1103"/>
      <c r="CX120" s="1103"/>
      <c r="CY120" s="1103"/>
      <c r="CZ120" s="1103"/>
      <c r="DA120" s="1103"/>
      <c r="DB120" s="1103"/>
      <c r="DC120" s="1103"/>
      <c r="DD120" s="1103"/>
      <c r="DE120" s="1103"/>
      <c r="DF120" s="1104"/>
      <c r="DG120" s="1013">
        <v>16373599</v>
      </c>
      <c r="DH120" s="1014"/>
      <c r="DI120" s="1014"/>
      <c r="DJ120" s="1014"/>
      <c r="DK120" s="1014"/>
      <c r="DL120" s="1014">
        <v>14418232</v>
      </c>
      <c r="DM120" s="1014"/>
      <c r="DN120" s="1014"/>
      <c r="DO120" s="1014"/>
      <c r="DP120" s="1014"/>
      <c r="DQ120" s="1014">
        <v>12687395</v>
      </c>
      <c r="DR120" s="1014"/>
      <c r="DS120" s="1014"/>
      <c r="DT120" s="1014"/>
      <c r="DU120" s="1014"/>
      <c r="DV120" s="1015">
        <v>27.3</v>
      </c>
      <c r="DW120" s="1015"/>
      <c r="DX120" s="1015"/>
      <c r="DY120" s="1015"/>
      <c r="DZ120" s="1016"/>
    </row>
    <row r="121" spans="1:130" s="240" customFormat="1" ht="26.25" customHeight="1" x14ac:dyDescent="0.15">
      <c r="A121" s="1146"/>
      <c r="B121" s="1033"/>
      <c r="C121" s="1054" t="s">
        <v>467</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462</v>
      </c>
      <c r="AB121" s="1046"/>
      <c r="AC121" s="1046"/>
      <c r="AD121" s="1046"/>
      <c r="AE121" s="1047"/>
      <c r="AF121" s="1048" t="s">
        <v>432</v>
      </c>
      <c r="AG121" s="1046"/>
      <c r="AH121" s="1046"/>
      <c r="AI121" s="1046"/>
      <c r="AJ121" s="1047"/>
      <c r="AK121" s="1048" t="s">
        <v>468</v>
      </c>
      <c r="AL121" s="1046"/>
      <c r="AM121" s="1046"/>
      <c r="AN121" s="1046"/>
      <c r="AO121" s="1047"/>
      <c r="AP121" s="1049" t="s">
        <v>432</v>
      </c>
      <c r="AQ121" s="1050"/>
      <c r="AR121" s="1050"/>
      <c r="AS121" s="1050"/>
      <c r="AT121" s="1051"/>
      <c r="AU121" s="1079"/>
      <c r="AV121" s="1080"/>
      <c r="AW121" s="1080"/>
      <c r="AX121" s="1080"/>
      <c r="AY121" s="1081"/>
      <c r="AZ121" s="1036" t="s">
        <v>469</v>
      </c>
      <c r="BA121" s="1037"/>
      <c r="BB121" s="1037"/>
      <c r="BC121" s="1037"/>
      <c r="BD121" s="1037"/>
      <c r="BE121" s="1037"/>
      <c r="BF121" s="1037"/>
      <c r="BG121" s="1037"/>
      <c r="BH121" s="1037"/>
      <c r="BI121" s="1037"/>
      <c r="BJ121" s="1037"/>
      <c r="BK121" s="1037"/>
      <c r="BL121" s="1037"/>
      <c r="BM121" s="1037"/>
      <c r="BN121" s="1037"/>
      <c r="BO121" s="1037"/>
      <c r="BP121" s="1038"/>
      <c r="BQ121" s="1006">
        <v>25174087</v>
      </c>
      <c r="BR121" s="1007"/>
      <c r="BS121" s="1007"/>
      <c r="BT121" s="1007"/>
      <c r="BU121" s="1007"/>
      <c r="BV121" s="1007">
        <v>23098062</v>
      </c>
      <c r="BW121" s="1007"/>
      <c r="BX121" s="1007"/>
      <c r="BY121" s="1007"/>
      <c r="BZ121" s="1007"/>
      <c r="CA121" s="1007">
        <v>21500695</v>
      </c>
      <c r="CB121" s="1007"/>
      <c r="CC121" s="1007"/>
      <c r="CD121" s="1007"/>
      <c r="CE121" s="1007"/>
      <c r="CF121" s="1001">
        <v>46.2</v>
      </c>
      <c r="CG121" s="1002"/>
      <c r="CH121" s="1002"/>
      <c r="CI121" s="1002"/>
      <c r="CJ121" s="1002"/>
      <c r="CK121" s="1097"/>
      <c r="CL121" s="1098"/>
      <c r="CM121" s="1098"/>
      <c r="CN121" s="1098"/>
      <c r="CO121" s="1099"/>
      <c r="CP121" s="1107" t="s">
        <v>470</v>
      </c>
      <c r="CQ121" s="1108"/>
      <c r="CR121" s="1108"/>
      <c r="CS121" s="1108"/>
      <c r="CT121" s="1108"/>
      <c r="CU121" s="1108"/>
      <c r="CV121" s="1108"/>
      <c r="CW121" s="1108"/>
      <c r="CX121" s="1108"/>
      <c r="CY121" s="1108"/>
      <c r="CZ121" s="1108"/>
      <c r="DA121" s="1108"/>
      <c r="DB121" s="1108"/>
      <c r="DC121" s="1108"/>
      <c r="DD121" s="1108"/>
      <c r="DE121" s="1108"/>
      <c r="DF121" s="1109"/>
      <c r="DG121" s="1006">
        <v>141973</v>
      </c>
      <c r="DH121" s="1007"/>
      <c r="DI121" s="1007"/>
      <c r="DJ121" s="1007"/>
      <c r="DK121" s="1007"/>
      <c r="DL121" s="1007">
        <v>108386</v>
      </c>
      <c r="DM121" s="1007"/>
      <c r="DN121" s="1007"/>
      <c r="DO121" s="1007"/>
      <c r="DP121" s="1007"/>
      <c r="DQ121" s="1007">
        <v>87621</v>
      </c>
      <c r="DR121" s="1007"/>
      <c r="DS121" s="1007"/>
      <c r="DT121" s="1007"/>
      <c r="DU121" s="1007"/>
      <c r="DV121" s="1008">
        <v>0.2</v>
      </c>
      <c r="DW121" s="1008"/>
      <c r="DX121" s="1008"/>
      <c r="DY121" s="1008"/>
      <c r="DZ121" s="1009"/>
    </row>
    <row r="122" spans="1:130" s="240" customFormat="1" ht="26.25" customHeight="1" x14ac:dyDescent="0.15">
      <c r="A122" s="1146"/>
      <c r="B122" s="1033"/>
      <c r="C122" s="1003" t="s">
        <v>448</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182</v>
      </c>
      <c r="AB122" s="1046"/>
      <c r="AC122" s="1046"/>
      <c r="AD122" s="1046"/>
      <c r="AE122" s="1047"/>
      <c r="AF122" s="1048" t="s">
        <v>432</v>
      </c>
      <c r="AG122" s="1046"/>
      <c r="AH122" s="1046"/>
      <c r="AI122" s="1046"/>
      <c r="AJ122" s="1047"/>
      <c r="AK122" s="1048" t="s">
        <v>462</v>
      </c>
      <c r="AL122" s="1046"/>
      <c r="AM122" s="1046"/>
      <c r="AN122" s="1046"/>
      <c r="AO122" s="1047"/>
      <c r="AP122" s="1049" t="s">
        <v>471</v>
      </c>
      <c r="AQ122" s="1050"/>
      <c r="AR122" s="1050"/>
      <c r="AS122" s="1050"/>
      <c r="AT122" s="1051"/>
      <c r="AU122" s="1079"/>
      <c r="AV122" s="1080"/>
      <c r="AW122" s="1080"/>
      <c r="AX122" s="1080"/>
      <c r="AY122" s="1081"/>
      <c r="AZ122" s="1061" t="s">
        <v>472</v>
      </c>
      <c r="BA122" s="1052"/>
      <c r="BB122" s="1052"/>
      <c r="BC122" s="1052"/>
      <c r="BD122" s="1052"/>
      <c r="BE122" s="1052"/>
      <c r="BF122" s="1052"/>
      <c r="BG122" s="1052"/>
      <c r="BH122" s="1052"/>
      <c r="BI122" s="1052"/>
      <c r="BJ122" s="1052"/>
      <c r="BK122" s="1052"/>
      <c r="BL122" s="1052"/>
      <c r="BM122" s="1052"/>
      <c r="BN122" s="1052"/>
      <c r="BO122" s="1052"/>
      <c r="BP122" s="1053"/>
      <c r="BQ122" s="1084">
        <v>58578523</v>
      </c>
      <c r="BR122" s="1085"/>
      <c r="BS122" s="1085"/>
      <c r="BT122" s="1085"/>
      <c r="BU122" s="1085"/>
      <c r="BV122" s="1085">
        <v>56151846</v>
      </c>
      <c r="BW122" s="1085"/>
      <c r="BX122" s="1085"/>
      <c r="BY122" s="1085"/>
      <c r="BZ122" s="1085"/>
      <c r="CA122" s="1085">
        <v>54220354</v>
      </c>
      <c r="CB122" s="1085"/>
      <c r="CC122" s="1085"/>
      <c r="CD122" s="1085"/>
      <c r="CE122" s="1085"/>
      <c r="CF122" s="1105">
        <v>116.6</v>
      </c>
      <c r="CG122" s="1106"/>
      <c r="CH122" s="1106"/>
      <c r="CI122" s="1106"/>
      <c r="CJ122" s="1106"/>
      <c r="CK122" s="1097"/>
      <c r="CL122" s="1098"/>
      <c r="CM122" s="1098"/>
      <c r="CN122" s="1098"/>
      <c r="CO122" s="1099"/>
      <c r="CP122" s="1107" t="s">
        <v>473</v>
      </c>
      <c r="CQ122" s="1108"/>
      <c r="CR122" s="1108"/>
      <c r="CS122" s="1108"/>
      <c r="CT122" s="1108"/>
      <c r="CU122" s="1108"/>
      <c r="CV122" s="1108"/>
      <c r="CW122" s="1108"/>
      <c r="CX122" s="1108"/>
      <c r="CY122" s="1108"/>
      <c r="CZ122" s="1108"/>
      <c r="DA122" s="1108"/>
      <c r="DB122" s="1108"/>
      <c r="DC122" s="1108"/>
      <c r="DD122" s="1108"/>
      <c r="DE122" s="1108"/>
      <c r="DF122" s="1109"/>
      <c r="DG122" s="1006" t="s">
        <v>468</v>
      </c>
      <c r="DH122" s="1007"/>
      <c r="DI122" s="1007"/>
      <c r="DJ122" s="1007"/>
      <c r="DK122" s="1007"/>
      <c r="DL122" s="1007" t="s">
        <v>436</v>
      </c>
      <c r="DM122" s="1007"/>
      <c r="DN122" s="1007"/>
      <c r="DO122" s="1007"/>
      <c r="DP122" s="1007"/>
      <c r="DQ122" s="1007" t="s">
        <v>432</v>
      </c>
      <c r="DR122" s="1007"/>
      <c r="DS122" s="1007"/>
      <c r="DT122" s="1007"/>
      <c r="DU122" s="1007"/>
      <c r="DV122" s="1008" t="s">
        <v>474</v>
      </c>
      <c r="DW122" s="1008"/>
      <c r="DX122" s="1008"/>
      <c r="DY122" s="1008"/>
      <c r="DZ122" s="1009"/>
    </row>
    <row r="123" spans="1:130" s="240" customFormat="1" ht="26.25" customHeight="1" x14ac:dyDescent="0.15">
      <c r="A123" s="1146"/>
      <c r="B123" s="1033"/>
      <c r="C123" s="1003" t="s">
        <v>454</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t="s">
        <v>436</v>
      </c>
      <c r="AB123" s="1046"/>
      <c r="AC123" s="1046"/>
      <c r="AD123" s="1046"/>
      <c r="AE123" s="1047"/>
      <c r="AF123" s="1048" t="s">
        <v>475</v>
      </c>
      <c r="AG123" s="1046"/>
      <c r="AH123" s="1046"/>
      <c r="AI123" s="1046"/>
      <c r="AJ123" s="1047"/>
      <c r="AK123" s="1048" t="s">
        <v>432</v>
      </c>
      <c r="AL123" s="1046"/>
      <c r="AM123" s="1046"/>
      <c r="AN123" s="1046"/>
      <c r="AO123" s="1047"/>
      <c r="AP123" s="1049" t="s">
        <v>462</v>
      </c>
      <c r="AQ123" s="1050"/>
      <c r="AR123" s="1050"/>
      <c r="AS123" s="1050"/>
      <c r="AT123" s="1051"/>
      <c r="AU123" s="1082"/>
      <c r="AV123" s="1083"/>
      <c r="AW123" s="1083"/>
      <c r="AX123" s="1083"/>
      <c r="AY123" s="1083"/>
      <c r="AZ123" s="271" t="s">
        <v>185</v>
      </c>
      <c r="BA123" s="271"/>
      <c r="BB123" s="271"/>
      <c r="BC123" s="271"/>
      <c r="BD123" s="271"/>
      <c r="BE123" s="271"/>
      <c r="BF123" s="271"/>
      <c r="BG123" s="271"/>
      <c r="BH123" s="271"/>
      <c r="BI123" s="271"/>
      <c r="BJ123" s="271"/>
      <c r="BK123" s="271"/>
      <c r="BL123" s="271"/>
      <c r="BM123" s="271"/>
      <c r="BN123" s="271"/>
      <c r="BO123" s="1062" t="s">
        <v>476</v>
      </c>
      <c r="BP123" s="1093"/>
      <c r="BQ123" s="1152">
        <v>104379594</v>
      </c>
      <c r="BR123" s="1153"/>
      <c r="BS123" s="1153"/>
      <c r="BT123" s="1153"/>
      <c r="BU123" s="1153"/>
      <c r="BV123" s="1153">
        <v>101353071</v>
      </c>
      <c r="BW123" s="1153"/>
      <c r="BX123" s="1153"/>
      <c r="BY123" s="1153"/>
      <c r="BZ123" s="1153"/>
      <c r="CA123" s="1153">
        <v>98218316</v>
      </c>
      <c r="CB123" s="1153"/>
      <c r="CC123" s="1153"/>
      <c r="CD123" s="1153"/>
      <c r="CE123" s="1153"/>
      <c r="CF123" s="1086"/>
      <c r="CG123" s="1087"/>
      <c r="CH123" s="1087"/>
      <c r="CI123" s="1087"/>
      <c r="CJ123" s="1088"/>
      <c r="CK123" s="1097"/>
      <c r="CL123" s="1098"/>
      <c r="CM123" s="1098"/>
      <c r="CN123" s="1098"/>
      <c r="CO123" s="1099"/>
      <c r="CP123" s="1107" t="s">
        <v>477</v>
      </c>
      <c r="CQ123" s="1108"/>
      <c r="CR123" s="1108"/>
      <c r="CS123" s="1108"/>
      <c r="CT123" s="1108"/>
      <c r="CU123" s="1108"/>
      <c r="CV123" s="1108"/>
      <c r="CW123" s="1108"/>
      <c r="CX123" s="1108"/>
      <c r="CY123" s="1108"/>
      <c r="CZ123" s="1108"/>
      <c r="DA123" s="1108"/>
      <c r="DB123" s="1108"/>
      <c r="DC123" s="1108"/>
      <c r="DD123" s="1108"/>
      <c r="DE123" s="1108"/>
      <c r="DF123" s="1109"/>
      <c r="DG123" s="1045" t="s">
        <v>468</v>
      </c>
      <c r="DH123" s="1046"/>
      <c r="DI123" s="1046"/>
      <c r="DJ123" s="1046"/>
      <c r="DK123" s="1047"/>
      <c r="DL123" s="1048" t="s">
        <v>471</v>
      </c>
      <c r="DM123" s="1046"/>
      <c r="DN123" s="1046"/>
      <c r="DO123" s="1046"/>
      <c r="DP123" s="1047"/>
      <c r="DQ123" s="1048" t="s">
        <v>475</v>
      </c>
      <c r="DR123" s="1046"/>
      <c r="DS123" s="1046"/>
      <c r="DT123" s="1046"/>
      <c r="DU123" s="1047"/>
      <c r="DV123" s="1049" t="s">
        <v>432</v>
      </c>
      <c r="DW123" s="1050"/>
      <c r="DX123" s="1050"/>
      <c r="DY123" s="1050"/>
      <c r="DZ123" s="1051"/>
    </row>
    <row r="124" spans="1:130" s="240" customFormat="1" ht="26.25" customHeight="1" thickBot="1" x14ac:dyDescent="0.2">
      <c r="A124" s="1146"/>
      <c r="B124" s="1033"/>
      <c r="C124" s="1003" t="s">
        <v>457</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432</v>
      </c>
      <c r="AB124" s="1046"/>
      <c r="AC124" s="1046"/>
      <c r="AD124" s="1046"/>
      <c r="AE124" s="1047"/>
      <c r="AF124" s="1048" t="s">
        <v>432</v>
      </c>
      <c r="AG124" s="1046"/>
      <c r="AH124" s="1046"/>
      <c r="AI124" s="1046"/>
      <c r="AJ124" s="1047"/>
      <c r="AK124" s="1048" t="s">
        <v>436</v>
      </c>
      <c r="AL124" s="1046"/>
      <c r="AM124" s="1046"/>
      <c r="AN124" s="1046"/>
      <c r="AO124" s="1047"/>
      <c r="AP124" s="1049" t="s">
        <v>468</v>
      </c>
      <c r="AQ124" s="1050"/>
      <c r="AR124" s="1050"/>
      <c r="AS124" s="1050"/>
      <c r="AT124" s="1051"/>
      <c r="AU124" s="1148" t="s">
        <v>478</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t="s">
        <v>432</v>
      </c>
      <c r="BR124" s="1115"/>
      <c r="BS124" s="1115"/>
      <c r="BT124" s="1115"/>
      <c r="BU124" s="1115"/>
      <c r="BV124" s="1115" t="s">
        <v>431</v>
      </c>
      <c r="BW124" s="1115"/>
      <c r="BX124" s="1115"/>
      <c r="BY124" s="1115"/>
      <c r="BZ124" s="1115"/>
      <c r="CA124" s="1115" t="s">
        <v>431</v>
      </c>
      <c r="CB124" s="1115"/>
      <c r="CC124" s="1115"/>
      <c r="CD124" s="1115"/>
      <c r="CE124" s="1115"/>
      <c r="CF124" s="1116"/>
      <c r="CG124" s="1117"/>
      <c r="CH124" s="1117"/>
      <c r="CI124" s="1117"/>
      <c r="CJ124" s="1118"/>
      <c r="CK124" s="1100"/>
      <c r="CL124" s="1100"/>
      <c r="CM124" s="1100"/>
      <c r="CN124" s="1100"/>
      <c r="CO124" s="1101"/>
      <c r="CP124" s="1107" t="s">
        <v>479</v>
      </c>
      <c r="CQ124" s="1108"/>
      <c r="CR124" s="1108"/>
      <c r="CS124" s="1108"/>
      <c r="CT124" s="1108"/>
      <c r="CU124" s="1108"/>
      <c r="CV124" s="1108"/>
      <c r="CW124" s="1108"/>
      <c r="CX124" s="1108"/>
      <c r="CY124" s="1108"/>
      <c r="CZ124" s="1108"/>
      <c r="DA124" s="1108"/>
      <c r="DB124" s="1108"/>
      <c r="DC124" s="1108"/>
      <c r="DD124" s="1108"/>
      <c r="DE124" s="1108"/>
      <c r="DF124" s="1109"/>
      <c r="DG124" s="1092" t="s">
        <v>182</v>
      </c>
      <c r="DH124" s="1071"/>
      <c r="DI124" s="1071"/>
      <c r="DJ124" s="1071"/>
      <c r="DK124" s="1072"/>
      <c r="DL124" s="1070" t="s">
        <v>462</v>
      </c>
      <c r="DM124" s="1071"/>
      <c r="DN124" s="1071"/>
      <c r="DO124" s="1071"/>
      <c r="DP124" s="1072"/>
      <c r="DQ124" s="1070" t="s">
        <v>475</v>
      </c>
      <c r="DR124" s="1071"/>
      <c r="DS124" s="1071"/>
      <c r="DT124" s="1071"/>
      <c r="DU124" s="1072"/>
      <c r="DV124" s="1073" t="s">
        <v>475</v>
      </c>
      <c r="DW124" s="1074"/>
      <c r="DX124" s="1074"/>
      <c r="DY124" s="1074"/>
      <c r="DZ124" s="1075"/>
    </row>
    <row r="125" spans="1:130" s="240" customFormat="1" ht="26.25" customHeight="1" x14ac:dyDescent="0.15">
      <c r="A125" s="1146"/>
      <c r="B125" s="1033"/>
      <c r="C125" s="1003" t="s">
        <v>459</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436</v>
      </c>
      <c r="AB125" s="1046"/>
      <c r="AC125" s="1046"/>
      <c r="AD125" s="1046"/>
      <c r="AE125" s="1047"/>
      <c r="AF125" s="1048" t="s">
        <v>436</v>
      </c>
      <c r="AG125" s="1046"/>
      <c r="AH125" s="1046"/>
      <c r="AI125" s="1046"/>
      <c r="AJ125" s="1047"/>
      <c r="AK125" s="1048" t="s">
        <v>475</v>
      </c>
      <c r="AL125" s="1046"/>
      <c r="AM125" s="1046"/>
      <c r="AN125" s="1046"/>
      <c r="AO125" s="1047"/>
      <c r="AP125" s="1049" t="s">
        <v>432</v>
      </c>
      <c r="AQ125" s="1050"/>
      <c r="AR125" s="1050"/>
      <c r="AS125" s="1050"/>
      <c r="AT125" s="1051"/>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1110" t="s">
        <v>480</v>
      </c>
      <c r="CL125" s="1095"/>
      <c r="CM125" s="1095"/>
      <c r="CN125" s="1095"/>
      <c r="CO125" s="1096"/>
      <c r="CP125" s="1027" t="s">
        <v>481</v>
      </c>
      <c r="CQ125" s="976"/>
      <c r="CR125" s="976"/>
      <c r="CS125" s="976"/>
      <c r="CT125" s="976"/>
      <c r="CU125" s="976"/>
      <c r="CV125" s="976"/>
      <c r="CW125" s="976"/>
      <c r="CX125" s="976"/>
      <c r="CY125" s="976"/>
      <c r="CZ125" s="976"/>
      <c r="DA125" s="976"/>
      <c r="DB125" s="976"/>
      <c r="DC125" s="976"/>
      <c r="DD125" s="976"/>
      <c r="DE125" s="976"/>
      <c r="DF125" s="977"/>
      <c r="DG125" s="1013" t="s">
        <v>431</v>
      </c>
      <c r="DH125" s="1014"/>
      <c r="DI125" s="1014"/>
      <c r="DJ125" s="1014"/>
      <c r="DK125" s="1014"/>
      <c r="DL125" s="1014" t="s">
        <v>436</v>
      </c>
      <c r="DM125" s="1014"/>
      <c r="DN125" s="1014"/>
      <c r="DO125" s="1014"/>
      <c r="DP125" s="1014"/>
      <c r="DQ125" s="1014" t="s">
        <v>436</v>
      </c>
      <c r="DR125" s="1014"/>
      <c r="DS125" s="1014"/>
      <c r="DT125" s="1014"/>
      <c r="DU125" s="1014"/>
      <c r="DV125" s="1015" t="s">
        <v>432</v>
      </c>
      <c r="DW125" s="1015"/>
      <c r="DX125" s="1015"/>
      <c r="DY125" s="1015"/>
      <c r="DZ125" s="1016"/>
    </row>
    <row r="126" spans="1:130" s="240" customFormat="1" ht="26.25" customHeight="1" thickBot="1" x14ac:dyDescent="0.2">
      <c r="A126" s="1146"/>
      <c r="B126" s="1033"/>
      <c r="C126" s="1003" t="s">
        <v>461</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t="s">
        <v>182</v>
      </c>
      <c r="AB126" s="1046"/>
      <c r="AC126" s="1046"/>
      <c r="AD126" s="1046"/>
      <c r="AE126" s="1047"/>
      <c r="AF126" s="1048" t="s">
        <v>462</v>
      </c>
      <c r="AG126" s="1046"/>
      <c r="AH126" s="1046"/>
      <c r="AI126" s="1046"/>
      <c r="AJ126" s="1047"/>
      <c r="AK126" s="1048" t="s">
        <v>468</v>
      </c>
      <c r="AL126" s="1046"/>
      <c r="AM126" s="1046"/>
      <c r="AN126" s="1046"/>
      <c r="AO126" s="1047"/>
      <c r="AP126" s="1049" t="s">
        <v>436</v>
      </c>
      <c r="AQ126" s="1050"/>
      <c r="AR126" s="1050"/>
      <c r="AS126" s="1050"/>
      <c r="AT126" s="1051"/>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1111"/>
      <c r="CL126" s="1098"/>
      <c r="CM126" s="1098"/>
      <c r="CN126" s="1098"/>
      <c r="CO126" s="1099"/>
      <c r="CP126" s="1036" t="s">
        <v>482</v>
      </c>
      <c r="CQ126" s="1037"/>
      <c r="CR126" s="1037"/>
      <c r="CS126" s="1037"/>
      <c r="CT126" s="1037"/>
      <c r="CU126" s="1037"/>
      <c r="CV126" s="1037"/>
      <c r="CW126" s="1037"/>
      <c r="CX126" s="1037"/>
      <c r="CY126" s="1037"/>
      <c r="CZ126" s="1037"/>
      <c r="DA126" s="1037"/>
      <c r="DB126" s="1037"/>
      <c r="DC126" s="1037"/>
      <c r="DD126" s="1037"/>
      <c r="DE126" s="1037"/>
      <c r="DF126" s="1038"/>
      <c r="DG126" s="1006" t="s">
        <v>468</v>
      </c>
      <c r="DH126" s="1007"/>
      <c r="DI126" s="1007"/>
      <c r="DJ126" s="1007"/>
      <c r="DK126" s="1007"/>
      <c r="DL126" s="1007" t="s">
        <v>462</v>
      </c>
      <c r="DM126" s="1007"/>
      <c r="DN126" s="1007"/>
      <c r="DO126" s="1007"/>
      <c r="DP126" s="1007"/>
      <c r="DQ126" s="1007" t="s">
        <v>432</v>
      </c>
      <c r="DR126" s="1007"/>
      <c r="DS126" s="1007"/>
      <c r="DT126" s="1007"/>
      <c r="DU126" s="1007"/>
      <c r="DV126" s="1008" t="s">
        <v>431</v>
      </c>
      <c r="DW126" s="1008"/>
      <c r="DX126" s="1008"/>
      <c r="DY126" s="1008"/>
      <c r="DZ126" s="1009"/>
    </row>
    <row r="127" spans="1:130" s="240" customFormat="1" ht="26.25" customHeight="1" x14ac:dyDescent="0.15">
      <c r="A127" s="1147"/>
      <c r="B127" s="1035"/>
      <c r="C127" s="1089" t="s">
        <v>483</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t="s">
        <v>432</v>
      </c>
      <c r="AB127" s="1046"/>
      <c r="AC127" s="1046"/>
      <c r="AD127" s="1046"/>
      <c r="AE127" s="1047"/>
      <c r="AF127" s="1048" t="s">
        <v>468</v>
      </c>
      <c r="AG127" s="1046"/>
      <c r="AH127" s="1046"/>
      <c r="AI127" s="1046"/>
      <c r="AJ127" s="1047"/>
      <c r="AK127" s="1048" t="s">
        <v>475</v>
      </c>
      <c r="AL127" s="1046"/>
      <c r="AM127" s="1046"/>
      <c r="AN127" s="1046"/>
      <c r="AO127" s="1047"/>
      <c r="AP127" s="1049" t="s">
        <v>182</v>
      </c>
      <c r="AQ127" s="1050"/>
      <c r="AR127" s="1050"/>
      <c r="AS127" s="1050"/>
      <c r="AT127" s="1051"/>
      <c r="AU127" s="276"/>
      <c r="AV127" s="276"/>
      <c r="AW127" s="276"/>
      <c r="AX127" s="1119" t="s">
        <v>484</v>
      </c>
      <c r="AY127" s="1120"/>
      <c r="AZ127" s="1120"/>
      <c r="BA127" s="1120"/>
      <c r="BB127" s="1120"/>
      <c r="BC127" s="1120"/>
      <c r="BD127" s="1120"/>
      <c r="BE127" s="1121"/>
      <c r="BF127" s="1122" t="s">
        <v>485</v>
      </c>
      <c r="BG127" s="1120"/>
      <c r="BH127" s="1120"/>
      <c r="BI127" s="1120"/>
      <c r="BJ127" s="1120"/>
      <c r="BK127" s="1120"/>
      <c r="BL127" s="1121"/>
      <c r="BM127" s="1122" t="s">
        <v>486</v>
      </c>
      <c r="BN127" s="1120"/>
      <c r="BO127" s="1120"/>
      <c r="BP127" s="1120"/>
      <c r="BQ127" s="1120"/>
      <c r="BR127" s="1120"/>
      <c r="BS127" s="1121"/>
      <c r="BT127" s="1122" t="s">
        <v>487</v>
      </c>
      <c r="BU127" s="1120"/>
      <c r="BV127" s="1120"/>
      <c r="BW127" s="1120"/>
      <c r="BX127" s="1120"/>
      <c r="BY127" s="1120"/>
      <c r="BZ127" s="1144"/>
      <c r="CA127" s="276"/>
      <c r="CB127" s="276"/>
      <c r="CC127" s="276"/>
      <c r="CD127" s="277"/>
      <c r="CE127" s="277"/>
      <c r="CF127" s="277"/>
      <c r="CG127" s="274"/>
      <c r="CH127" s="274"/>
      <c r="CI127" s="274"/>
      <c r="CJ127" s="275"/>
      <c r="CK127" s="1111"/>
      <c r="CL127" s="1098"/>
      <c r="CM127" s="1098"/>
      <c r="CN127" s="1098"/>
      <c r="CO127" s="1099"/>
      <c r="CP127" s="1036" t="s">
        <v>488</v>
      </c>
      <c r="CQ127" s="1037"/>
      <c r="CR127" s="1037"/>
      <c r="CS127" s="1037"/>
      <c r="CT127" s="1037"/>
      <c r="CU127" s="1037"/>
      <c r="CV127" s="1037"/>
      <c r="CW127" s="1037"/>
      <c r="CX127" s="1037"/>
      <c r="CY127" s="1037"/>
      <c r="CZ127" s="1037"/>
      <c r="DA127" s="1037"/>
      <c r="DB127" s="1037"/>
      <c r="DC127" s="1037"/>
      <c r="DD127" s="1037"/>
      <c r="DE127" s="1037"/>
      <c r="DF127" s="1038"/>
      <c r="DG127" s="1006" t="s">
        <v>431</v>
      </c>
      <c r="DH127" s="1007"/>
      <c r="DI127" s="1007"/>
      <c r="DJ127" s="1007"/>
      <c r="DK127" s="1007"/>
      <c r="DL127" s="1007" t="s">
        <v>431</v>
      </c>
      <c r="DM127" s="1007"/>
      <c r="DN127" s="1007"/>
      <c r="DO127" s="1007"/>
      <c r="DP127" s="1007"/>
      <c r="DQ127" s="1007" t="s">
        <v>432</v>
      </c>
      <c r="DR127" s="1007"/>
      <c r="DS127" s="1007"/>
      <c r="DT127" s="1007"/>
      <c r="DU127" s="1007"/>
      <c r="DV127" s="1008" t="s">
        <v>462</v>
      </c>
      <c r="DW127" s="1008"/>
      <c r="DX127" s="1008"/>
      <c r="DY127" s="1008"/>
      <c r="DZ127" s="1009"/>
    </row>
    <row r="128" spans="1:130" s="240" customFormat="1" ht="26.25" customHeight="1" thickBot="1" x14ac:dyDescent="0.2">
      <c r="A128" s="1130" t="s">
        <v>489</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490</v>
      </c>
      <c r="X128" s="1132"/>
      <c r="Y128" s="1132"/>
      <c r="Z128" s="1133"/>
      <c r="AA128" s="1134">
        <v>2921044</v>
      </c>
      <c r="AB128" s="1135"/>
      <c r="AC128" s="1135"/>
      <c r="AD128" s="1135"/>
      <c r="AE128" s="1136"/>
      <c r="AF128" s="1137">
        <v>3017429</v>
      </c>
      <c r="AG128" s="1135"/>
      <c r="AH128" s="1135"/>
      <c r="AI128" s="1135"/>
      <c r="AJ128" s="1136"/>
      <c r="AK128" s="1137">
        <v>2381053</v>
      </c>
      <c r="AL128" s="1135"/>
      <c r="AM128" s="1135"/>
      <c r="AN128" s="1135"/>
      <c r="AO128" s="1136"/>
      <c r="AP128" s="1138"/>
      <c r="AQ128" s="1139"/>
      <c r="AR128" s="1139"/>
      <c r="AS128" s="1139"/>
      <c r="AT128" s="1140"/>
      <c r="AU128" s="276"/>
      <c r="AV128" s="276"/>
      <c r="AW128" s="276"/>
      <c r="AX128" s="975" t="s">
        <v>491</v>
      </c>
      <c r="AY128" s="976"/>
      <c r="AZ128" s="976"/>
      <c r="BA128" s="976"/>
      <c r="BB128" s="976"/>
      <c r="BC128" s="976"/>
      <c r="BD128" s="976"/>
      <c r="BE128" s="977"/>
      <c r="BF128" s="1141" t="s">
        <v>432</v>
      </c>
      <c r="BG128" s="1142"/>
      <c r="BH128" s="1142"/>
      <c r="BI128" s="1142"/>
      <c r="BJ128" s="1142"/>
      <c r="BK128" s="1142"/>
      <c r="BL128" s="1143"/>
      <c r="BM128" s="1141">
        <v>11.25</v>
      </c>
      <c r="BN128" s="1142"/>
      <c r="BO128" s="1142"/>
      <c r="BP128" s="1142"/>
      <c r="BQ128" s="1142"/>
      <c r="BR128" s="1142"/>
      <c r="BS128" s="1143"/>
      <c r="BT128" s="1141">
        <v>20</v>
      </c>
      <c r="BU128" s="1142"/>
      <c r="BV128" s="1142"/>
      <c r="BW128" s="1142"/>
      <c r="BX128" s="1142"/>
      <c r="BY128" s="1142"/>
      <c r="BZ128" s="1166"/>
      <c r="CA128" s="277"/>
      <c r="CB128" s="277"/>
      <c r="CC128" s="277"/>
      <c r="CD128" s="277"/>
      <c r="CE128" s="277"/>
      <c r="CF128" s="277"/>
      <c r="CG128" s="274"/>
      <c r="CH128" s="274"/>
      <c r="CI128" s="274"/>
      <c r="CJ128" s="275"/>
      <c r="CK128" s="1112"/>
      <c r="CL128" s="1113"/>
      <c r="CM128" s="1113"/>
      <c r="CN128" s="1113"/>
      <c r="CO128" s="1114"/>
      <c r="CP128" s="1123" t="s">
        <v>492</v>
      </c>
      <c r="CQ128" s="1124"/>
      <c r="CR128" s="1124"/>
      <c r="CS128" s="1124"/>
      <c r="CT128" s="1124"/>
      <c r="CU128" s="1124"/>
      <c r="CV128" s="1124"/>
      <c r="CW128" s="1124"/>
      <c r="CX128" s="1124"/>
      <c r="CY128" s="1124"/>
      <c r="CZ128" s="1124"/>
      <c r="DA128" s="1124"/>
      <c r="DB128" s="1124"/>
      <c r="DC128" s="1124"/>
      <c r="DD128" s="1124"/>
      <c r="DE128" s="1124"/>
      <c r="DF128" s="1125"/>
      <c r="DG128" s="1126">
        <v>6672</v>
      </c>
      <c r="DH128" s="1127"/>
      <c r="DI128" s="1127"/>
      <c r="DJ128" s="1127"/>
      <c r="DK128" s="1127"/>
      <c r="DL128" s="1127">
        <v>53622</v>
      </c>
      <c r="DM128" s="1127"/>
      <c r="DN128" s="1127"/>
      <c r="DO128" s="1127"/>
      <c r="DP128" s="1127"/>
      <c r="DQ128" s="1127">
        <v>53244</v>
      </c>
      <c r="DR128" s="1127"/>
      <c r="DS128" s="1127"/>
      <c r="DT128" s="1127"/>
      <c r="DU128" s="1127"/>
      <c r="DV128" s="1128">
        <v>0.1</v>
      </c>
      <c r="DW128" s="1128"/>
      <c r="DX128" s="1128"/>
      <c r="DY128" s="1128"/>
      <c r="DZ128" s="1129"/>
    </row>
    <row r="129" spans="1:131" s="240" customFormat="1" ht="26.25" customHeight="1" x14ac:dyDescent="0.15">
      <c r="A129" s="1017" t="s">
        <v>105</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493</v>
      </c>
      <c r="X129" s="1161"/>
      <c r="Y129" s="1161"/>
      <c r="Z129" s="1162"/>
      <c r="AA129" s="1045">
        <v>50543174</v>
      </c>
      <c r="AB129" s="1046"/>
      <c r="AC129" s="1046"/>
      <c r="AD129" s="1046"/>
      <c r="AE129" s="1047"/>
      <c r="AF129" s="1048">
        <v>51116279</v>
      </c>
      <c r="AG129" s="1046"/>
      <c r="AH129" s="1046"/>
      <c r="AI129" s="1046"/>
      <c r="AJ129" s="1047"/>
      <c r="AK129" s="1048">
        <v>52234634</v>
      </c>
      <c r="AL129" s="1046"/>
      <c r="AM129" s="1046"/>
      <c r="AN129" s="1046"/>
      <c r="AO129" s="1047"/>
      <c r="AP129" s="1163"/>
      <c r="AQ129" s="1164"/>
      <c r="AR129" s="1164"/>
      <c r="AS129" s="1164"/>
      <c r="AT129" s="1165"/>
      <c r="AU129" s="278"/>
      <c r="AV129" s="278"/>
      <c r="AW129" s="278"/>
      <c r="AX129" s="1154" t="s">
        <v>494</v>
      </c>
      <c r="AY129" s="1037"/>
      <c r="AZ129" s="1037"/>
      <c r="BA129" s="1037"/>
      <c r="BB129" s="1037"/>
      <c r="BC129" s="1037"/>
      <c r="BD129" s="1037"/>
      <c r="BE129" s="1038"/>
      <c r="BF129" s="1155" t="s">
        <v>462</v>
      </c>
      <c r="BG129" s="1156"/>
      <c r="BH129" s="1156"/>
      <c r="BI129" s="1156"/>
      <c r="BJ129" s="1156"/>
      <c r="BK129" s="1156"/>
      <c r="BL129" s="1157"/>
      <c r="BM129" s="1155">
        <v>16.25</v>
      </c>
      <c r="BN129" s="1156"/>
      <c r="BO129" s="1156"/>
      <c r="BP129" s="1156"/>
      <c r="BQ129" s="1156"/>
      <c r="BR129" s="1156"/>
      <c r="BS129" s="1157"/>
      <c r="BT129" s="1155">
        <v>30</v>
      </c>
      <c r="BU129" s="1158"/>
      <c r="BV129" s="1158"/>
      <c r="BW129" s="1158"/>
      <c r="BX129" s="1158"/>
      <c r="BY129" s="1158"/>
      <c r="BZ129" s="1159"/>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x14ac:dyDescent="0.15">
      <c r="A130" s="1017" t="s">
        <v>495</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496</v>
      </c>
      <c r="X130" s="1161"/>
      <c r="Y130" s="1161"/>
      <c r="Z130" s="1162"/>
      <c r="AA130" s="1045">
        <v>5565963</v>
      </c>
      <c r="AB130" s="1046"/>
      <c r="AC130" s="1046"/>
      <c r="AD130" s="1046"/>
      <c r="AE130" s="1047"/>
      <c r="AF130" s="1048">
        <v>5766997</v>
      </c>
      <c r="AG130" s="1046"/>
      <c r="AH130" s="1046"/>
      <c r="AI130" s="1046"/>
      <c r="AJ130" s="1047"/>
      <c r="AK130" s="1048">
        <v>5719260</v>
      </c>
      <c r="AL130" s="1046"/>
      <c r="AM130" s="1046"/>
      <c r="AN130" s="1046"/>
      <c r="AO130" s="1047"/>
      <c r="AP130" s="1163"/>
      <c r="AQ130" s="1164"/>
      <c r="AR130" s="1164"/>
      <c r="AS130" s="1164"/>
      <c r="AT130" s="1165"/>
      <c r="AU130" s="278"/>
      <c r="AV130" s="278"/>
      <c r="AW130" s="278"/>
      <c r="AX130" s="1154" t="s">
        <v>497</v>
      </c>
      <c r="AY130" s="1037"/>
      <c r="AZ130" s="1037"/>
      <c r="BA130" s="1037"/>
      <c r="BB130" s="1037"/>
      <c r="BC130" s="1037"/>
      <c r="BD130" s="1037"/>
      <c r="BE130" s="1038"/>
      <c r="BF130" s="1191">
        <v>-3.5</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x14ac:dyDescent="0.2">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498</v>
      </c>
      <c r="X131" s="1199"/>
      <c r="Y131" s="1199"/>
      <c r="Z131" s="1200"/>
      <c r="AA131" s="1092">
        <v>44977211</v>
      </c>
      <c r="AB131" s="1071"/>
      <c r="AC131" s="1071"/>
      <c r="AD131" s="1071"/>
      <c r="AE131" s="1072"/>
      <c r="AF131" s="1070">
        <v>45349282</v>
      </c>
      <c r="AG131" s="1071"/>
      <c r="AH131" s="1071"/>
      <c r="AI131" s="1071"/>
      <c r="AJ131" s="1072"/>
      <c r="AK131" s="1070">
        <v>46515374</v>
      </c>
      <c r="AL131" s="1071"/>
      <c r="AM131" s="1071"/>
      <c r="AN131" s="1071"/>
      <c r="AO131" s="1072"/>
      <c r="AP131" s="1201"/>
      <c r="AQ131" s="1202"/>
      <c r="AR131" s="1202"/>
      <c r="AS131" s="1202"/>
      <c r="AT131" s="1203"/>
      <c r="AU131" s="278"/>
      <c r="AV131" s="278"/>
      <c r="AW131" s="278"/>
      <c r="AX131" s="1173" t="s">
        <v>499</v>
      </c>
      <c r="AY131" s="1124"/>
      <c r="AZ131" s="1124"/>
      <c r="BA131" s="1124"/>
      <c r="BB131" s="1124"/>
      <c r="BC131" s="1124"/>
      <c r="BD131" s="1124"/>
      <c r="BE131" s="1125"/>
      <c r="BF131" s="1174" t="s">
        <v>471</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x14ac:dyDescent="0.15">
      <c r="A132" s="1180" t="s">
        <v>500</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501</v>
      </c>
      <c r="W132" s="1184"/>
      <c r="X132" s="1184"/>
      <c r="Y132" s="1184"/>
      <c r="Z132" s="1185"/>
      <c r="AA132" s="1186">
        <v>-3.488519997</v>
      </c>
      <c r="AB132" s="1187"/>
      <c r="AC132" s="1187"/>
      <c r="AD132" s="1187"/>
      <c r="AE132" s="1188"/>
      <c r="AF132" s="1189">
        <v>-4.1198645660000004</v>
      </c>
      <c r="AG132" s="1187"/>
      <c r="AH132" s="1187"/>
      <c r="AI132" s="1187"/>
      <c r="AJ132" s="1188"/>
      <c r="AK132" s="1189">
        <v>-3.0103874899999998</v>
      </c>
      <c r="AL132" s="1187"/>
      <c r="AM132" s="1187"/>
      <c r="AN132" s="1187"/>
      <c r="AO132" s="1188"/>
      <c r="AP132" s="1086"/>
      <c r="AQ132" s="1087"/>
      <c r="AR132" s="1087"/>
      <c r="AS132" s="1087"/>
      <c r="AT132" s="1190"/>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x14ac:dyDescent="0.2">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502</v>
      </c>
      <c r="W133" s="1167"/>
      <c r="X133" s="1167"/>
      <c r="Y133" s="1167"/>
      <c r="Z133" s="1168"/>
      <c r="AA133" s="1169">
        <v>-3.4</v>
      </c>
      <c r="AB133" s="1170"/>
      <c r="AC133" s="1170"/>
      <c r="AD133" s="1170"/>
      <c r="AE133" s="1171"/>
      <c r="AF133" s="1169">
        <v>-3.5</v>
      </c>
      <c r="AG133" s="1170"/>
      <c r="AH133" s="1170"/>
      <c r="AI133" s="1170"/>
      <c r="AJ133" s="1171"/>
      <c r="AK133" s="1169">
        <v>-3.5</v>
      </c>
      <c r="AL133" s="1170"/>
      <c r="AM133" s="1170"/>
      <c r="AN133" s="1170"/>
      <c r="AO133" s="1171"/>
      <c r="AP133" s="1116"/>
      <c r="AQ133" s="1117"/>
      <c r="AR133" s="1117"/>
      <c r="AS133" s="1117"/>
      <c r="AT133" s="1172"/>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x14ac:dyDescent="0.15">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25" hidden="1" x14ac:dyDescent="0.15">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idden="1" x14ac:dyDescent="0.15"/>
  </sheetData>
  <sheetProtection algorithmName="SHA-512" hashValue="r1/n5AOd34tpvtQ48DeX0r0WPQ5mUfksiYAQtVQJ2jWitcxjDbOeimVNvGMBoc7M1KY8o0LWeujyuc/aCU1nXg==" saltValue="zptivFB6TPn8gKmSjntY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5" customWidth="1"/>
    <col min="121" max="121" width="0" style="284" hidden="1" customWidth="1"/>
    <col min="122" max="16384" width="9" style="284" hidden="1"/>
  </cols>
  <sheetData>
    <row r="1" spans="1:120"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4"/>
    </row>
    <row r="17" spans="119:120" x14ac:dyDescent="0.15">
      <c r="DP17" s="284"/>
    </row>
    <row r="18" spans="119:120" x14ac:dyDescent="0.15"/>
    <row r="19" spans="119:120" x14ac:dyDescent="0.15"/>
    <row r="20" spans="119:120" x14ac:dyDescent="0.15">
      <c r="DO20" s="284"/>
      <c r="DP20" s="284"/>
    </row>
    <row r="21" spans="119:120" x14ac:dyDescent="0.15">
      <c r="DP21" s="284"/>
    </row>
    <row r="22" spans="119:120" x14ac:dyDescent="0.15"/>
    <row r="23" spans="119:120" x14ac:dyDescent="0.15">
      <c r="DO23" s="284"/>
      <c r="DP23" s="284"/>
    </row>
    <row r="24" spans="119:120" x14ac:dyDescent="0.15">
      <c r="DP24" s="284"/>
    </row>
    <row r="25" spans="119:120" x14ac:dyDescent="0.15">
      <c r="DP25" s="284"/>
    </row>
    <row r="26" spans="119:120" x14ac:dyDescent="0.15">
      <c r="DO26" s="284"/>
      <c r="DP26" s="284"/>
    </row>
    <row r="27" spans="119:120" x14ac:dyDescent="0.15"/>
    <row r="28" spans="119:120" x14ac:dyDescent="0.15">
      <c r="DO28" s="284"/>
      <c r="DP28" s="284"/>
    </row>
    <row r="29" spans="119:120" x14ac:dyDescent="0.15">
      <c r="DP29" s="284"/>
    </row>
    <row r="30" spans="119:120" x14ac:dyDescent="0.15"/>
    <row r="31" spans="119:120" x14ac:dyDescent="0.15">
      <c r="DO31" s="284"/>
      <c r="DP31" s="284"/>
    </row>
    <row r="32" spans="119:120" x14ac:dyDescent="0.15"/>
    <row r="33" spans="98:120" x14ac:dyDescent="0.15">
      <c r="DO33" s="284"/>
      <c r="DP33" s="284"/>
    </row>
    <row r="34" spans="98:120" x14ac:dyDescent="0.15">
      <c r="DM34" s="284"/>
    </row>
    <row r="35" spans="98:120" x14ac:dyDescent="0.15">
      <c r="CT35" s="284"/>
      <c r="CU35" s="284"/>
      <c r="CV35" s="284"/>
      <c r="CY35" s="284"/>
      <c r="CZ35" s="284"/>
      <c r="DA35" s="284"/>
      <c r="DD35" s="284"/>
      <c r="DE35" s="284"/>
      <c r="DF35" s="284"/>
      <c r="DI35" s="284"/>
      <c r="DJ35" s="284"/>
      <c r="DK35" s="284"/>
      <c r="DM35" s="284"/>
      <c r="DN35" s="284"/>
      <c r="DO35" s="284"/>
      <c r="DP35" s="284"/>
    </row>
    <row r="36" spans="98:120" x14ac:dyDescent="0.15"/>
    <row r="37" spans="98:120" x14ac:dyDescent="0.15">
      <c r="CW37" s="284"/>
      <c r="DB37" s="284"/>
      <c r="DG37" s="284"/>
      <c r="DL37" s="284"/>
      <c r="DP37" s="284"/>
    </row>
    <row r="38" spans="98:120" x14ac:dyDescent="0.15">
      <c r="CT38" s="284"/>
      <c r="CU38" s="284"/>
      <c r="CV38" s="284"/>
      <c r="CW38" s="284"/>
      <c r="CY38" s="284"/>
      <c r="CZ38" s="284"/>
      <c r="DA38" s="284"/>
      <c r="DB38" s="284"/>
      <c r="DD38" s="284"/>
      <c r="DE38" s="284"/>
      <c r="DF38" s="284"/>
      <c r="DG38" s="284"/>
      <c r="DI38" s="284"/>
      <c r="DJ38" s="284"/>
      <c r="DK38" s="284"/>
      <c r="DL38" s="284"/>
      <c r="DN38" s="284"/>
      <c r="DO38" s="284"/>
      <c r="DP38" s="28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4"/>
      <c r="DO49" s="284"/>
      <c r="DP49" s="28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4"/>
      <c r="CS63" s="284"/>
      <c r="CX63" s="284"/>
      <c r="DC63" s="284"/>
      <c r="DH63" s="284"/>
    </row>
    <row r="64" spans="22:120" x14ac:dyDescent="0.15">
      <c r="V64" s="284"/>
    </row>
    <row r="65" spans="15:120" x14ac:dyDescent="0.15">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x14ac:dyDescent="0.15">
      <c r="Q66" s="284"/>
      <c r="S66" s="284"/>
      <c r="U66" s="284"/>
      <c r="DM66" s="284"/>
    </row>
    <row r="67" spans="15:120" x14ac:dyDescent="0.15">
      <c r="O67" s="284"/>
      <c r="P67" s="284"/>
      <c r="R67" s="284"/>
      <c r="T67" s="284"/>
      <c r="Y67" s="284"/>
      <c r="CT67" s="284"/>
      <c r="CV67" s="284"/>
      <c r="CW67" s="284"/>
      <c r="CY67" s="284"/>
      <c r="DA67" s="284"/>
      <c r="DB67" s="284"/>
      <c r="DD67" s="284"/>
      <c r="DF67" s="284"/>
      <c r="DG67" s="284"/>
      <c r="DI67" s="284"/>
      <c r="DK67" s="284"/>
      <c r="DL67" s="284"/>
      <c r="DN67" s="284"/>
      <c r="DO67" s="284"/>
      <c r="DP67" s="284"/>
    </row>
    <row r="68" spans="15:120" x14ac:dyDescent="0.15"/>
    <row r="69" spans="15:120" x14ac:dyDescent="0.15"/>
    <row r="70" spans="15:120" x14ac:dyDescent="0.15"/>
    <row r="71" spans="15:120" x14ac:dyDescent="0.15"/>
    <row r="72" spans="15:120" x14ac:dyDescent="0.15">
      <c r="DP72" s="284"/>
    </row>
    <row r="73" spans="15:120" x14ac:dyDescent="0.15">
      <c r="DP73" s="28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4"/>
      <c r="CX96" s="284"/>
      <c r="DC96" s="284"/>
      <c r="DH96" s="284"/>
    </row>
    <row r="97" spans="24:120" x14ac:dyDescent="0.15">
      <c r="CS97" s="284"/>
      <c r="CX97" s="284"/>
      <c r="DC97" s="284"/>
      <c r="DH97" s="284"/>
      <c r="DP97" s="285" t="s">
        <v>503</v>
      </c>
    </row>
    <row r="98" spans="24:120" hidden="1" x14ac:dyDescent="0.15">
      <c r="CS98" s="284"/>
      <c r="CX98" s="284"/>
      <c r="DC98" s="284"/>
      <c r="DH98" s="284"/>
    </row>
    <row r="99" spans="24:120" hidden="1" x14ac:dyDescent="0.15">
      <c r="CS99" s="284"/>
      <c r="CX99" s="284"/>
      <c r="DC99" s="284"/>
      <c r="DH99" s="284"/>
    </row>
    <row r="100" spans="24:120" hidden="1" x14ac:dyDescent="0.15"/>
    <row r="101" spans="24:120" ht="12" hidden="1" customHeight="1" x14ac:dyDescent="0.15">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x14ac:dyDescent="0.15">
      <c r="CU102" s="284"/>
      <c r="CZ102" s="284"/>
      <c r="DE102" s="284"/>
      <c r="DJ102" s="284"/>
      <c r="DM102" s="284"/>
    </row>
    <row r="103" spans="24:120" hidden="1" x14ac:dyDescent="0.15">
      <c r="CT103" s="284"/>
      <c r="CV103" s="284"/>
      <c r="CW103" s="284"/>
      <c r="CY103" s="284"/>
      <c r="DA103" s="284"/>
      <c r="DB103" s="284"/>
      <c r="DD103" s="284"/>
      <c r="DF103" s="284"/>
      <c r="DG103" s="284"/>
      <c r="DI103" s="284"/>
      <c r="DK103" s="284"/>
      <c r="DL103" s="284"/>
      <c r="DM103" s="284"/>
      <c r="DN103" s="284"/>
      <c r="DO103" s="284"/>
      <c r="DP103" s="284"/>
    </row>
    <row r="104" spans="24:120" hidden="1" x14ac:dyDescent="0.15">
      <c r="CV104" s="284"/>
      <c r="CW104" s="284"/>
      <c r="DA104" s="284"/>
      <c r="DB104" s="284"/>
      <c r="DF104" s="284"/>
      <c r="DG104" s="284"/>
      <c r="DK104" s="284"/>
      <c r="DL104" s="284"/>
      <c r="DN104" s="284"/>
      <c r="DO104" s="284"/>
      <c r="DP104" s="284"/>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bMLvx1WBMijGiJws5DesH9YbJE0KTSdFvRTeI/XdrZ2guMEzUeshZF7bASE4GZT7JaQunW24JcQSJdwPLg7Xg==" saltValue="AbUC7Vv0vONPTiufxC2o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5" customWidth="1"/>
    <col min="117" max="16384" width="9" style="284" hidden="1"/>
  </cols>
  <sheetData>
    <row r="1" spans="2:116"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x14ac:dyDescent="0.15"/>
    <row r="3" spans="2:116" x14ac:dyDescent="0.15"/>
    <row r="4" spans="2:116" x14ac:dyDescent="0.15">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x14ac:dyDescent="0.15">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x14ac:dyDescent="0.15"/>
    <row r="20" spans="9:116" x14ac:dyDescent="0.15"/>
    <row r="21" spans="9:116" x14ac:dyDescent="0.15">
      <c r="DL21" s="284"/>
    </row>
    <row r="22" spans="9:116" x14ac:dyDescent="0.15">
      <c r="DI22" s="284"/>
      <c r="DJ22" s="284"/>
      <c r="DK22" s="284"/>
      <c r="DL22" s="284"/>
    </row>
    <row r="23" spans="9:116" x14ac:dyDescent="0.15">
      <c r="CY23" s="284"/>
      <c r="CZ23" s="284"/>
      <c r="DA23" s="284"/>
      <c r="DB23" s="284"/>
      <c r="DC23" s="284"/>
      <c r="DD23" s="284"/>
      <c r="DE23" s="284"/>
      <c r="DF23" s="284"/>
      <c r="DG23" s="284"/>
      <c r="DH23" s="284"/>
      <c r="DI23" s="284"/>
      <c r="DJ23" s="284"/>
      <c r="DK23" s="284"/>
      <c r="DL23" s="28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4"/>
      <c r="DA35" s="284"/>
      <c r="DB35" s="284"/>
      <c r="DC35" s="284"/>
      <c r="DD35" s="284"/>
      <c r="DE35" s="284"/>
      <c r="DF35" s="284"/>
      <c r="DG35" s="284"/>
      <c r="DH35" s="284"/>
      <c r="DI35" s="284"/>
      <c r="DJ35" s="284"/>
      <c r="DK35" s="284"/>
      <c r="DL35" s="284"/>
    </row>
    <row r="36" spans="15:116" x14ac:dyDescent="0.15"/>
    <row r="37" spans="15:116" x14ac:dyDescent="0.15">
      <c r="DL37" s="284"/>
    </row>
    <row r="38" spans="15:116" x14ac:dyDescent="0.15">
      <c r="DI38" s="284"/>
      <c r="DJ38" s="284"/>
      <c r="DK38" s="284"/>
      <c r="DL38" s="284"/>
    </row>
    <row r="39" spans="15:116" x14ac:dyDescent="0.15"/>
    <row r="40" spans="15:116" x14ac:dyDescent="0.15"/>
    <row r="41" spans="15:116" x14ac:dyDescent="0.15"/>
    <row r="42" spans="15:116" x14ac:dyDescent="0.15"/>
    <row r="43" spans="15:116" x14ac:dyDescent="0.15">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x14ac:dyDescent="0.15">
      <c r="DL44" s="284"/>
    </row>
    <row r="45" spans="15:116" x14ac:dyDescent="0.15"/>
    <row r="46" spans="15:116" x14ac:dyDescent="0.15">
      <c r="DA46" s="284"/>
      <c r="DB46" s="284"/>
      <c r="DC46" s="284"/>
      <c r="DD46" s="284"/>
      <c r="DE46" s="284"/>
      <c r="DF46" s="284"/>
      <c r="DG46" s="284"/>
      <c r="DH46" s="284"/>
      <c r="DI46" s="284"/>
      <c r="DJ46" s="284"/>
      <c r="DK46" s="284"/>
      <c r="DL46" s="284"/>
    </row>
    <row r="47" spans="15:116" x14ac:dyDescent="0.15"/>
    <row r="48" spans="15:116" x14ac:dyDescent="0.15"/>
    <row r="49" spans="104:116" x14ac:dyDescent="0.15"/>
    <row r="50" spans="104:116" x14ac:dyDescent="0.15">
      <c r="CZ50" s="284"/>
      <c r="DA50" s="284"/>
      <c r="DB50" s="284"/>
      <c r="DC50" s="284"/>
      <c r="DD50" s="284"/>
      <c r="DE50" s="284"/>
      <c r="DF50" s="284"/>
      <c r="DG50" s="284"/>
      <c r="DH50" s="284"/>
      <c r="DI50" s="284"/>
      <c r="DJ50" s="284"/>
      <c r="DK50" s="284"/>
      <c r="DL50" s="284"/>
    </row>
    <row r="51" spans="104:116" x14ac:dyDescent="0.15"/>
    <row r="52" spans="104:116" x14ac:dyDescent="0.15"/>
    <row r="53" spans="104:116" x14ac:dyDescent="0.15">
      <c r="DL53" s="28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4"/>
      <c r="DD67" s="284"/>
      <c r="DE67" s="284"/>
      <c r="DF67" s="284"/>
      <c r="DG67" s="284"/>
      <c r="DH67" s="284"/>
      <c r="DI67" s="284"/>
      <c r="DJ67" s="284"/>
      <c r="DK67" s="284"/>
      <c r="DL67" s="28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ioM/vSf5u8f29Dqu1GnKSeoubHhYW/mP71KSHbNHOUDfJxojqh004BSdb/mA5X1r2PERuGFosdOmGl+px7wmw==" saltValue="vKTY2WNRaRhDF6Uc9Xtu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86" customWidth="1"/>
    <col min="37" max="44" width="17" style="286" customWidth="1"/>
    <col min="45" max="45" width="6.125" style="293" customWidth="1"/>
    <col min="46" max="46" width="3" style="291" customWidth="1"/>
    <col min="47" max="47" width="19.125" style="286" hidden="1" customWidth="1"/>
    <col min="48" max="52" width="12.625" style="286" hidden="1" customWidth="1"/>
    <col min="53" max="16384" width="8.625" style="286" hidden="1"/>
  </cols>
  <sheetData>
    <row r="1" spans="1:46" x14ac:dyDescent="0.15">
      <c r="AS1" s="287"/>
      <c r="AT1" s="287"/>
    </row>
    <row r="2" spans="1:46" x14ac:dyDescent="0.15">
      <c r="AS2" s="287"/>
      <c r="AT2" s="287"/>
    </row>
    <row r="3" spans="1:46" x14ac:dyDescent="0.15">
      <c r="AS3" s="287"/>
      <c r="AT3" s="287"/>
    </row>
    <row r="4" spans="1:46" x14ac:dyDescent="0.15">
      <c r="AS4" s="287"/>
      <c r="AT4" s="287"/>
    </row>
    <row r="5" spans="1:46" ht="17.25" x14ac:dyDescent="0.15">
      <c r="A5" s="288" t="s">
        <v>504</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x14ac:dyDescent="0.15">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505</v>
      </c>
      <c r="AL6" s="292"/>
      <c r="AM6" s="292"/>
      <c r="AN6" s="292"/>
      <c r="AO6" s="287"/>
      <c r="AP6" s="287"/>
      <c r="AQ6" s="287"/>
      <c r="AR6" s="287"/>
    </row>
    <row r="7" spans="1:46" x14ac:dyDescent="0.15">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207" t="s">
        <v>506</v>
      </c>
      <c r="AP7" s="297"/>
      <c r="AQ7" s="298" t="s">
        <v>507</v>
      </c>
      <c r="AR7" s="299"/>
    </row>
    <row r="8" spans="1:46" x14ac:dyDescent="0.15">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208"/>
      <c r="AP8" s="303" t="s">
        <v>508</v>
      </c>
      <c r="AQ8" s="304" t="s">
        <v>509</v>
      </c>
      <c r="AR8" s="305" t="s">
        <v>510</v>
      </c>
    </row>
    <row r="9" spans="1:46" x14ac:dyDescent="0.15">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209" t="s">
        <v>511</v>
      </c>
      <c r="AL9" s="1210"/>
      <c r="AM9" s="1210"/>
      <c r="AN9" s="1211"/>
      <c r="AO9" s="306">
        <v>14385920</v>
      </c>
      <c r="AP9" s="306">
        <v>51011</v>
      </c>
      <c r="AQ9" s="307">
        <v>56485</v>
      </c>
      <c r="AR9" s="308">
        <v>-9.6999999999999993</v>
      </c>
    </row>
    <row r="10" spans="1:46" x14ac:dyDescent="0.15">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209" t="s">
        <v>512</v>
      </c>
      <c r="AL10" s="1210"/>
      <c r="AM10" s="1210"/>
      <c r="AN10" s="1211"/>
      <c r="AO10" s="309">
        <v>1422236</v>
      </c>
      <c r="AP10" s="309">
        <v>5043</v>
      </c>
      <c r="AQ10" s="310">
        <v>3940</v>
      </c>
      <c r="AR10" s="311">
        <v>28</v>
      </c>
    </row>
    <row r="11" spans="1:46" ht="13.5" customHeight="1" x14ac:dyDescent="0.15">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209" t="s">
        <v>513</v>
      </c>
      <c r="AL11" s="1210"/>
      <c r="AM11" s="1210"/>
      <c r="AN11" s="1211"/>
      <c r="AO11" s="309">
        <v>777</v>
      </c>
      <c r="AP11" s="309">
        <v>3</v>
      </c>
      <c r="AQ11" s="310">
        <v>2339</v>
      </c>
      <c r="AR11" s="311">
        <v>-99.9</v>
      </c>
    </row>
    <row r="12" spans="1:46" ht="13.5" customHeight="1" x14ac:dyDescent="0.15">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209" t="s">
        <v>514</v>
      </c>
      <c r="AL12" s="1210"/>
      <c r="AM12" s="1210"/>
      <c r="AN12" s="1211"/>
      <c r="AO12" s="309">
        <v>75782</v>
      </c>
      <c r="AP12" s="309">
        <v>269</v>
      </c>
      <c r="AQ12" s="310">
        <v>1531</v>
      </c>
      <c r="AR12" s="311">
        <v>-82.4</v>
      </c>
    </row>
    <row r="13" spans="1:46" ht="13.5" customHeight="1" x14ac:dyDescent="0.15">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209" t="s">
        <v>515</v>
      </c>
      <c r="AL13" s="1210"/>
      <c r="AM13" s="1210"/>
      <c r="AN13" s="1211"/>
      <c r="AO13" s="309" t="s">
        <v>516</v>
      </c>
      <c r="AP13" s="309" t="s">
        <v>516</v>
      </c>
      <c r="AQ13" s="310">
        <v>56</v>
      </c>
      <c r="AR13" s="311" t="s">
        <v>516</v>
      </c>
    </row>
    <row r="14" spans="1:46" ht="13.5" customHeight="1" x14ac:dyDescent="0.15">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209" t="s">
        <v>517</v>
      </c>
      <c r="AL14" s="1210"/>
      <c r="AM14" s="1210"/>
      <c r="AN14" s="1211"/>
      <c r="AO14" s="309">
        <v>439579</v>
      </c>
      <c r="AP14" s="309">
        <v>1559</v>
      </c>
      <c r="AQ14" s="310">
        <v>1684</v>
      </c>
      <c r="AR14" s="311">
        <v>-7.4</v>
      </c>
    </row>
    <row r="15" spans="1:46" ht="13.5" customHeight="1" x14ac:dyDescent="0.15">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209" t="s">
        <v>518</v>
      </c>
      <c r="AL15" s="1210"/>
      <c r="AM15" s="1210"/>
      <c r="AN15" s="1211"/>
      <c r="AO15" s="309">
        <v>288311</v>
      </c>
      <c r="AP15" s="309">
        <v>1022</v>
      </c>
      <c r="AQ15" s="310">
        <v>1307</v>
      </c>
      <c r="AR15" s="311">
        <v>-21.8</v>
      </c>
    </row>
    <row r="16" spans="1:46" x14ac:dyDescent="0.15">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212" t="s">
        <v>519</v>
      </c>
      <c r="AL16" s="1213"/>
      <c r="AM16" s="1213"/>
      <c r="AN16" s="1214"/>
      <c r="AO16" s="309">
        <v>-650125</v>
      </c>
      <c r="AP16" s="309">
        <v>-2305</v>
      </c>
      <c r="AQ16" s="310">
        <v>-4039</v>
      </c>
      <c r="AR16" s="311">
        <v>-42.9</v>
      </c>
    </row>
    <row r="17" spans="1:46" x14ac:dyDescent="0.15">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212" t="s">
        <v>185</v>
      </c>
      <c r="AL17" s="1213"/>
      <c r="AM17" s="1213"/>
      <c r="AN17" s="1214"/>
      <c r="AO17" s="309">
        <v>15962480</v>
      </c>
      <c r="AP17" s="309">
        <v>56601</v>
      </c>
      <c r="AQ17" s="310">
        <v>63303</v>
      </c>
      <c r="AR17" s="311">
        <v>-10.6</v>
      </c>
    </row>
    <row r="18" spans="1:46" x14ac:dyDescent="0.15">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x14ac:dyDescent="0.15">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520</v>
      </c>
      <c r="AL19" s="287"/>
      <c r="AM19" s="287"/>
      <c r="AN19" s="287"/>
      <c r="AO19" s="287"/>
      <c r="AP19" s="287"/>
      <c r="AQ19" s="287"/>
      <c r="AR19" s="287"/>
    </row>
    <row r="20" spans="1:46" x14ac:dyDescent="0.15">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521</v>
      </c>
      <c r="AP20" s="317" t="s">
        <v>522</v>
      </c>
      <c r="AQ20" s="318" t="s">
        <v>523</v>
      </c>
      <c r="AR20" s="319"/>
    </row>
    <row r="21" spans="1:46" s="325" customFormat="1" x14ac:dyDescent="0.15">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204" t="s">
        <v>524</v>
      </c>
      <c r="AL21" s="1205"/>
      <c r="AM21" s="1205"/>
      <c r="AN21" s="1206"/>
      <c r="AO21" s="321">
        <v>5.66</v>
      </c>
      <c r="AP21" s="322">
        <v>6.31</v>
      </c>
      <c r="AQ21" s="323">
        <v>-0.65</v>
      </c>
      <c r="AR21" s="292"/>
      <c r="AS21" s="324"/>
      <c r="AT21" s="320"/>
    </row>
    <row r="22" spans="1:46" s="325" customFormat="1" x14ac:dyDescent="0.15">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204" t="s">
        <v>525</v>
      </c>
      <c r="AL22" s="1205"/>
      <c r="AM22" s="1205"/>
      <c r="AN22" s="1206"/>
      <c r="AO22" s="326">
        <v>100.1</v>
      </c>
      <c r="AP22" s="327">
        <v>99.9</v>
      </c>
      <c r="AQ22" s="328">
        <v>0.2</v>
      </c>
      <c r="AR22" s="312"/>
      <c r="AS22" s="324"/>
      <c r="AT22" s="320"/>
    </row>
    <row r="23" spans="1:46" s="325" customFormat="1" x14ac:dyDescent="0.15">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x14ac:dyDescent="0.15">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x14ac:dyDescent="0.15">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x14ac:dyDescent="0.15">
      <c r="A26" s="292" t="s">
        <v>526</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x14ac:dyDescent="0.15">
      <c r="A27" s="333"/>
      <c r="AO27" s="287"/>
      <c r="AP27" s="287"/>
      <c r="AQ27" s="287"/>
      <c r="AR27" s="287"/>
      <c r="AS27" s="287"/>
      <c r="AT27" s="287"/>
    </row>
    <row r="28" spans="1:46" ht="17.25" x14ac:dyDescent="0.15">
      <c r="A28" s="288" t="s">
        <v>527</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x14ac:dyDescent="0.15">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528</v>
      </c>
      <c r="AL29" s="292"/>
      <c r="AM29" s="292"/>
      <c r="AN29" s="292"/>
      <c r="AO29" s="287"/>
      <c r="AP29" s="287"/>
      <c r="AQ29" s="287"/>
      <c r="AR29" s="287"/>
      <c r="AS29" s="335"/>
    </row>
    <row r="30" spans="1:46" x14ac:dyDescent="0.15">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207" t="s">
        <v>506</v>
      </c>
      <c r="AP30" s="297"/>
      <c r="AQ30" s="298" t="s">
        <v>507</v>
      </c>
      <c r="AR30" s="299"/>
    </row>
    <row r="31" spans="1:46" x14ac:dyDescent="0.15">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208"/>
      <c r="AP31" s="303" t="s">
        <v>508</v>
      </c>
      <c r="AQ31" s="304" t="s">
        <v>509</v>
      </c>
      <c r="AR31" s="305" t="s">
        <v>510</v>
      </c>
    </row>
    <row r="32" spans="1:46" ht="27" customHeight="1" x14ac:dyDescent="0.15">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220" t="s">
        <v>529</v>
      </c>
      <c r="AL32" s="1221"/>
      <c r="AM32" s="1221"/>
      <c r="AN32" s="1222"/>
      <c r="AO32" s="336">
        <v>5048367</v>
      </c>
      <c r="AP32" s="336">
        <v>17901</v>
      </c>
      <c r="AQ32" s="337">
        <v>29657</v>
      </c>
      <c r="AR32" s="338">
        <v>-39.6</v>
      </c>
    </row>
    <row r="33" spans="1:46" ht="13.5" customHeight="1" x14ac:dyDescent="0.15">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220" t="s">
        <v>530</v>
      </c>
      <c r="AL33" s="1221"/>
      <c r="AM33" s="1221"/>
      <c r="AN33" s="1222"/>
      <c r="AO33" s="336" t="s">
        <v>516</v>
      </c>
      <c r="AP33" s="336" t="s">
        <v>516</v>
      </c>
      <c r="AQ33" s="337">
        <v>0</v>
      </c>
      <c r="AR33" s="338" t="s">
        <v>516</v>
      </c>
    </row>
    <row r="34" spans="1:46" ht="27" customHeight="1" x14ac:dyDescent="0.15">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220" t="s">
        <v>531</v>
      </c>
      <c r="AL34" s="1221"/>
      <c r="AM34" s="1221"/>
      <c r="AN34" s="1222"/>
      <c r="AO34" s="336" t="s">
        <v>516</v>
      </c>
      <c r="AP34" s="336" t="s">
        <v>516</v>
      </c>
      <c r="AQ34" s="337">
        <v>34</v>
      </c>
      <c r="AR34" s="338" t="s">
        <v>516</v>
      </c>
    </row>
    <row r="35" spans="1:46" ht="27" customHeight="1" x14ac:dyDescent="0.15">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220" t="s">
        <v>532</v>
      </c>
      <c r="AL35" s="1221"/>
      <c r="AM35" s="1221"/>
      <c r="AN35" s="1222"/>
      <c r="AO35" s="336">
        <v>1552312</v>
      </c>
      <c r="AP35" s="336">
        <v>5504</v>
      </c>
      <c r="AQ35" s="337">
        <v>9943</v>
      </c>
      <c r="AR35" s="338">
        <v>-44.6</v>
      </c>
    </row>
    <row r="36" spans="1:46" ht="27" customHeight="1" x14ac:dyDescent="0.15">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220" t="s">
        <v>533</v>
      </c>
      <c r="AL36" s="1221"/>
      <c r="AM36" s="1221"/>
      <c r="AN36" s="1222"/>
      <c r="AO36" s="336" t="s">
        <v>516</v>
      </c>
      <c r="AP36" s="336" t="s">
        <v>516</v>
      </c>
      <c r="AQ36" s="337">
        <v>489</v>
      </c>
      <c r="AR36" s="338" t="s">
        <v>516</v>
      </c>
    </row>
    <row r="37" spans="1:46" ht="13.5" customHeight="1" x14ac:dyDescent="0.15">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220" t="s">
        <v>534</v>
      </c>
      <c r="AL37" s="1221"/>
      <c r="AM37" s="1221"/>
      <c r="AN37" s="1222"/>
      <c r="AO37" s="336">
        <v>99341</v>
      </c>
      <c r="AP37" s="336">
        <v>352</v>
      </c>
      <c r="AQ37" s="337">
        <v>748</v>
      </c>
      <c r="AR37" s="338">
        <v>-52.9</v>
      </c>
    </row>
    <row r="38" spans="1:46" ht="27" customHeight="1" x14ac:dyDescent="0.15">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223" t="s">
        <v>535</v>
      </c>
      <c r="AL38" s="1224"/>
      <c r="AM38" s="1224"/>
      <c r="AN38" s="1225"/>
      <c r="AO38" s="339" t="s">
        <v>516</v>
      </c>
      <c r="AP38" s="339" t="s">
        <v>516</v>
      </c>
      <c r="AQ38" s="340">
        <v>0</v>
      </c>
      <c r="AR38" s="328" t="s">
        <v>516</v>
      </c>
      <c r="AS38" s="335"/>
    </row>
    <row r="39" spans="1:46" x14ac:dyDescent="0.15">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223" t="s">
        <v>536</v>
      </c>
      <c r="AL39" s="1224"/>
      <c r="AM39" s="1224"/>
      <c r="AN39" s="1225"/>
      <c r="AO39" s="336">
        <v>-2381053</v>
      </c>
      <c r="AP39" s="336">
        <v>-8443</v>
      </c>
      <c r="AQ39" s="337">
        <v>-7534</v>
      </c>
      <c r="AR39" s="338">
        <v>12.1</v>
      </c>
      <c r="AS39" s="335"/>
    </row>
    <row r="40" spans="1:46" ht="27" customHeight="1" x14ac:dyDescent="0.15">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220" t="s">
        <v>537</v>
      </c>
      <c r="AL40" s="1221"/>
      <c r="AM40" s="1221"/>
      <c r="AN40" s="1222"/>
      <c r="AO40" s="336">
        <v>-5719260</v>
      </c>
      <c r="AP40" s="336">
        <v>-20280</v>
      </c>
      <c r="AQ40" s="337">
        <v>-26610</v>
      </c>
      <c r="AR40" s="338">
        <v>-23.8</v>
      </c>
      <c r="AS40" s="335"/>
    </row>
    <row r="41" spans="1:46" x14ac:dyDescent="0.15">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226" t="s">
        <v>298</v>
      </c>
      <c r="AL41" s="1227"/>
      <c r="AM41" s="1227"/>
      <c r="AN41" s="1228"/>
      <c r="AO41" s="336">
        <v>-1400293</v>
      </c>
      <c r="AP41" s="336">
        <v>-4965</v>
      </c>
      <c r="AQ41" s="337">
        <v>6727</v>
      </c>
      <c r="AR41" s="338">
        <v>-173.8</v>
      </c>
      <c r="AS41" s="335"/>
    </row>
    <row r="42" spans="1:46" x14ac:dyDescent="0.15">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538</v>
      </c>
      <c r="AL42" s="287"/>
      <c r="AM42" s="287"/>
      <c r="AN42" s="287"/>
      <c r="AO42" s="287"/>
      <c r="AP42" s="287"/>
      <c r="AQ42" s="312"/>
      <c r="AR42" s="312"/>
      <c r="AS42" s="335"/>
    </row>
    <row r="43" spans="1:46" x14ac:dyDescent="0.15">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x14ac:dyDescent="0.15">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x14ac:dyDescent="0.15">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x14ac:dyDescent="0.15">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x14ac:dyDescent="0.15">
      <c r="A47" s="345" t="s">
        <v>539</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x14ac:dyDescent="0.15">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540</v>
      </c>
      <c r="AL48" s="346"/>
      <c r="AM48" s="346"/>
      <c r="AN48" s="346"/>
      <c r="AO48" s="346"/>
      <c r="AP48" s="346"/>
      <c r="AQ48" s="347"/>
      <c r="AR48" s="346"/>
    </row>
    <row r="49" spans="1:44" ht="13.5" customHeight="1" x14ac:dyDescent="0.15">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215" t="s">
        <v>506</v>
      </c>
      <c r="AN49" s="1217" t="s">
        <v>541</v>
      </c>
      <c r="AO49" s="1218"/>
      <c r="AP49" s="1218"/>
      <c r="AQ49" s="1218"/>
      <c r="AR49" s="1219"/>
    </row>
    <row r="50" spans="1:44" x14ac:dyDescent="0.15">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216"/>
      <c r="AN50" s="352" t="s">
        <v>542</v>
      </c>
      <c r="AO50" s="353" t="s">
        <v>543</v>
      </c>
      <c r="AP50" s="354" t="s">
        <v>544</v>
      </c>
      <c r="AQ50" s="355" t="s">
        <v>545</v>
      </c>
      <c r="AR50" s="356" t="s">
        <v>546</v>
      </c>
    </row>
    <row r="51" spans="1:44" x14ac:dyDescent="0.15">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547</v>
      </c>
      <c r="AL51" s="349"/>
      <c r="AM51" s="357">
        <v>11235052</v>
      </c>
      <c r="AN51" s="358">
        <v>40300</v>
      </c>
      <c r="AO51" s="359">
        <v>-20.5</v>
      </c>
      <c r="AP51" s="360">
        <v>41862</v>
      </c>
      <c r="AQ51" s="361">
        <v>1.5</v>
      </c>
      <c r="AR51" s="362">
        <v>-22</v>
      </c>
    </row>
    <row r="52" spans="1:44" x14ac:dyDescent="0.15">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548</v>
      </c>
      <c r="AM52" s="365">
        <v>6524794</v>
      </c>
      <c r="AN52" s="366">
        <v>23405</v>
      </c>
      <c r="AO52" s="367">
        <v>10.8</v>
      </c>
      <c r="AP52" s="368">
        <v>23710</v>
      </c>
      <c r="AQ52" s="369">
        <v>7.4</v>
      </c>
      <c r="AR52" s="370">
        <v>3.4</v>
      </c>
    </row>
    <row r="53" spans="1:44" x14ac:dyDescent="0.15">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549</v>
      </c>
      <c r="AL53" s="349"/>
      <c r="AM53" s="357">
        <v>8568463</v>
      </c>
      <c r="AN53" s="358">
        <v>30668</v>
      </c>
      <c r="AO53" s="359">
        <v>-23.9</v>
      </c>
      <c r="AP53" s="360">
        <v>43554</v>
      </c>
      <c r="AQ53" s="361">
        <v>4</v>
      </c>
      <c r="AR53" s="362">
        <v>-27.9</v>
      </c>
    </row>
    <row r="54" spans="1:44" x14ac:dyDescent="0.15">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548</v>
      </c>
      <c r="AM54" s="365">
        <v>6227084</v>
      </c>
      <c r="AN54" s="366">
        <v>22288</v>
      </c>
      <c r="AO54" s="367">
        <v>-4.8</v>
      </c>
      <c r="AP54" s="368">
        <v>24811</v>
      </c>
      <c r="AQ54" s="369">
        <v>4.5999999999999996</v>
      </c>
      <c r="AR54" s="370">
        <v>-9.4</v>
      </c>
    </row>
    <row r="55" spans="1:44" x14ac:dyDescent="0.15">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550</v>
      </c>
      <c r="AL55" s="349"/>
      <c r="AM55" s="357">
        <v>6940903</v>
      </c>
      <c r="AN55" s="358">
        <v>24736</v>
      </c>
      <c r="AO55" s="359">
        <v>-19.3</v>
      </c>
      <c r="AP55" s="360">
        <v>42581</v>
      </c>
      <c r="AQ55" s="361">
        <v>-2.2000000000000002</v>
      </c>
      <c r="AR55" s="362">
        <v>-17.100000000000001</v>
      </c>
    </row>
    <row r="56" spans="1:44" x14ac:dyDescent="0.15">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548</v>
      </c>
      <c r="AM56" s="365">
        <v>3664276</v>
      </c>
      <c r="AN56" s="366">
        <v>13059</v>
      </c>
      <c r="AO56" s="367">
        <v>-41.4</v>
      </c>
      <c r="AP56" s="368">
        <v>24354</v>
      </c>
      <c r="AQ56" s="369">
        <v>-1.8</v>
      </c>
      <c r="AR56" s="370">
        <v>-39.6</v>
      </c>
    </row>
    <row r="57" spans="1:44" x14ac:dyDescent="0.15">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551</v>
      </c>
      <c r="AL57" s="349"/>
      <c r="AM57" s="357">
        <v>8607827</v>
      </c>
      <c r="AN57" s="358">
        <v>30559</v>
      </c>
      <c r="AO57" s="359">
        <v>23.5</v>
      </c>
      <c r="AP57" s="360">
        <v>45426</v>
      </c>
      <c r="AQ57" s="361">
        <v>6.7</v>
      </c>
      <c r="AR57" s="362">
        <v>16.8</v>
      </c>
    </row>
    <row r="58" spans="1:44" x14ac:dyDescent="0.15">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548</v>
      </c>
      <c r="AM58" s="365">
        <v>4065016</v>
      </c>
      <c r="AN58" s="366">
        <v>14432</v>
      </c>
      <c r="AO58" s="367">
        <v>10.5</v>
      </c>
      <c r="AP58" s="368">
        <v>24508</v>
      </c>
      <c r="AQ58" s="369">
        <v>0.6</v>
      </c>
      <c r="AR58" s="370">
        <v>9.9</v>
      </c>
    </row>
    <row r="59" spans="1:44" x14ac:dyDescent="0.15">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552</v>
      </c>
      <c r="AL59" s="349"/>
      <c r="AM59" s="357">
        <v>5903053</v>
      </c>
      <c r="AN59" s="358">
        <v>20931</v>
      </c>
      <c r="AO59" s="359">
        <v>-31.5</v>
      </c>
      <c r="AP59" s="360">
        <v>45022</v>
      </c>
      <c r="AQ59" s="361">
        <v>-0.9</v>
      </c>
      <c r="AR59" s="362">
        <v>-30.6</v>
      </c>
    </row>
    <row r="60" spans="1:44" x14ac:dyDescent="0.15">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548</v>
      </c>
      <c r="AM60" s="365">
        <v>3698408</v>
      </c>
      <c r="AN60" s="366">
        <v>13114</v>
      </c>
      <c r="AO60" s="367">
        <v>-9.1</v>
      </c>
      <c r="AP60" s="368">
        <v>25247</v>
      </c>
      <c r="AQ60" s="369">
        <v>3</v>
      </c>
      <c r="AR60" s="370">
        <v>-12.1</v>
      </c>
    </row>
    <row r="61" spans="1:44" x14ac:dyDescent="0.15">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553</v>
      </c>
      <c r="AL61" s="371"/>
      <c r="AM61" s="372">
        <v>8251060</v>
      </c>
      <c r="AN61" s="373">
        <v>29439</v>
      </c>
      <c r="AO61" s="374">
        <v>-14.3</v>
      </c>
      <c r="AP61" s="375">
        <v>43689</v>
      </c>
      <c r="AQ61" s="376">
        <v>1.8</v>
      </c>
      <c r="AR61" s="362">
        <v>-16.100000000000001</v>
      </c>
    </row>
    <row r="62" spans="1:44" x14ac:dyDescent="0.15">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548</v>
      </c>
      <c r="AM62" s="365">
        <v>4835916</v>
      </c>
      <c r="AN62" s="366">
        <v>17260</v>
      </c>
      <c r="AO62" s="367">
        <v>-6.8</v>
      </c>
      <c r="AP62" s="368">
        <v>24526</v>
      </c>
      <c r="AQ62" s="369">
        <v>2.8</v>
      </c>
      <c r="AR62" s="370">
        <v>-9.6</v>
      </c>
    </row>
    <row r="63" spans="1:44" x14ac:dyDescent="0.15">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x14ac:dyDescent="0.15">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x14ac:dyDescent="0.15">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x14ac:dyDescent="0.15">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x14ac:dyDescent="0.15">
      <c r="AK67" s="287"/>
      <c r="AL67" s="287"/>
      <c r="AM67" s="287"/>
      <c r="AN67" s="287"/>
      <c r="AO67" s="287"/>
      <c r="AP67" s="287"/>
      <c r="AQ67" s="287"/>
      <c r="AR67" s="287"/>
      <c r="AS67" s="287"/>
      <c r="AT67" s="287"/>
    </row>
    <row r="68" spans="1:46" ht="13.5" hidden="1" customHeight="1" x14ac:dyDescent="0.15">
      <c r="AK68" s="287"/>
      <c r="AL68" s="287"/>
      <c r="AM68" s="287"/>
      <c r="AN68" s="287"/>
      <c r="AO68" s="287"/>
      <c r="AP68" s="287"/>
      <c r="AQ68" s="287"/>
      <c r="AR68" s="287"/>
    </row>
    <row r="69" spans="1:46" ht="13.5" hidden="1" customHeight="1" x14ac:dyDescent="0.15">
      <c r="AK69" s="287"/>
      <c r="AL69" s="287"/>
      <c r="AM69" s="287"/>
      <c r="AN69" s="287"/>
      <c r="AO69" s="287"/>
      <c r="AP69" s="287"/>
      <c r="AQ69" s="287"/>
      <c r="AR69" s="287"/>
    </row>
    <row r="70" spans="1:46" hidden="1" x14ac:dyDescent="0.15">
      <c r="AK70" s="287"/>
      <c r="AL70" s="287"/>
      <c r="AM70" s="287"/>
      <c r="AN70" s="287"/>
      <c r="AO70" s="287"/>
      <c r="AP70" s="287"/>
      <c r="AQ70" s="287"/>
      <c r="AR70" s="287"/>
    </row>
    <row r="71" spans="1:46" hidden="1" x14ac:dyDescent="0.15">
      <c r="AK71" s="287"/>
      <c r="AL71" s="287"/>
      <c r="AM71" s="287"/>
      <c r="AN71" s="287"/>
      <c r="AO71" s="287"/>
      <c r="AP71" s="287"/>
      <c r="AQ71" s="287"/>
      <c r="AR71" s="287"/>
    </row>
    <row r="72" spans="1:46" hidden="1" x14ac:dyDescent="0.15">
      <c r="AK72" s="287"/>
      <c r="AL72" s="287"/>
      <c r="AM72" s="287"/>
      <c r="AN72" s="287"/>
      <c r="AO72" s="287"/>
      <c r="AP72" s="287"/>
      <c r="AQ72" s="287"/>
      <c r="AR72" s="287"/>
    </row>
    <row r="73" spans="1:46" hidden="1" x14ac:dyDescent="0.15">
      <c r="AK73" s="287"/>
      <c r="AL73" s="287"/>
      <c r="AM73" s="287"/>
      <c r="AN73" s="287"/>
      <c r="AO73" s="287"/>
      <c r="AP73" s="287"/>
      <c r="AQ73" s="287"/>
      <c r="AR73" s="287"/>
    </row>
    <row r="74" spans="1:46" hidden="1" x14ac:dyDescent="0.15"/>
  </sheetData>
  <sheetProtection algorithmName="SHA-512" hashValue="Wh9+9RsIpKbvcWGfgmQKHmcTaGLikPaF7hdRpBFMcgoivzWeKEaKGu1rfMccujOHpwUL78795cH/Ul2FJimbUQ==" saltValue="uhQRR3MYxCnS4yxTgMJ7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5" customWidth="1"/>
    <col min="126" max="16384" width="9" style="284" hidden="1"/>
  </cols>
  <sheetData>
    <row r="1" spans="2:125"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x14ac:dyDescent="0.15">
      <c r="B2" s="284"/>
      <c r="DG2" s="284"/>
    </row>
    <row r="3" spans="2:125" x14ac:dyDescent="0.15">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x14ac:dyDescent="0.15"/>
    <row r="5" spans="2:125" x14ac:dyDescent="0.15"/>
    <row r="6" spans="2:125" x14ac:dyDescent="0.15"/>
    <row r="7" spans="2:125" x14ac:dyDescent="0.15"/>
    <row r="8" spans="2:125" x14ac:dyDescent="0.15"/>
    <row r="9" spans="2:125" x14ac:dyDescent="0.15">
      <c r="DU9" s="28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4"/>
    </row>
    <row r="18" spans="125:125" x14ac:dyDescent="0.15"/>
    <row r="19" spans="125:125" x14ac:dyDescent="0.15"/>
    <row r="20" spans="125:125" x14ac:dyDescent="0.15">
      <c r="DU20" s="284"/>
    </row>
    <row r="21" spans="125:125" x14ac:dyDescent="0.15">
      <c r="DU21" s="28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4"/>
    </row>
    <row r="29" spans="125:125" x14ac:dyDescent="0.15"/>
    <row r="30" spans="125:125" x14ac:dyDescent="0.15"/>
    <row r="31" spans="125:125" x14ac:dyDescent="0.15"/>
    <row r="32" spans="125:125" x14ac:dyDescent="0.15"/>
    <row r="33" spans="2:125" x14ac:dyDescent="0.15">
      <c r="B33" s="284"/>
      <c r="G33" s="284"/>
      <c r="I33" s="284"/>
    </row>
    <row r="34" spans="2:125" x14ac:dyDescent="0.15">
      <c r="C34" s="284"/>
      <c r="P34" s="284"/>
      <c r="DE34" s="284"/>
      <c r="DH34" s="284"/>
    </row>
    <row r="35" spans="2:125" x14ac:dyDescent="0.15">
      <c r="D35" s="284"/>
      <c r="E35" s="284"/>
      <c r="DG35" s="284"/>
      <c r="DJ35" s="284"/>
      <c r="DP35" s="284"/>
      <c r="DQ35" s="284"/>
      <c r="DR35" s="284"/>
      <c r="DS35" s="284"/>
      <c r="DT35" s="284"/>
      <c r="DU35" s="284"/>
    </row>
    <row r="36" spans="2:125" x14ac:dyDescent="0.15">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x14ac:dyDescent="0.15">
      <c r="DU37" s="284"/>
    </row>
    <row r="38" spans="2:125" x14ac:dyDescent="0.15">
      <c r="DT38" s="284"/>
      <c r="DU38" s="284"/>
    </row>
    <row r="39" spans="2:125" x14ac:dyDescent="0.15"/>
    <row r="40" spans="2:125" x14ac:dyDescent="0.15">
      <c r="DH40" s="284"/>
    </row>
    <row r="41" spans="2:125" x14ac:dyDescent="0.15">
      <c r="DE41" s="284"/>
    </row>
    <row r="42" spans="2:125" x14ac:dyDescent="0.15">
      <c r="DG42" s="284"/>
      <c r="DJ42" s="284"/>
    </row>
    <row r="43" spans="2:125" x14ac:dyDescent="0.15">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x14ac:dyDescent="0.15">
      <c r="DU44" s="284"/>
    </row>
    <row r="45" spans="2:125" x14ac:dyDescent="0.15"/>
    <row r="46" spans="2:125" x14ac:dyDescent="0.15"/>
    <row r="47" spans="2:125" x14ac:dyDescent="0.15"/>
    <row r="48" spans="2:125" x14ac:dyDescent="0.15">
      <c r="DT48" s="284"/>
      <c r="DU48" s="284"/>
    </row>
    <row r="49" spans="120:125" x14ac:dyDescent="0.15">
      <c r="DU49" s="284"/>
    </row>
    <row r="50" spans="120:125" x14ac:dyDescent="0.15">
      <c r="DU50" s="284"/>
    </row>
    <row r="51" spans="120:125" x14ac:dyDescent="0.15">
      <c r="DP51" s="284"/>
      <c r="DQ51" s="284"/>
      <c r="DR51" s="284"/>
      <c r="DS51" s="284"/>
      <c r="DT51" s="284"/>
      <c r="DU51" s="284"/>
    </row>
    <row r="52" spans="120:125" x14ac:dyDescent="0.15"/>
    <row r="53" spans="120:125" x14ac:dyDescent="0.15"/>
    <row r="54" spans="120:125" x14ac:dyDescent="0.15">
      <c r="DU54" s="284"/>
    </row>
    <row r="55" spans="120:125" x14ac:dyDescent="0.15"/>
    <row r="56" spans="120:125" x14ac:dyDescent="0.15"/>
    <row r="57" spans="120:125" x14ac:dyDescent="0.15"/>
    <row r="58" spans="120:125" x14ac:dyDescent="0.15">
      <c r="DU58" s="284"/>
    </row>
    <row r="59" spans="120:125" x14ac:dyDescent="0.15"/>
    <row r="60" spans="120:125" x14ac:dyDescent="0.15"/>
    <row r="61" spans="120:125" x14ac:dyDescent="0.15"/>
    <row r="62" spans="120:125" x14ac:dyDescent="0.15"/>
    <row r="63" spans="120:125" x14ac:dyDescent="0.15">
      <c r="DU63" s="284"/>
    </row>
    <row r="64" spans="120:125" x14ac:dyDescent="0.15">
      <c r="DT64" s="284"/>
      <c r="DU64" s="284"/>
    </row>
    <row r="65" spans="123:125" x14ac:dyDescent="0.15"/>
    <row r="66" spans="123:125" x14ac:dyDescent="0.15"/>
    <row r="67" spans="123:125" x14ac:dyDescent="0.15"/>
    <row r="68" spans="123:125" x14ac:dyDescent="0.15"/>
    <row r="69" spans="123:125" x14ac:dyDescent="0.15">
      <c r="DS69" s="284"/>
      <c r="DT69" s="284"/>
      <c r="DU69" s="28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4"/>
    </row>
    <row r="83" spans="116:125" x14ac:dyDescent="0.15">
      <c r="DM83" s="284"/>
      <c r="DN83" s="284"/>
      <c r="DO83" s="284"/>
      <c r="DP83" s="284"/>
      <c r="DQ83" s="284"/>
      <c r="DR83" s="284"/>
      <c r="DS83" s="284"/>
      <c r="DT83" s="284"/>
      <c r="DU83" s="284"/>
    </row>
    <row r="84" spans="116:125" x14ac:dyDescent="0.15"/>
    <row r="85" spans="116:125" x14ac:dyDescent="0.15"/>
    <row r="86" spans="116:125" x14ac:dyDescent="0.15"/>
    <row r="87" spans="116:125" x14ac:dyDescent="0.15"/>
    <row r="88" spans="116:125" x14ac:dyDescent="0.15">
      <c r="DU88" s="28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4"/>
      <c r="DT94" s="284"/>
      <c r="DU94" s="284"/>
    </row>
    <row r="95" spans="116:125" ht="13.5" customHeight="1" x14ac:dyDescent="0.15">
      <c r="DU95" s="28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4"/>
    </row>
    <row r="102" spans="124:125" ht="13.5" customHeight="1" x14ac:dyDescent="0.15"/>
    <row r="103" spans="124:125" ht="13.5" customHeight="1" x14ac:dyDescent="0.15"/>
    <row r="104" spans="124:125" ht="13.5" customHeight="1" x14ac:dyDescent="0.15">
      <c r="DT104" s="284"/>
      <c r="DU104" s="28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4"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4"/>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k2+6doTyWy7EvHv6KXKDnYdu0RiEtJu0R4P9Ha8panUL7zkEGdg+E4fMxUafVLuUaSxxUERd4emC7rVUcBWbQ==" saltValue="Cdm7UfwfnwAzKRttS/v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5" customWidth="1"/>
    <col min="126" max="142" width="0" style="284" hidden="1" customWidth="1"/>
    <col min="143" max="16384" width="9" style="284" hidden="1"/>
  </cols>
  <sheetData>
    <row r="1" spans="1:125" ht="13.5" customHeight="1"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x14ac:dyDescent="0.15">
      <c r="B2" s="284"/>
      <c r="T2" s="284"/>
    </row>
    <row r="3" spans="1:125"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4"/>
      <c r="G33" s="284"/>
      <c r="I33" s="284"/>
    </row>
    <row r="34" spans="2:125" x14ac:dyDescent="0.15">
      <c r="C34" s="284"/>
      <c r="P34" s="284"/>
      <c r="R34" s="284"/>
      <c r="U34" s="284"/>
    </row>
    <row r="35" spans="2:125" x14ac:dyDescent="0.15">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x14ac:dyDescent="0.15">
      <c r="F36" s="284"/>
      <c r="H36" s="284"/>
      <c r="J36" s="284"/>
      <c r="K36" s="284"/>
      <c r="L36" s="284"/>
      <c r="M36" s="284"/>
      <c r="N36" s="284"/>
      <c r="O36" s="284"/>
      <c r="Q36" s="284"/>
      <c r="S36" s="284"/>
      <c r="V36" s="284"/>
    </row>
    <row r="37" spans="2:125" x14ac:dyDescent="0.15"/>
    <row r="38" spans="2:125" x14ac:dyDescent="0.15"/>
    <row r="39" spans="2:125" x14ac:dyDescent="0.15"/>
    <row r="40" spans="2:125" x14ac:dyDescent="0.15">
      <c r="U40" s="284"/>
    </row>
    <row r="41" spans="2:125" x14ac:dyDescent="0.15">
      <c r="R41" s="284"/>
    </row>
    <row r="42" spans="2:125" x14ac:dyDescent="0.15">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x14ac:dyDescent="0.15">
      <c r="Q43" s="284"/>
      <c r="S43" s="284"/>
      <c r="V43" s="28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uN89FglBqOU+SBIDZwM4CDn54K6nNiCi6oHkhPvzLeDcTRsNLMyhWHHgGZ2LfFW1XQ+G8TYARL0eFSyY8br3Q==" saltValue="hyJ012mTrDh/wLBEA4z5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29" t="s">
        <v>3</v>
      </c>
      <c r="D47" s="1229"/>
      <c r="E47" s="1230"/>
      <c r="F47" s="11">
        <v>12.64</v>
      </c>
      <c r="G47" s="12">
        <v>14.45</v>
      </c>
      <c r="H47" s="12">
        <v>15.18</v>
      </c>
      <c r="I47" s="12">
        <v>15.9</v>
      </c>
      <c r="J47" s="13">
        <v>14.16</v>
      </c>
    </row>
    <row r="48" spans="2:10" ht="57.75" customHeight="1" x14ac:dyDescent="0.15">
      <c r="B48" s="14"/>
      <c r="C48" s="1231" t="s">
        <v>4</v>
      </c>
      <c r="D48" s="1231"/>
      <c r="E48" s="1232"/>
      <c r="F48" s="15">
        <v>1.72</v>
      </c>
      <c r="G48" s="16">
        <v>1.83</v>
      </c>
      <c r="H48" s="16">
        <v>1.8</v>
      </c>
      <c r="I48" s="16">
        <v>1.84</v>
      </c>
      <c r="J48" s="17">
        <v>1.71</v>
      </c>
    </row>
    <row r="49" spans="2:10" ht="57.75" customHeight="1" thickBot="1" x14ac:dyDescent="0.2">
      <c r="B49" s="18"/>
      <c r="C49" s="1233" t="s">
        <v>5</v>
      </c>
      <c r="D49" s="1233"/>
      <c r="E49" s="1234"/>
      <c r="F49" s="19" t="s">
        <v>562</v>
      </c>
      <c r="G49" s="20">
        <v>1.1200000000000001</v>
      </c>
      <c r="H49" s="20" t="s">
        <v>563</v>
      </c>
      <c r="I49" s="20">
        <v>0.06</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o8XfRefdZn/x3vAE7tJYjvruGKL3hQSmPphPJRhK8QroAIwoEgmrLK7gnPa4YYzJNkYwApqucn9dE3iYDWAHg==" saltValue="axgBiaFPTVNZZUAf+IO9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1140079</dc:creator>
  <cp:lastModifiedBy>大阪府</cp:lastModifiedBy>
  <cp:lastPrinted>2020-03-17T09:36:10Z</cp:lastPrinted>
  <dcterms:created xsi:type="dcterms:W3CDTF">2020-03-16T09:02:12Z</dcterms:created>
  <dcterms:modified xsi:type="dcterms:W3CDTF">2020-09-30T02:43:45Z</dcterms:modified>
</cp:coreProperties>
</file>