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120" yWindow="-120" windowWidth="20730" windowHeight="11160" tabRatio="85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U34" i="10"/>
  <c r="U35" i="10" s="1"/>
  <c r="U36" i="10" s="1"/>
  <c r="C34" i="10"/>
  <c r="AM34" i="10" s="1"/>
  <c r="AM35"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<sst xmlns="http://schemas.openxmlformats.org/spreadsheetml/2006/main" count="1072" uniqueCount="604">
  <si>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</si>
  <si>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</si>
  <si>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</si>
  <si>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</si>
  <si>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</si>
  <si>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</si>
  <si>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</si>
  <si>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</si>
  <si>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</si>
  <si>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</si>
  <si>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</si>
  <si>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</si>
  <si>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</si>
  <si>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</si>
  <si>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</si>
  <si>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</si>
  <si>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</si>
  <si>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</si>
  <si>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</si>
  <si>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</si>
  <si>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</si>
  <si>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</si>
  <si>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</si>
  <si>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</si>
  <si>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</si>
  <si>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</si>
  <si>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</si>
  <si>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</si>
  <si>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</si>
  <si>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</si>
  <si>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</si>
  <si>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</si>
  <si>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</si>
  <si>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</si>
  <si>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</si>
  <si>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</si>
  <si>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</si>
  <si>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</si>
  <si>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</si>
  <si>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</si>
  <si>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</si>
  <si>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</si>
  <si>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</si>
  <si>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</si>
  <si>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</si>
  <si>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</si>
  <si>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</si>
  <si>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</si>
  <si>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</si>
  <si>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</si>
  <si>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</si>
  <si>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</si>
  <si>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</si>
  <si>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</si>
  <si>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</si>
  <si>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</si>
  <si>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</si>
  <si>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</si>
  <si>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</si>
  <si>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</si>
  <si>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</si>
  <si>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</si>
  <si>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</si>
  <si>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</si>
  <si>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</si>
  <si>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</si>
  <si>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</si>
  <si>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</si>
  <si>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</si>
  <si>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</si>
  <si>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</si>
  <si>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</si>
  <si>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</si>
  <si>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</si>
  <si>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</si>
  <si>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</si>
  <si>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</si>
  <si>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</si>
  <si>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</si>
  <si>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</si>
  <si>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</si>
  <si>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</si>
  <si>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</si>
  <si>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</si>
  <si>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</si>
  <si>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</si>
  <si>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</si>
  <si>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</si>
  <si>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</si>
  <si>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</si>
  <si>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</si>
  <si>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</si>
  <si>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</si>
  <si>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</si>
  <si>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</si>
  <si>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</si>
  <si>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</si>
  <si>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貝塚市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</si>
  <si>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</si>
  <si>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</si>
  <si>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</si>
  <si>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</si>
  <si>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</si>
  <si>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</si>
  <si>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</si>
  <si>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</si>
  <si>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</si>
  <si>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</si>
  <si>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</si>
  <si>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</si>
  <si>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</si>
  <si>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</si>
  <si>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</si>
  <si>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</si>
  <si>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</si>
  <si>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</si>
  <si>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</si>
  <si>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</si>
  <si>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</si>
  <si>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</si>
  <si>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</si>
  <si>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</si>
  <si>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</si>
  <si>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</si>
  <si>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</si>
  <si>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</si>
  <si>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</si>
  <si>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</si>
  <si>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</si>
  <si>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</si>
  <si>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</si>
  <si>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</si>
  <si>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</si>
  <si>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</si>
  <si>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</si>
  <si>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</si>
  <si>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</si>
  <si>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</si>
  <si>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</si>
  <si>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</si>
  <si>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</si>
  <si>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</si>
  <si>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</si>
  <si>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</si>
  <si>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</si>
  <si>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</si>
  <si>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</si>
  <si>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</si>
  <si>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</si>
  <si>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</si>
  <si>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病院事業会計</t>
    <phoneticPr fontId="5"/>
  </si>
  <si>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</si>
  <si>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</si>
  <si>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</si>
  <si>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</si>
  <si>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</si>
  <si>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</si>
  <si>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</si>
  <si>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</si>
  <si>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</si>
  <si>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</si>
  <si>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</si>
  <si>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</si>
  <si>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</si>
  <si>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</si>
  <si>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</si>
  <si>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</si>
  <si>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</si>
  <si>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</si>
  <si>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</si>
  <si>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</si>
  <si>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</si>
  <si>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</si>
  <si>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</si>
  <si>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</si>
  <si>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</si>
  <si>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</si>
  <si>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</si>
  <si>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</si>
  <si>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</si>
  <si>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</si>
  <si>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</si>
  <si>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</si>
  <si>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</si>
  <si>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</si>
  <si>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</si>
  <si>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</si>
  <si>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</si>
  <si>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</si>
  <si>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</si>
  <si>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</si>
  <si>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</si>
  <si>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</si>
  <si>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</si>
  <si>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</si>
  <si>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</si>
  <si>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</si>
  <si>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</si>
  <si>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</si>
  <si>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</si>
  <si>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</si>
  <si>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</si>
  <si>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</si>
  <si>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</si>
  <si>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</si>
  <si>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</si>
  <si>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</si>
  <si>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</si>
  <si>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</si>
  <si>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</si>
  <si>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</si>
  <si>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</si>
  <si>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大阪府貝塚市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</si>
  <si>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</si>
  <si>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</si>
  <si>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</si>
  <si>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</si>
  <si>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</si>
  <si>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</si>
  <si>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</si>
  <si>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</si>
  <si>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</si>
  <si>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</si>
  <si>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</si>
  <si>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</si>
  <si>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</si>
  <si>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</si>
  <si>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</si>
  <si>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</si>
  <si>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</si>
  <si>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</si>
  <si>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</si>
  <si>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</si>
  <si>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</si>
  <si>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</si>
  <si>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</si>
  <si>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</si>
  <si>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</si>
  <si>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</si>
  <si>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</si>
  <si>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</si>
  <si>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</si>
  <si>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</si>
  <si>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</si>
  <si>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</si>
  <si>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</si>
  <si>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</si>
  <si>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</si>
  <si>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</si>
  <si>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</si>
  <si>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</si>
  <si>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</si>
  <si>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</si>
  <si>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</si>
  <si>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</si>
  <si>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</si>
  <si>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</si>
  <si>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</si>
  <si>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</si>
  <si>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</si>
  <si>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</si>
  <si>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</si>
  <si>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</si>
  <si>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</si>
  <si>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</si>
  <si>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</si>
  <si>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</si>
  <si>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</si>
  <si>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</si>
  <si>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</si>
  <si>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</si>
  <si>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</si>
  <si>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</si>
  <si>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</si>
  <si>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</si>
  <si>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</si>
  <si>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</si>
  <si>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</si>
  <si>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</si>
  <si>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</si>
  <si>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</si>
  <si>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</si>
  <si>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</si>
  <si>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</si>
  <si>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</si>
  <si>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</si>
  <si>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</si>
  <si>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</si>
  <si>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</si>
  <si>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</si>
  <si>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</si>
  <si>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</si>
  <si>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</si>
  <si>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</si>
  <si>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</si>
  <si>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</si>
  <si>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</si>
  <si>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</si>
  <si>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</si>
  <si>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</si>
  <si>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</si>
  <si>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</si>
  <si>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</si>
  <si>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</si>
  <si>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</si>
  <si>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</si>
  <si>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</si>
  <si>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</si>
  <si>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</si>
  <si>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</si>
  <si>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</si>
  <si>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</si>
  <si>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</si>
  <si>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</si>
  <si>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</si>
  <si>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</si>
  <si>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</si>
  <si>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</si>
  <si>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</si>
  <si>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</si>
  <si>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</si>
  <si>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</si>
  <si>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</si>
  <si>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</si>
  <si>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</si>
  <si>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</si>
  <si>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</si>
  <si>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</si>
  <si>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</si>
  <si>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</si>
  <si>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</si>
  <si>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</si>
  <si>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</si>
  <si>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</si>
  <si>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</si>
  <si>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</si>
  <si>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</si>
  <si>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</si>
  <si>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</si>
  <si>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</si>
  <si>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</si>
  <si>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</si>
  <si>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</si>
  <si>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</si>
  <si>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</si>
  <si>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</si>
  <si>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</si>
  <si>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</si>
  <si>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</si>
  <si>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</si>
  <si>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</si>
  <si>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</si>
  <si>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</si>
  <si>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</si>
  <si>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</si>
  <si>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</si>
  <si>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</si>
  <si>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</si>
  <si>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</si>
  <si>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</si>
  <si>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</si>
  <si>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</si>
  <si>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大阪府貝塚市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</si>
  <si>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</si>
  <si>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</si>
  <si>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</si>
  <si>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</si>
  <si>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</si>
  <si>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</si>
  <si>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</si>
  <si>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</si>
  <si>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</si>
  <si>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</si>
  <si>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</si>
  <si>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</si>
  <si>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</si>
  <si>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</si>
  <si>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</si>
  <si>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</si>
  <si>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</si>
  <si>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</si>
  <si>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</si>
  <si>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</si>
  <si>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</si>
  <si>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</si>
  <si>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</si>
  <si>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</si>
  <si>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</si>
  <si>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</si>
  <si>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</si>
  <si>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</si>
  <si>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</si>
  <si>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</si>
  <si>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</si>
  <si>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</si>
  <si>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</si>
  <si>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</si>
  <si>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</si>
  <si>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</si>
  <si>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</si>
  <si>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</si>
  <si>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</si>
  <si>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</si>
  <si>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</si>
  <si>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</si>
  <si>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</si>
  <si>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</si>
  <si>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</si>
  <si>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</si>
  <si>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</si>
  <si>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</si>
  <si>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</si>
  <si>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</si>
  <si>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</si>
  <si>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</si>
  <si>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</si>
  <si>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</si>
  <si>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</si>
  <si>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</si>
  <si>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</si>
  <si>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</si>
  <si>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</si>
  <si>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</si>
  <si>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</si>
  <si>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</si>
  <si>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</si>
  <si>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</si>
  <si>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</si>
  <si>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</si>
  <si>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</si>
  <si>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</si>
  <si>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</si>
  <si>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</si>
  <si>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</si>
  <si>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</si>
  <si>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</si>
  <si>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</si>
  <si>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</si>
  <si>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</si>
  <si>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</si>
  <si>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</si>
  <si>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</si>
  <si>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</si>
  <si>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</si>
  <si>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</si>
  <si>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</si>
  <si>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</si>
  <si>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</si>
  <si>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</si>
  <si>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</si>
  <si>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</si>
  <si>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t>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</si>
  <si>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</si>
  <si>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</si>
  <si>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</si>
  <si>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</si>
  <si>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</si>
  <si>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</si>
  <si>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</si>
  <si>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</si>
  <si>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</si>
  <si>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</si>
  <si>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</si>
  <si>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</si>
  <si>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</si>
  <si>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</si>
  <si>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</si>
  <si>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</si>
  <si>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</si>
  <si>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</si>
  <si>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</si>
  <si>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</si>
  <si>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</si>
  <si>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</si>
  <si>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</si>
  <si>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</si>
  <si>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</si>
  <si>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</si>
  <si>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</si>
  <si>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</si>
  <si>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</si>
  <si>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</si>
  <si>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</si>
  <si>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</si>
  <si>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</si>
  <si>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</si>
  <si>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</si>
  <si>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</si>
  <si>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</si>
  <si>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</si>
  <si>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</si>
  <si>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</si>
  <si>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</si>
  <si>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</si>
  <si>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</si>
  <si>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</si>
  <si>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</si>
  <si>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</si>
  <si>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</si>
  <si>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</si>
  <si>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</si>
  <si>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</si>
  <si>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</si>
  <si>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</si>
  <si>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</si>
  <si>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</si>
  <si>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</si>
  <si>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</si>
  <si>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</si>
  <si>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</si>
  <si>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</si>
  <si>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</si>
  <si>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</si>
  <si>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</si>
  <si>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</si>
  <si>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</si>
  <si>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</si>
  <si>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</si>
  <si>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</si>
  <si>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</si>
  <si>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</si>
  <si>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</si>
  <si>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</si>
  <si>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</si>
  <si>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</si>
  <si>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</si>
  <si>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</si>
  <si>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</si>
  <si>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</si>
  <si>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</si>
  <si>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</si>
  <si>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</si>
  <si>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</si>
  <si>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</si>
  <si>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</si>
  <si>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</si>
  <si>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</si>
  <si>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</si>
  <si>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</si>
  <si>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</si>
  <si>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</si>
  <si>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</si>
  <si>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</si>
  <si>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</si>
  <si>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</si>
  <si>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</si>
  <si>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</si>
  <si>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</si>
  <si>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</si>
  <si>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</si>
  <si>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</si>
  <si>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</si>
  <si>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</si>
  <si>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</si>
  <si>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</si>
  <si>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</si>
  <si>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</si>
  <si>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</si>
  <si>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</si>
  <si>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</si>
  <si>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0.67</t>
  </si>
  <si>
    <t>▲ 1.38</t>
  </si>
  <si>
    <t>病院事業会計</t>
  </si>
  <si>
    <t>▲ 0.13</t>
  </si>
  <si>
    <t>▲ 1.83</t>
  </si>
  <si>
    <t>水道事業会計</t>
  </si>
  <si>
    <t>国民健康保険事業特別会計</t>
  </si>
  <si>
    <t>下水道特別会計</t>
  </si>
  <si>
    <t>介護保険事業特別会計</t>
  </si>
  <si>
    <t>一般会計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</si>
  <si>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</si>
  <si>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</si>
  <si>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</si>
  <si>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</si>
  <si>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</si>
  <si>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</si>
  <si>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</si>
  <si>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</si>
  <si>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</si>
  <si>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岸和田市貝塚市清掃施設組合</t>
    <rPh sb="0" eb="4">
      <t>キシワダシ</t>
    </rPh>
    <rPh sb="4" eb="7">
      <t>カイヅカシ</t>
    </rPh>
    <rPh sb="7" eb="13">
      <t>セイソウシセツクミアイ</t>
    </rPh>
    <phoneticPr fontId="2"/>
  </si>
  <si>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</si>
  <si>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9">
      <t>イッパンカイケイ</t>
    </rPh>
    <phoneticPr fontId="2"/>
  </si>
  <si>
    <t>大阪府後期高齢者医療広域連合（後期高齢者医療特別会計）</t>
    <rPh sb="0" eb="14">
      <t>オオサカフコウキコウレイシャイリョウコウイキレンゴウ</t>
    </rPh>
    <rPh sb="15" eb="17">
      <t>コウキ</t>
    </rPh>
    <rPh sb="17" eb="20">
      <t>コウレイシャ</t>
    </rPh>
    <rPh sb="20" eb="22">
      <t>イリョウ</t>
    </rPh>
    <rPh sb="22" eb="24">
      <t>トクベツ</t>
    </rPh>
    <rPh sb="24" eb="26">
      <t>カイケイ</t>
    </rPh>
    <phoneticPr fontId="2"/>
  </si>
  <si>
    <t>大阪広域水道企業団
水道事業会計（水道用水供給事業）</t>
    <rPh sb="0" eb="2">
      <t>オオサカ</t>
    </rPh>
    <rPh sb="2" eb="4">
      <t>コウイキ</t>
    </rPh>
    <rPh sb="4" eb="9">
      <t>スイドウキギョウダン</t>
    </rPh>
    <rPh sb="10" eb="12">
      <t>スイドウ</t>
    </rPh>
    <rPh sb="12" eb="14">
      <t>ジギョウ</t>
    </rPh>
    <rPh sb="14" eb="16">
      <t>カイケイ</t>
    </rPh>
    <rPh sb="17" eb="20">
      <t>スイドウヨウ</t>
    </rPh>
    <rPh sb="20" eb="21">
      <t>スイ</t>
    </rPh>
    <rPh sb="21" eb="23">
      <t>キョウキュウ</t>
    </rPh>
    <rPh sb="23" eb="25">
      <t>ジギョウ</t>
    </rPh>
    <phoneticPr fontId="2"/>
  </si>
  <si>
    <t>大阪広域水道企業団
（工業用水道事業会計）</t>
    <rPh sb="0" eb="2">
      <t>オオサカ</t>
    </rPh>
    <rPh sb="2" eb="4">
      <t>コウイキ</t>
    </rPh>
    <rPh sb="4" eb="9">
      <t>スイドウキギョウダン</t>
    </rPh>
    <rPh sb="11" eb="14">
      <t>コウギョウヨウ</t>
    </rPh>
    <rPh sb="14" eb="16">
      <t>スイドウ</t>
    </rPh>
    <rPh sb="16" eb="20">
      <t>ジギョウカイケイ</t>
    </rPh>
    <phoneticPr fontId="2"/>
  </si>
  <si>
    <t>貝塚市文化振興事業団</t>
    <rPh sb="0" eb="3">
      <t>カイヅカシ</t>
    </rPh>
    <rPh sb="3" eb="5">
      <t>ブンカ</t>
    </rPh>
    <rPh sb="5" eb="7">
      <t>シンコウ</t>
    </rPh>
    <rPh sb="7" eb="10">
      <t>ジギョウダン</t>
    </rPh>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</si>
  <si>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</si>
  <si>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</si>
  <si>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バリアフリー基金</t>
    <rPh sb="6" eb="8">
      <t>キキン</t>
    </rPh>
    <phoneticPr fontId="2"/>
  </si>
  <si>
    <t>庁舎整備基金</t>
    <rPh sb="0" eb="2">
      <t>チョウシャ</t>
    </rPh>
    <rPh sb="2" eb="4">
      <t>セイビ</t>
    </rPh>
    <rPh sb="4" eb="6">
      <t>キキン</t>
    </rPh>
    <phoneticPr fontId="2"/>
  </si>
  <si>
    <t>-</t>
    <phoneticPr fontId="2"/>
  </si>
  <si>
    <t>かいづか　ふるさと応援基金</t>
    <rPh sb="9" eb="11">
      <t>オウエン</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</si>
  <si>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</si>
  <si>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</si>
  <si>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</si>
  <si>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類似団体内平均値と比較すると将来負担比率は高い水準となっており、有形固定資産減価償却率はやや高い水準となっている。平成30年度の将来負担比率については、土地の売却収入があったことから大きく改善したものの、依然として下水道特別会計への繰出金や岸和田市貝塚市清掃施設組合への組合負担金が類似団体と比較して大きいこと</t>
    </r>
    <r>
      <rPr>
        <sz val="11"/>
        <rFont val="ＭＳ Ｐゴシック"/>
        <family val="3"/>
        <charset val="128"/>
      </rPr>
      <t>が比率の高い要</t>
    </r>
    <r>
      <rPr>
        <sz val="11"/>
        <color indexed="8"/>
        <rFont val="ＭＳ Ｐゴシック"/>
        <family val="3"/>
        <charset val="128"/>
      </rPr>
      <t>因となっている。しかし、今後病院事業会計の公債費残高が減少することにより低下傾向になると考えられる。有形固定資産減価償却率については、公共施</t>
    </r>
    <r>
      <rPr>
        <sz val="11"/>
        <rFont val="ＭＳ Ｐゴシック"/>
        <family val="3"/>
        <charset val="128"/>
      </rPr>
      <t>設等総合</t>
    </r>
    <r>
      <rPr>
        <sz val="11"/>
        <color indexed="8"/>
        <rFont val="ＭＳ Ｐゴシック"/>
        <family val="3"/>
        <charset val="128"/>
      </rPr>
      <t>管理計画に基づき、公共施設の建替えや除却等を予定しているものの、依然として老朽化した建物が数多くあることから、数値は上昇傾向にあると予測される。
　</t>
    </r>
    <r>
      <rPr>
        <sz val="11"/>
        <rFont val="ＭＳ Ｐゴシック"/>
        <family val="3"/>
        <charset val="128"/>
      </rPr>
      <t>今後も引き続き、公共建築物の更新や長寿命化、統合、転用等も含めた対策が必要であると考える。</t>
    </r>
    <rPh sb="47" eb="48">
      <t>タカ</t>
    </rPh>
    <rPh sb="58" eb="60">
      <t>ヘイセイ</t>
    </rPh>
    <rPh sb="62" eb="64">
      <t>ネンド</t>
    </rPh>
    <rPh sb="77" eb="79">
      <t>トチ</t>
    </rPh>
    <rPh sb="80" eb="82">
      <t>バイキャク</t>
    </rPh>
    <rPh sb="82" eb="84">
      <t>シュウニュウ</t>
    </rPh>
    <rPh sb="92" eb="93">
      <t>オオ</t>
    </rPh>
    <rPh sb="95" eb="97">
      <t>カイゼン</t>
    </rPh>
    <rPh sb="103" eb="105">
      <t>イゼン</t>
    </rPh>
    <rPh sb="157" eb="159">
      <t>ヒリツ</t>
    </rPh>
    <rPh sb="160" eb="161">
      <t>タカ</t>
    </rPh>
    <rPh sb="213" eb="215">
      <t>ユウケイ</t>
    </rPh>
    <rPh sb="215" eb="217">
      <t>コテイ</t>
    </rPh>
    <rPh sb="217" eb="219">
      <t>シサン</t>
    </rPh>
    <rPh sb="219" eb="221">
      <t>ゲンカ</t>
    </rPh>
    <rPh sb="221" eb="223">
      <t>ショウキャク</t>
    </rPh>
    <rPh sb="223" eb="224">
      <t>リツ</t>
    </rPh>
    <rPh sb="234" eb="235">
      <t>トウ</t>
    </rPh>
    <rPh sb="246" eb="248">
      <t>コウキョウ</t>
    </rPh>
    <rPh sb="248" eb="250">
      <t>シセツ</t>
    </rPh>
    <rPh sb="255" eb="257">
      <t>ジョキャク</t>
    </rPh>
    <rPh sb="269" eb="271">
      <t>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</si>
  <si>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</si>
  <si>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</si>
  <si>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</si>
  <si>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</si>
  <si>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</si>
  <si>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</si>
  <si>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将来負担比率は平成30年度に2</t>
    </r>
    <r>
      <rPr>
        <sz val="11"/>
        <color theme="1"/>
        <rFont val="ＭＳ Ｐゴシック"/>
        <family val="3"/>
        <charset val="128"/>
      </rPr>
      <t>0％強改善したものの、類似団体内平均値と比</t>
    </r>
    <r>
      <rPr>
        <sz val="11"/>
        <color indexed="8"/>
        <rFont val="ＭＳ Ｐゴシック"/>
        <family val="3"/>
        <charset val="128"/>
      </rPr>
      <t>較すると実質公債費比率とともに高い水準にある。これは、下水道特別会計への繰出金や岸和田市貝塚市清掃施設組合への組合負担金が類似団体と比較して大きいことが要因である。</t>
    </r>
    <r>
      <rPr>
        <sz val="11"/>
        <color indexed="8"/>
        <rFont val="ＭＳ Ｐゴシック"/>
        <family val="3"/>
        <charset val="128"/>
      </rPr>
      <t xml:space="preserve">
　今後、両比率の悪化要因として、公共施設の老朽化による施設の更新や庁舎の建</t>
    </r>
    <r>
      <rPr>
        <sz val="11"/>
        <color indexed="8"/>
        <rFont val="ＭＳ Ｐゴシック"/>
        <family val="3"/>
        <charset val="128"/>
      </rPr>
      <t>替えがあるものの、下水道特別会計、病院事業会計、岸和田市貝塚市清掃施設組合の公債費残高の減少が見込まれるため、改善していく傾向になると考えられる。</t>
    </r>
  </si>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</sst>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7615-4693-84CE-BB8143B376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25392</c:v>
                </c:pt>
                <c:pt idx="1">
                  <c:v>20312</c:v>
                </c:pt>
                <c:pt idx="2">
                  <c:v>15688</c:v>
                </c:pt>
                <c:pt idx="3">
                  <c:v>24000</c:v>
                </c:pt>
                <c:pt idx="4">
                  <c:v>13279</c:v>
                </c:pt>
              </c:numCache>
            </c:numRef>
          </c:val>
          <c:smooth val="0"/>
          <c:extLst>
            <c:ext xmlns:c16="http://schemas.microsoft.com/office/drawing/2014/chart" uri="{C3380CC4-5D6E-409C-BE32-E72D297353CC}">
              <c16:uniqueId val="{00000001-7615-4693-84CE-BB8143B37675}"/>
            </c:ext>
          </c:extLst>
        </c:ser>
        <c:dLbls>
          <c:showLegendKey val="0"/>
          <c:showVal val="0"/>
          <c:showCatName val="0"/>
          <c:showSerName val="0"/>
          <c:showPercent val="0"/>
          <c:showBubbleSize val="0"/>
        </c:dLbls>
        <c:marker val="1"/>
        <c:smooth val="0"/>
        <c:axId val="127843744"/>
        <c:axId val="215318568"/>
      </c:lineChart>
      <c:catAx>
        <c:axId val="12784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318568"/>
        <c:crosses val="autoZero"/>
        <c:auto val="1"/>
        <c:lblAlgn val="ctr"/>
        <c:lblOffset val="100"/>
        <c:tickLblSkip val="1"/>
        <c:tickMarkSkip val="1"/>
        <c:noMultiLvlLbl val="0"/>
      </c:catAx>
      <c:valAx>
        <c:axId val="2153185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4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0.36</c:v>
                </c:pt>
                <c:pt idx="1">
                  <c:v>0.43</c:v>
                </c:pt>
                <c:pt idx="2">
                  <c:v>0.38</c:v>
                </c:pt>
                <c:pt idx="3">
                  <c:v>0.1</c:v>
                </c:pt>
                <c:pt idx="4">
                  <c:v>0.42</c:v>
                </c:pt>
              </c:numCache>
            </c:numRef>
          </c:val>
          <c:extLst>
            <c:ext xmlns:c16="http://schemas.microsoft.com/office/drawing/2014/chart" uri="{C3380CC4-5D6E-409C-BE32-E72D297353CC}">
              <c16:uniqueId val="{00000000-F120-4961-920E-56E2C15ADE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6.68</c:v>
                </c:pt>
                <c:pt idx="1">
                  <c:v>7.65</c:v>
                </c:pt>
                <c:pt idx="2">
                  <c:v>7.05</c:v>
                </c:pt>
                <c:pt idx="3">
                  <c:v>5.91</c:v>
                </c:pt>
                <c:pt idx="4">
                  <c:v>13.31</c:v>
                </c:pt>
              </c:numCache>
            </c:numRef>
          </c:val>
          <c:extLst>
            <c:ext xmlns:c16="http://schemas.microsoft.com/office/drawing/2014/chart" uri="{C3380CC4-5D6E-409C-BE32-E72D297353CC}">
              <c16:uniqueId val="{00000001-F120-4961-920E-56E2C15ADE9B}"/>
            </c:ext>
          </c:extLst>
        </c:ser>
        <c:dLbls>
          <c:showLegendKey val="0"/>
          <c:showVal val="0"/>
          <c:showCatName val="0"/>
          <c:showSerName val="0"/>
          <c:showPercent val="0"/>
          <c:showBubbleSize val="0"/>
        </c:dLbls>
        <c:gapWidth val="250"/>
        <c:overlap val="100"/>
        <c:axId val="250548872"/>
        <c:axId val="345890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0.31</c:v>
                </c:pt>
                <c:pt idx="1">
                  <c:v>1.17</c:v>
                </c:pt>
                <c:pt idx="2">
                  <c:v>-0.67</c:v>
                </c:pt>
                <c:pt idx="3">
                  <c:v>-1.38</c:v>
                </c:pt>
                <c:pt idx="4">
                  <c:v>7.76</c:v>
                </c:pt>
              </c:numCache>
            </c:numRef>
          </c:val>
          <c:smooth val="0"/>
          <c:extLst>
            <c:ext xmlns:c16="http://schemas.microsoft.com/office/drawing/2014/chart" uri="{C3380CC4-5D6E-409C-BE32-E72D297353CC}">
              <c16:uniqueId val="{00000002-F120-4961-920E-56E2C15ADE9B}"/>
            </c:ext>
          </c:extLst>
        </c:ser>
        <c:dLbls>
          <c:showLegendKey val="0"/>
          <c:showVal val="0"/>
          <c:showCatName val="0"/>
          <c:showSerName val="0"/>
          <c:showPercent val="0"/>
          <c:showBubbleSize val="0"/>
        </c:dLbls>
        <c:marker val="1"/>
        <c:smooth val="0"/>
        <c:axId val="250548872"/>
        <c:axId val="345890256"/>
      </c:lineChart>
      <c:catAx>
        <c:axId val="25054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5890256"/>
        <c:crosses val="autoZero"/>
        <c:auto val="1"/>
        <c:lblAlgn val="ctr"/>
        <c:lblOffset val="100"/>
        <c:tickLblSkip val="1"/>
        <c:tickMarkSkip val="1"/>
        <c:noMultiLvlLbl val="0"/>
      </c:catAx>
      <c:valAx>
        <c:axId val="34589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0548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E0-4A5F-829E-C47ADCFA74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E0-4A5F-829E-C47ADCFA74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9E0-4A5F-829E-C47ADCFA749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0.06</c:v>
                </c:pt>
                <c:pt idx="8">
                  <c:v>#N/A</c:v>
                </c:pt>
                <c:pt idx="9">
                  <c:v>0.03</c:v>
                </c:pt>
              </c:numCache>
            </c:numRef>
          </c:val>
          <c:extLst>
            <c:ext xmlns:c16="http://schemas.microsoft.com/office/drawing/2014/chart" uri="{C3380CC4-5D6E-409C-BE32-E72D297353CC}">
              <c16:uniqueId val="{00000003-F9E0-4A5F-829E-C47ADCFA749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0.36</c:v>
                </c:pt>
                <c:pt idx="2">
                  <c:v>#N/A</c:v>
                </c:pt>
                <c:pt idx="3">
                  <c:v>0.42</c:v>
                </c:pt>
                <c:pt idx="4">
                  <c:v>#N/A</c:v>
                </c:pt>
                <c:pt idx="5">
                  <c:v>0.37</c:v>
                </c:pt>
                <c:pt idx="6">
                  <c:v>#N/A</c:v>
                </c:pt>
                <c:pt idx="7">
                  <c:v>0.09</c:v>
                </c:pt>
                <c:pt idx="8">
                  <c:v>#N/A</c:v>
                </c:pt>
                <c:pt idx="9">
                  <c:v>0.41</c:v>
                </c:pt>
              </c:numCache>
            </c:numRef>
          </c:val>
          <c:extLst>
            <c:ext xmlns:c16="http://schemas.microsoft.com/office/drawing/2014/chart" uri="{C3380CC4-5D6E-409C-BE32-E72D297353CC}">
              <c16:uniqueId val="{00000004-F9E0-4A5F-829E-C47ADCFA749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0.83</c:v>
                </c:pt>
                <c:pt idx="2">
                  <c:v>#N/A</c:v>
                </c:pt>
                <c:pt idx="3">
                  <c:v>0.44</c:v>
                </c:pt>
                <c:pt idx="4">
                  <c:v>#N/A</c:v>
                </c:pt>
                <c:pt idx="5">
                  <c:v>1.1100000000000001</c:v>
                </c:pt>
                <c:pt idx="6">
                  <c:v>#N/A</c:v>
                </c:pt>
                <c:pt idx="7">
                  <c:v>1.3</c:v>
                </c:pt>
                <c:pt idx="8">
                  <c:v>#N/A</c:v>
                </c:pt>
                <c:pt idx="9">
                  <c:v>0.83</c:v>
                </c:pt>
              </c:numCache>
            </c:numRef>
          </c:val>
          <c:extLst>
            <c:ext xmlns:c16="http://schemas.microsoft.com/office/drawing/2014/chart" uri="{C3380CC4-5D6E-409C-BE32-E72D297353CC}">
              <c16:uniqueId val="{00000005-F9E0-4A5F-829E-C47ADCFA7490}"/>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0.04</c:v>
                </c:pt>
                <c:pt idx="4">
                  <c:v>#N/A</c:v>
                </c:pt>
                <c:pt idx="5">
                  <c:v>0.02</c:v>
                </c:pt>
                <c:pt idx="6">
                  <c:v>#N/A</c:v>
                </c:pt>
                <c:pt idx="7">
                  <c:v>0.01</c:v>
                </c:pt>
                <c:pt idx="8">
                  <c:v>#N/A</c:v>
                </c:pt>
                <c:pt idx="9">
                  <c:v>1.3</c:v>
                </c:pt>
              </c:numCache>
            </c:numRef>
          </c:val>
          <c:extLst>
            <c:ext xmlns:c16="http://schemas.microsoft.com/office/drawing/2014/chart" uri="{C3380CC4-5D6E-409C-BE32-E72D297353CC}">
              <c16:uniqueId val="{00000006-F9E0-4A5F-829E-C47ADCFA749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0.02</c:v>
                </c:pt>
                <c:pt idx="4">
                  <c:v>#N/A</c:v>
                </c:pt>
                <c:pt idx="5">
                  <c:v>0.57999999999999996</c:v>
                </c:pt>
                <c:pt idx="6">
                  <c:v>#N/A</c:v>
                </c:pt>
                <c:pt idx="7">
                  <c:v>1.67</c:v>
                </c:pt>
                <c:pt idx="8">
                  <c:v>#N/A</c:v>
                </c:pt>
                <c:pt idx="9">
                  <c:v>2.37</c:v>
                </c:pt>
              </c:numCache>
            </c:numRef>
          </c:val>
          <c:extLst>
            <c:ext xmlns:c16="http://schemas.microsoft.com/office/drawing/2014/chart" uri="{C3380CC4-5D6E-409C-BE32-E72D297353CC}">
              <c16:uniqueId val="{00000007-F9E0-4A5F-829E-C47ADCFA749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19.75</c:v>
                </c:pt>
                <c:pt idx="2">
                  <c:v>#N/A</c:v>
                </c:pt>
                <c:pt idx="3">
                  <c:v>14.27</c:v>
                </c:pt>
                <c:pt idx="4">
                  <c:v>#N/A</c:v>
                </c:pt>
                <c:pt idx="5">
                  <c:v>11.54</c:v>
                </c:pt>
                <c:pt idx="6">
                  <c:v>#N/A</c:v>
                </c:pt>
                <c:pt idx="7">
                  <c:v>12.26</c:v>
                </c:pt>
                <c:pt idx="8">
                  <c:v>#N/A</c:v>
                </c:pt>
                <c:pt idx="9">
                  <c:v>13.04</c:v>
                </c:pt>
              </c:numCache>
            </c:numRef>
          </c:val>
          <c:extLst>
            <c:ext xmlns:c16="http://schemas.microsoft.com/office/drawing/2014/chart" uri="{C3380CC4-5D6E-409C-BE32-E72D297353CC}">
              <c16:uniqueId val="{00000008-F9E0-4A5F-829E-C47ADCFA749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2.42</c:v>
                </c:pt>
                <c:pt idx="2">
                  <c:v>#N/A</c:v>
                </c:pt>
                <c:pt idx="3">
                  <c:v>2.29</c:v>
                </c:pt>
                <c:pt idx="4">
                  <c:v>#N/A</c:v>
                </c:pt>
                <c:pt idx="5">
                  <c:v>1.76</c:v>
                </c:pt>
                <c:pt idx="6">
                  <c:v>0.13</c:v>
                </c:pt>
                <c:pt idx="7">
                  <c:v>#N/A</c:v>
                </c:pt>
                <c:pt idx="8">
                  <c:v>1.83</c:v>
                </c:pt>
                <c:pt idx="9">
                  <c:v>#N/A</c:v>
                </c:pt>
              </c:numCache>
            </c:numRef>
          </c:val>
          <c:extLst>
            <c:ext xmlns:c16="http://schemas.microsoft.com/office/drawing/2014/chart" uri="{C3380CC4-5D6E-409C-BE32-E72D297353CC}">
              <c16:uniqueId val="{00000009-F9E0-4A5F-829E-C47ADCFA7490}"/>
            </c:ext>
          </c:extLst>
        </c:ser>
        <c:dLbls>
          <c:showLegendKey val="0"/>
          <c:showVal val="0"/>
          <c:showCatName val="0"/>
          <c:showSerName val="0"/>
          <c:showPercent val="0"/>
          <c:showBubbleSize val="0"/>
        </c:dLbls>
        <c:gapWidth val="150"/>
        <c:overlap val="100"/>
        <c:axId val="249873504"/>
        <c:axId val="213086384"/>
      </c:barChart>
      <c:catAx>
        <c:axId val="24987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086384"/>
        <c:crosses val="autoZero"/>
        <c:auto val="1"/>
        <c:lblAlgn val="ctr"/>
        <c:lblOffset val="100"/>
        <c:tickLblSkip val="1"/>
        <c:tickMarkSkip val="1"/>
        <c:noMultiLvlLbl val="0"/>
      </c:catAx>
      <c:valAx>
        <c:axId val="21308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87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3247</c:v>
                </c:pt>
                <c:pt idx="5">
                  <c:v>3176</c:v>
                </c:pt>
                <c:pt idx="8">
                  <c:v>3266</c:v>
                </c:pt>
                <c:pt idx="11">
                  <c:v>3308</c:v>
                </c:pt>
                <c:pt idx="14">
                  <c:v>3332</c:v>
                </c:pt>
              </c:numCache>
            </c:numRef>
          </c:val>
          <c:extLst>
            <c:ext xmlns:c16="http://schemas.microsoft.com/office/drawing/2014/chart" uri="{C3380CC4-5D6E-409C-BE32-E72D297353CC}">
              <c16:uniqueId val="{00000000-AE06-49B7-B160-2E2E9160B7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AE06-49B7-B160-2E2E9160B7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157</c:v>
                </c:pt>
                <c:pt idx="3">
                  <c:v>156</c:v>
                </c:pt>
                <c:pt idx="6">
                  <c:v>77</c:v>
                </c:pt>
                <c:pt idx="9">
                  <c:v>77</c:v>
                </c:pt>
                <c:pt idx="12">
                  <c:v>77</c:v>
                </c:pt>
              </c:numCache>
            </c:numRef>
          </c:val>
          <c:extLst>
            <c:ext xmlns:c16="http://schemas.microsoft.com/office/drawing/2014/chart" uri="{C3380CC4-5D6E-409C-BE32-E72D297353CC}">
              <c16:uniqueId val="{00000002-AE06-49B7-B160-2E2E9160B7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833</c:v>
                </c:pt>
                <c:pt idx="3">
                  <c:v>605</c:v>
                </c:pt>
                <c:pt idx="6">
                  <c:v>725</c:v>
                </c:pt>
                <c:pt idx="9">
                  <c:v>628</c:v>
                </c:pt>
                <c:pt idx="12">
                  <c:v>520</c:v>
                </c:pt>
              </c:numCache>
            </c:numRef>
          </c:val>
          <c:extLst>
            <c:ext xmlns:c16="http://schemas.microsoft.com/office/drawing/2014/chart" uri="{C3380CC4-5D6E-409C-BE32-E72D297353CC}">
              <c16:uniqueId val="{00000003-AE06-49B7-B160-2E2E9160B7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1331</c:v>
                </c:pt>
                <c:pt idx="3">
                  <c:v>1346</c:v>
                </c:pt>
                <c:pt idx="6">
                  <c:v>1450</c:v>
                </c:pt>
                <c:pt idx="9">
                  <c:v>1407</c:v>
                </c:pt>
                <c:pt idx="12">
                  <c:v>1332</c:v>
                </c:pt>
              </c:numCache>
            </c:numRef>
          </c:val>
          <c:extLst>
            <c:ext xmlns:c16="http://schemas.microsoft.com/office/drawing/2014/chart" uri="{C3380CC4-5D6E-409C-BE32-E72D297353CC}">
              <c16:uniqueId val="{00000004-AE06-49B7-B160-2E2E9160B7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6-49B7-B160-2E2E9160B7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06-49B7-B160-2E2E9160B7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2597</c:v>
                </c:pt>
                <c:pt idx="3">
                  <c:v>2474</c:v>
                </c:pt>
                <c:pt idx="6">
                  <c:v>2339</c:v>
                </c:pt>
                <c:pt idx="9">
                  <c:v>2321</c:v>
                </c:pt>
                <c:pt idx="12">
                  <c:v>2424</c:v>
                </c:pt>
              </c:numCache>
            </c:numRef>
          </c:val>
          <c:extLst>
            <c:ext xmlns:c16="http://schemas.microsoft.com/office/drawing/2014/chart" uri="{C3380CC4-5D6E-409C-BE32-E72D297353CC}">
              <c16:uniqueId val="{00000007-AE06-49B7-B160-2E2E9160B752}"/>
            </c:ext>
          </c:extLst>
        </c:ser>
        <c:dLbls>
          <c:showLegendKey val="0"/>
          <c:showVal val="0"/>
          <c:showCatName val="0"/>
          <c:showSerName val="0"/>
          <c:showPercent val="0"/>
          <c:showBubbleSize val="0"/>
        </c:dLbls>
        <c:gapWidth val="100"/>
        <c:overlap val="100"/>
        <c:axId val="253156032"/>
        <c:axId val="24914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1672</c:v>
                </c:pt>
                <c:pt idx="2">
                  <c:v>#N/A</c:v>
                </c:pt>
                <c:pt idx="3">
                  <c:v>#N/A</c:v>
                </c:pt>
                <c:pt idx="4">
                  <c:v>1405</c:v>
                </c:pt>
                <c:pt idx="5">
                  <c:v>#N/A</c:v>
                </c:pt>
                <c:pt idx="6">
                  <c:v>#N/A</c:v>
                </c:pt>
                <c:pt idx="7">
                  <c:v>1325</c:v>
                </c:pt>
                <c:pt idx="8">
                  <c:v>#N/A</c:v>
                </c:pt>
                <c:pt idx="9">
                  <c:v>#N/A</c:v>
                </c:pt>
                <c:pt idx="10">
                  <c:v>1125</c:v>
                </c:pt>
                <c:pt idx="11">
                  <c:v>#N/A</c:v>
                </c:pt>
                <c:pt idx="12">
                  <c:v>#N/A</c:v>
                </c:pt>
                <c:pt idx="13">
                  <c:v>1021</c:v>
                </c:pt>
                <c:pt idx="14">
                  <c:v>#N/A</c:v>
                </c:pt>
              </c:numCache>
            </c:numRef>
          </c:val>
          <c:smooth val="0"/>
          <c:extLst>
            <c:ext xmlns:c16="http://schemas.microsoft.com/office/drawing/2014/chart" uri="{C3380CC4-5D6E-409C-BE32-E72D297353CC}">
              <c16:uniqueId val="{00000008-AE06-49B7-B160-2E2E9160B752}"/>
            </c:ext>
          </c:extLst>
        </c:ser>
        <c:dLbls>
          <c:showLegendKey val="0"/>
          <c:showVal val="0"/>
          <c:showCatName val="0"/>
          <c:showSerName val="0"/>
          <c:showPercent val="0"/>
          <c:showBubbleSize val="0"/>
        </c:dLbls>
        <c:marker val="1"/>
        <c:smooth val="0"/>
        <c:axId val="253156032"/>
        <c:axId val="249145312"/>
      </c:lineChart>
      <c:catAx>
        <c:axId val="25315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145312"/>
        <c:crosses val="autoZero"/>
        <c:auto val="1"/>
        <c:lblAlgn val="ctr"/>
        <c:lblOffset val="100"/>
        <c:tickLblSkip val="1"/>
        <c:tickMarkSkip val="1"/>
        <c:noMultiLvlLbl val="0"/>
      </c:catAx>
      <c:valAx>
        <c:axId val="24914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15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31935</c:v>
                </c:pt>
                <c:pt idx="5">
                  <c:v>32386</c:v>
                </c:pt>
                <c:pt idx="8">
                  <c:v>32175</c:v>
                </c:pt>
                <c:pt idx="11">
                  <c:v>32079</c:v>
                </c:pt>
                <c:pt idx="14">
                  <c:v>31796</c:v>
                </c:pt>
              </c:numCache>
            </c:numRef>
          </c:val>
          <c:extLst>
            <c:ext xmlns:c16="http://schemas.microsoft.com/office/drawing/2014/chart" uri="{C3380CC4-5D6E-409C-BE32-E72D297353CC}">
              <c16:uniqueId val="{00000000-9BFC-4AFD-A22A-6E9627B4A1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8995</c:v>
                </c:pt>
                <c:pt idx="5">
                  <c:v>7879</c:v>
                </c:pt>
                <c:pt idx="8">
                  <c:v>6971</c:v>
                </c:pt>
                <c:pt idx="11">
                  <c:v>6916</c:v>
                </c:pt>
                <c:pt idx="14">
                  <c:v>7061</c:v>
                </c:pt>
              </c:numCache>
            </c:numRef>
          </c:val>
          <c:extLst>
            <c:ext xmlns:c16="http://schemas.microsoft.com/office/drawing/2014/chart" uri="{C3380CC4-5D6E-409C-BE32-E72D297353CC}">
              <c16:uniqueId val="{00000001-9BFC-4AFD-A22A-6E9627B4A1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3100</c:v>
                </c:pt>
                <c:pt idx="5">
                  <c:v>3209</c:v>
                </c:pt>
                <c:pt idx="8">
                  <c:v>2897</c:v>
                </c:pt>
                <c:pt idx="11">
                  <c:v>2561</c:v>
                </c:pt>
                <c:pt idx="14">
                  <c:v>5431</c:v>
                </c:pt>
              </c:numCache>
            </c:numRef>
          </c:val>
          <c:extLst>
            <c:ext xmlns:c16="http://schemas.microsoft.com/office/drawing/2014/chart" uri="{C3380CC4-5D6E-409C-BE32-E72D297353CC}">
              <c16:uniqueId val="{00000002-9BFC-4AFD-A22A-6E9627B4A1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FC-4AFD-A22A-6E9627B4A1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FC-4AFD-A22A-6E9627B4A1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FC-4AFD-A22A-6E9627B4A1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4465</c:v>
                </c:pt>
                <c:pt idx="3">
                  <c:v>4404</c:v>
                </c:pt>
                <c:pt idx="6">
                  <c:v>4368</c:v>
                </c:pt>
                <c:pt idx="9">
                  <c:v>4149</c:v>
                </c:pt>
                <c:pt idx="12">
                  <c:v>4216</c:v>
                </c:pt>
              </c:numCache>
            </c:numRef>
          </c:val>
          <c:extLst>
            <c:ext xmlns:c16="http://schemas.microsoft.com/office/drawing/2014/chart" uri="{C3380CC4-5D6E-409C-BE32-E72D297353CC}">
              <c16:uniqueId val="{00000006-9BFC-4AFD-A22A-6E9627B4A1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3754</c:v>
                </c:pt>
                <c:pt idx="3">
                  <c:v>3045</c:v>
                </c:pt>
                <c:pt idx="6">
                  <c:v>2345</c:v>
                </c:pt>
                <c:pt idx="9">
                  <c:v>1727</c:v>
                </c:pt>
                <c:pt idx="12">
                  <c:v>1181</c:v>
                </c:pt>
              </c:numCache>
            </c:numRef>
          </c:val>
          <c:extLst>
            <c:ext xmlns:c16="http://schemas.microsoft.com/office/drawing/2014/chart" uri="{C3380CC4-5D6E-409C-BE32-E72D297353CC}">
              <c16:uniqueId val="{00000007-9BFC-4AFD-A22A-6E9627B4A1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18989</c:v>
                </c:pt>
                <c:pt idx="3">
                  <c:v>18399</c:v>
                </c:pt>
                <c:pt idx="6">
                  <c:v>18132</c:v>
                </c:pt>
                <c:pt idx="9">
                  <c:v>17960</c:v>
                </c:pt>
                <c:pt idx="12">
                  <c:v>17590</c:v>
                </c:pt>
              </c:numCache>
            </c:numRef>
          </c:val>
          <c:extLst>
            <c:ext xmlns:c16="http://schemas.microsoft.com/office/drawing/2014/chart" uri="{C3380CC4-5D6E-409C-BE32-E72D297353CC}">
              <c16:uniqueId val="{00000008-9BFC-4AFD-A22A-6E9627B4A1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652</c:v>
                </c:pt>
                <c:pt idx="3">
                  <c:v>507</c:v>
                </c:pt>
                <c:pt idx="6">
                  <c:v>438</c:v>
                </c:pt>
                <c:pt idx="9">
                  <c:v>368</c:v>
                </c:pt>
                <c:pt idx="12">
                  <c:v>297</c:v>
                </c:pt>
              </c:numCache>
            </c:numRef>
          </c:val>
          <c:extLst>
            <c:ext xmlns:c16="http://schemas.microsoft.com/office/drawing/2014/chart" uri="{C3380CC4-5D6E-409C-BE32-E72D297353CC}">
              <c16:uniqueId val="{00000009-9BFC-4AFD-A22A-6E9627B4A1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26714</c:v>
                </c:pt>
                <c:pt idx="3">
                  <c:v>26979</c:v>
                </c:pt>
                <c:pt idx="6">
                  <c:v>26911</c:v>
                </c:pt>
                <c:pt idx="9">
                  <c:v>27350</c:v>
                </c:pt>
                <c:pt idx="12">
                  <c:v>27310</c:v>
                </c:pt>
              </c:numCache>
            </c:numRef>
          </c:val>
          <c:extLst>
            <c:ext xmlns:c16="http://schemas.microsoft.com/office/drawing/2014/chart" uri="{C3380CC4-5D6E-409C-BE32-E72D297353CC}">
              <c16:uniqueId val="{0000000A-9BFC-4AFD-A22A-6E9627B4A105}"/>
            </c:ext>
          </c:extLst>
        </c:ser>
        <c:dLbls>
          <c:showLegendKey val="0"/>
          <c:showVal val="0"/>
          <c:showCatName val="0"/>
          <c:showSerName val="0"/>
          <c:showPercent val="0"/>
          <c:showBubbleSize val="0"/>
        </c:dLbls>
        <c:gapWidth val="100"/>
        <c:overlap val="100"/>
        <c:axId val="253152768"/>
        <c:axId val="215317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10544</c:v>
                </c:pt>
                <c:pt idx="2">
                  <c:v>#N/A</c:v>
                </c:pt>
                <c:pt idx="3">
                  <c:v>#N/A</c:v>
                </c:pt>
                <c:pt idx="4">
                  <c:v>9860</c:v>
                </c:pt>
                <c:pt idx="5">
                  <c:v>#N/A</c:v>
                </c:pt>
                <c:pt idx="6">
                  <c:v>#N/A</c:v>
                </c:pt>
                <c:pt idx="7">
                  <c:v>10151</c:v>
                </c:pt>
                <c:pt idx="8">
                  <c:v>#N/A</c:v>
                </c:pt>
                <c:pt idx="9">
                  <c:v>#N/A</c:v>
                </c:pt>
                <c:pt idx="10">
                  <c:v>9998</c:v>
                </c:pt>
                <c:pt idx="11">
                  <c:v>#N/A</c:v>
                </c:pt>
                <c:pt idx="12">
                  <c:v>#N/A</c:v>
                </c:pt>
                <c:pt idx="13">
                  <c:v>6304</c:v>
                </c:pt>
                <c:pt idx="14">
                  <c:v>#N/A</c:v>
                </c:pt>
              </c:numCache>
            </c:numRef>
          </c:val>
          <c:smooth val="0"/>
          <c:extLst>
            <c:ext xmlns:c16="http://schemas.microsoft.com/office/drawing/2014/chart" uri="{C3380CC4-5D6E-409C-BE32-E72D297353CC}">
              <c16:uniqueId val="{0000000B-9BFC-4AFD-A22A-6E9627B4A105}"/>
            </c:ext>
          </c:extLst>
        </c:ser>
        <c:dLbls>
          <c:showLegendKey val="0"/>
          <c:showVal val="0"/>
          <c:showCatName val="0"/>
          <c:showSerName val="0"/>
          <c:showPercent val="0"/>
          <c:showBubbleSize val="0"/>
        </c:dLbls>
        <c:marker val="1"/>
        <c:smooth val="0"/>
        <c:axId val="253152768"/>
        <c:axId val="215317776"/>
      </c:lineChart>
      <c:catAx>
        <c:axId val="25315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317776"/>
        <c:crosses val="autoZero"/>
        <c:auto val="1"/>
        <c:lblAlgn val="ctr"/>
        <c:lblOffset val="100"/>
        <c:tickLblSkip val="1"/>
        <c:tickMarkSkip val="1"/>
        <c:noMultiLvlLbl val="0"/>
      </c:catAx>
      <c:valAx>
        <c:axId val="21531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15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1272</c:v>
                </c:pt>
                <c:pt idx="1">
                  <c:v>1072</c:v>
                </c:pt>
                <c:pt idx="2">
                  <c:v>2431</c:v>
                </c:pt>
              </c:numCache>
            </c:numRef>
          </c:val>
          <c:extLst>
            <c:ext xmlns:c16="http://schemas.microsoft.com/office/drawing/2014/chart" uri="{C3380CC4-5D6E-409C-BE32-E72D297353CC}">
              <c16:uniqueId val="{00000000-66FA-49B7-B2C0-5692E6EC62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189</c:v>
                </c:pt>
                <c:pt idx="1">
                  <c:v>189</c:v>
                </c:pt>
                <c:pt idx="2">
                  <c:v>189</c:v>
                </c:pt>
              </c:numCache>
            </c:numRef>
          </c:val>
          <c:extLst>
            <c:ext xmlns:c16="http://schemas.microsoft.com/office/drawing/2014/chart" uri="{C3380CC4-5D6E-409C-BE32-E72D297353CC}">
              <c16:uniqueId val="{00000001-66FA-49B7-B2C0-5692E6EC62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1093</c:v>
                </c:pt>
                <c:pt idx="1">
                  <c:v>1094</c:v>
                </c:pt>
                <c:pt idx="2">
                  <c:v>2314</c:v>
                </c:pt>
              </c:numCache>
            </c:numRef>
          </c:val>
          <c:extLst>
            <c:ext xmlns:c16="http://schemas.microsoft.com/office/drawing/2014/chart" uri="{C3380CC4-5D6E-409C-BE32-E72D297353CC}">
              <c16:uniqueId val="{00000002-66FA-49B7-B2C0-5692E6EC6218}"/>
            </c:ext>
          </c:extLst>
        </c:ser>
        <c:dLbls>
          <c:showLegendKey val="0"/>
          <c:showVal val="0"/>
          <c:showCatName val="0"/>
          <c:showSerName val="0"/>
          <c:showPercent val="0"/>
          <c:showBubbleSize val="0"/>
        </c:dLbls>
        <c:gapWidth val="120"/>
        <c:overlap val="100"/>
        <c:axId val="341412632"/>
        <c:axId val="246264384"/>
      </c:barChart>
      <c:catAx>
        <c:axId val="341412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6264384"/>
        <c:crosses val="autoZero"/>
        <c:auto val="1"/>
        <c:lblAlgn val="ctr"/>
        <c:lblOffset val="100"/>
        <c:tickLblSkip val="1"/>
        <c:tickMarkSkip val="1"/>
        <c:noMultiLvlLbl val="0"/>
      </c:catAx>
      <c:valAx>
        <c:axId val="246264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1412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{C5719832-AA6F-40F1-B586-82A23171F3ED}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942-4614-8DAC-F27B6CC79A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{D3F9774E-D5E5-4257-935E-516DF17A14A6}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42-4614-8DAC-F27B6CC79A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{706B3851-5999-4A43-9C54-0B81CBCA91A9}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42-4614-8DAC-F27B6CC79A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{1E52ADEB-A76C-4878-BC44-2E41E876E7FF}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42-4614-8DAC-F27B6CC79A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{5E0549DB-2D51-4743-A588-5EF39240E41D}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42-4614-8DAC-F27B6CC79A1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{09506353-5C00-445C-8D5E-C3B1859800D4}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942-4614-8DAC-F27B6CC79A1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{4849311B-0234-464F-B819-EA9851AFC54F}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942-4614-8DAC-F27B6CC79A1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{19A82536-1833-4186-97BC-E8EA2F4B679E}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942-4614-8DAC-F27B6CC79A1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{155DF0D5-798D-4C02-BCAE-48F4979080B6}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942-4614-8DAC-F27B6CC79A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61.4</c:v>
                </c:pt>
                <c:pt idx="32">
                  <c:v>62.9</c:v>
                </c:pt>
              </c:numCache>
            </c:numRef>
          </c:xVal>
          <c:yVal>
            <c:numRef>
              <c:f>公会計指標分析・財政指標組合せ分析表!$BP$51:$DC$51</c:f>
              <c:numCache>
                <c:formatCode>#,##0.0;"▲ "#,##0.0</c:formatCode>
                <c:ptCount val="40"/>
                <c:pt idx="16">
                  <c:v>65.099999999999994</c:v>
                </c:pt>
                <c:pt idx="24">
                  <c:v>64</c:v>
                </c:pt>
                <c:pt idx="32">
                  <c:v>40.1</c:v>
                </c:pt>
              </c:numCache>
            </c:numRef>
          </c:yVal>
          <c:smooth val="0"/>
          <c:extLst>
            <c:ext xmlns:c16="http://schemas.microsoft.com/office/drawing/2014/chart" uri="{C3380CC4-5D6E-409C-BE32-E72D297353CC}">
              <c16:uniqueId val="{00000009-2942-4614-8DAC-F27B6CC79A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{9800B8EC-2411-4DF9-A981-F907EB5E52E1}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942-4614-8DAC-F27B6CC79A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{A40DB923-2CC8-4EA4-A0EC-D417C52D1B54}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42-4614-8DAC-F27B6CC79A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{3FD3703D-7BED-42DC-B07D-CD14140DBF14}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42-4614-8DAC-F27B6CC79A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{4EE2B892-BF3D-4E52-84C8-D334A8F24216}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42-4614-8DAC-F27B6CC79A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{1879A958-F39F-4563-92E2-99CC7EC60B6B}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42-4614-8DAC-F27B6CC79A1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{9FD4B475-5E7D-4B1B-9995-9049AC5B03BE}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942-4614-8DAC-F27B6CC79A1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{9EC9F944-9381-4C17-B167-2E6B19AF163F}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942-4614-8DAC-F27B6CC79A1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{CD107635-5CAF-414B-AF86-17DF5C6ECC1B}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942-4614-8DAC-F27B6CC79A1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{7BD99E07-A459-4069-A3F3-EFFF05977497}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942-4614-8DAC-F27B6CC79A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2942-4614-8DAC-F27B6CC79A12}"/>
            </c:ext>
          </c:extLst>
        </c:ser>
        <c:dLbls>
          <c:showLegendKey val="0"/>
          <c:showVal val="1"/>
          <c:showCatName val="0"/>
          <c:showSerName val="0"/>
          <c:showPercent val="0"/>
          <c:showBubbleSize val="0"/>
        </c:dLbls>
        <c:axId val="46179840"/>
        <c:axId val="46181760"/>
      </c:scatterChart>
      <c:valAx>
        <c:axId val="46179840"/>
        <c:scaling>
          <c:orientation val="minMax"/>
          <c:max val="63.2"/>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{55CE3C4C-7B0F-452B-85D9-65C5537DAD92}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0D9-4D9A-992B-C33A07FAD1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{03A77E0D-AF9B-42B5-B965-3B77E2DE8CBE}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D9-4D9A-992B-C33A07FAD1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{2BA96131-5CCD-4E4B-BA75-6FC3787D4079}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D9-4D9A-992B-C33A07FAD1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{6586701C-C6F8-4E3A-AAD3-EB80E2C81BC1}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D9-4D9A-992B-C33A07FAD1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{BE7E8233-F0CB-4B29-91EA-3879DCAB5EB6}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D9-4D9A-992B-C33A07FAD10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{B592C611-6397-4AAB-9386-08E1DF93C12C}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0D9-4D9A-992B-C33A07FAD10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{8D86F223-6B0C-4046-A90B-C3930981C20C}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0D9-4D9A-992B-C33A07FAD10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{2B7A861A-B8A3-4532-9167-11A373CAC8BA}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0D9-4D9A-992B-C33A07FAD10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{153CA8DA-2C7B-4F8B-981F-11D94F556C42}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0D9-4D9A-992B-C33A07FAD1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11.2</c:v>
                </c:pt>
                <c:pt idx="16">
                  <c:v>9.4</c:v>
                </c:pt>
                <c:pt idx="24">
                  <c:v>8.1999999999999993</c:v>
                </c:pt>
                <c:pt idx="32">
                  <c:v>7.4</c:v>
                </c:pt>
              </c:numCache>
            </c:numRef>
          </c:xVal>
          <c:yVal>
            <c:numRef>
              <c:f>公会計指標分析・財政指標組合せ分析表!$BP$73:$DC$73</c:f>
              <c:numCache>
                <c:formatCode>#,##0.0;"▲ "#,##0.0</c:formatCode>
                <c:ptCount val="40"/>
                <c:pt idx="0">
                  <c:v>69.099999999999994</c:v>
                </c:pt>
                <c:pt idx="8">
                  <c:v>62.9</c:v>
                </c:pt>
                <c:pt idx="16">
                  <c:v>65.099999999999994</c:v>
                </c:pt>
                <c:pt idx="24">
                  <c:v>64</c:v>
                </c:pt>
                <c:pt idx="32">
                  <c:v>40.1</c:v>
                </c:pt>
              </c:numCache>
            </c:numRef>
          </c:yVal>
          <c:smooth val="0"/>
          <c:extLst>
            <c:ext xmlns:c16="http://schemas.microsoft.com/office/drawing/2014/chart" uri="{C3380CC4-5D6E-409C-BE32-E72D297353CC}">
              <c16:uniqueId val="{00000009-F0D9-4D9A-992B-C33A07FAD1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{CC9FFB03-8C22-4170-8D08-0E7BA6118088}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0D9-4D9A-992B-C33A07FAD1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{217925AE-FFC5-4DC7-A7C4-82FF7AA239F6}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D9-4D9A-992B-C33A07FAD1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{191F857C-D707-4ADA-A16B-6D061660D82D}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D9-4D9A-992B-C33A07FAD1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{E861B6C1-AF1C-4397-B8D7-F8B0BB34C5B9}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D9-4D9A-992B-C33A07FAD1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{21B2CC0D-F1C2-4ACA-8235-E45EE7D7296D}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D9-4D9A-992B-C33A07FAD10A}"/>
                </c:ext>
              </c:extLst>
            </c:dLbl>
            <c:dLbl>
              <c:idx val="8"/>
              <c:layout>
                <c:manualLayout>
                  <c:x val="-2.388585058675415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{01B59B3B-FD0D-4A68-826E-A8EE80FFD1F5}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0D9-4D9A-992B-C33A07FAD10A}"/>
                </c:ext>
              </c:extLst>
            </c:dLbl>
            <c:dLbl>
              <c:idx val="16"/>
              <c:layout>
                <c:manualLayout>
                  <c:x val="-3.951013265146711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{2155A40F-48A4-44D1-A959-D2F9227911F8}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0D9-4D9A-992B-C33A07FAD10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{6D3926F0-F0E4-44EE-B4F2-C08DE63482D3}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0D9-4D9A-992B-C33A07FAD10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{ACF88B01-EC2A-4A53-812D-5115189804D2}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0D9-4D9A-992B-C33A07FAD1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F0D9-4D9A-992B-C33A07FAD10A}"/>
            </c:ext>
          </c:extLst>
        </c:ser>
        <c:dLbls>
          <c:showLegendKey val="0"/>
          <c:showVal val="1"/>
          <c:showCatName val="0"/>
          <c:showSerName val="0"/>
          <c:showPercent val="0"/>
          <c:showBubbleSize val="0"/>
        </c:dLbls>
        <c:axId val="84219776"/>
        <c:axId val="84234240"/>
      </c:scatterChart>
      <c:valAx>
        <c:axId val="84219776"/>
        <c:scaling>
          <c:orientation val="minMax"/>
          <c:max val="13.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元利償還金は、近年の投資事業の抑制により減少傾向が続いていたが、臨時財政対策債に係る償還金の増加等により平成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度は増加した。これに伴い算入公債費等も増加した。</a:t>
          </a:r>
        </a:p>
        <a:p>
          <a:r>
            <a:rPr kumimoji="1" lang="ja-JP" altLang="en-US" sz="1400">
              <a:solidFill>
                <a:srgbClr val="000000"/>
              </a:solidFill>
              <a:latin typeface="ＭＳ ゴシック" pitchFamily="49" charset="-128"/>
              <a:ea typeface="ＭＳ ゴシック" pitchFamily="49" charset="-128"/>
            </a:rPr>
            <a:t>　公営企業債の元利償還金に対する繰入金は、下水道事業の元利償還金が約</a:t>
          </a:r>
          <a:r>
            <a:rPr kumimoji="1" lang="en-US" altLang="ja-JP" sz="1400">
              <a:solidFill>
                <a:srgbClr val="000000"/>
              </a:solidFill>
              <a:latin typeface="ＭＳ ゴシック" pitchFamily="49" charset="-128"/>
              <a:ea typeface="ＭＳ ゴシック" pitchFamily="49" charset="-128"/>
            </a:rPr>
            <a:t>100</a:t>
          </a:r>
          <a:r>
            <a:rPr kumimoji="1" lang="ja-JP" altLang="en-US" sz="1400">
              <a:solidFill>
                <a:srgbClr val="000000"/>
              </a:solidFill>
              <a:latin typeface="ＭＳ ゴシック" pitchFamily="49" charset="-128"/>
              <a:ea typeface="ＭＳ ゴシック" pitchFamily="49" charset="-128"/>
            </a:rPr>
            <a:t>百万円減少したこと等に伴い減少した。</a:t>
          </a:r>
        </a:p>
        <a:p>
          <a:r>
            <a:rPr kumimoji="1" lang="ja-JP" altLang="en-US" sz="1400">
              <a:solidFill>
                <a:srgbClr val="000000"/>
              </a:solidFill>
              <a:latin typeface="ＭＳ ゴシック" pitchFamily="49" charset="-128"/>
              <a:ea typeface="ＭＳ ゴシック" pitchFamily="49" charset="-128"/>
            </a:rPr>
            <a:t>　組合等が起こした地方債の元利償還金に対する負担金等は、岸和田市貝塚市清掃施設組合の建設公債費が減少したこと等により減少した。</a:t>
          </a:r>
        </a:p>
        <a:p>
          <a:r>
            <a:rPr kumimoji="1" lang="ja-JP" altLang="en-US" sz="1400">
              <a:solidFill>
                <a:srgbClr val="000000"/>
              </a:solidFill>
              <a:latin typeface="ＭＳ ゴシック" pitchFamily="49" charset="-128"/>
              <a:ea typeface="ＭＳ ゴシック" pitchFamily="49" charset="-128"/>
            </a:rPr>
            <a:t>　今後も投資事業を抑制し、元利償還金の極端な増加が生じないように努める。</a:t>
          </a:r>
        </a:p>
        <a:p>
          <a:r>
            <a:rPr kumimoji="1" lang="ja-JP" altLang="en-US" sz="1400">
              <a:solidFill>
                <a:srgbClr val="000000"/>
              </a:solidFill>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一般会計等に係る地方債の現在高は、新規事業の抑制に努めているものの、臨時財政対策債の発行が続いており、横ばいとなっている。</a:t>
          </a:r>
        </a:p>
        <a:p>
          <a:r>
            <a:rPr kumimoji="1" lang="ja-JP" altLang="en-US" sz="1400">
              <a:solidFill>
                <a:srgbClr val="000000"/>
              </a:solidFill>
              <a:latin typeface="ＭＳ ゴシック" pitchFamily="49" charset="-128"/>
              <a:ea typeface="ＭＳ ゴシック" pitchFamily="49" charset="-128"/>
            </a:rPr>
            <a:t>　公営企業債と組合等に係る起債残高については、水道事業会計を除いて減少傾向にある。これにより、公営企業債等繰入見込額と組合負担等見込額は減少傾向にある。</a:t>
          </a:r>
        </a:p>
        <a:p>
          <a:r>
            <a:rPr kumimoji="1" lang="ja-JP" altLang="en-US" sz="1400">
              <a:solidFill>
                <a:srgbClr val="000000"/>
              </a:solidFill>
              <a:latin typeface="ＭＳ ゴシック" pitchFamily="49" charset="-128"/>
              <a:ea typeface="ＭＳ ゴシック" pitchFamily="49" charset="-128"/>
            </a:rPr>
            <a:t>　充当可能基金については、市有地の売却収入とふるさと応援寄附の増加等により増加した。</a:t>
          </a:r>
        </a:p>
        <a:p>
          <a:r>
            <a:rPr kumimoji="1" lang="ja-JP" altLang="en-US" sz="1400">
              <a:solidFill>
                <a:srgbClr val="000000"/>
              </a:solidFill>
              <a:latin typeface="ＭＳ ゴシック" pitchFamily="49" charset="-128"/>
              <a:ea typeface="ＭＳ ゴシック" pitchFamily="49" charset="-128"/>
            </a:rPr>
            <a:t>　今後は、新庁舎建設により、地方債の残高の増加が想定されるため、新規事業の抑制に引き続き努める。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大阪府貝塚市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1,359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1,007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百万円、かいづか　ふるさと応援基金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百万円等積み立てたことにより、基金全体として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2,579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目的に応じて基金を適正に取り崩して対応するとともに、基金に依存しない財政運営に努める。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公共施設等整備基金：公共、公益及び公用施設の整備に要する経費及びその整備のために起こした市債の償還金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地域福祉基金：福祉のまちづくりを目的とした社会福祉施設の整備及び社会福祉事業の推進</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市有地の売却収入、ふるさと納税の寄附金の増加により増加した。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かいづか　ふるさと応援基金は創意工夫を重ね、寄附額を増加させながら、積極的に活用していく。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市有地の売却収入の一部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年度の実質収支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以上となる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百万円を財政調整基金に積み立てたため、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1,359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新規事業の抑制、事業内容の精査し基金を取り崩すことのないように努める。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本基金に頼らない財政運営に努め、適正に管理する。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86,974
86,145
43.93
34,504,779
34,241,608
76,704
18,267,710
27,309,557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類似団体内平均値と比較すると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やや高い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水準となっている。現在、公共施設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総合管理計画に基づき、認定こども園の建替えや新庁舎の整備等を予定しているものの、老朽化した建物が数多くあることから、数値は上昇傾向にあると予測され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今後も引き続き、公共建築物の更新や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長寿命化</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統合</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、転用等</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も含めた対策</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が必要であると考える。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91531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578884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143964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5835106"/>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土地の売却収入があったことから大きく比率は下がっているが、類似団体内平均値と比較するとやや高い水準にある。主な要因として業務支出に係る人件費について、ごみ収集業務や小学校給食調理業務を直営実施していることから全国平均、類似団体内平均値を上回る状況が続いているためと考えられる。</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今後、職員給与や定数の適正化や効果の検証による事務事業の見直し、市有施設の維持管理費用の抑制などに取り組む必要があると考える。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00000000-0008-0000-00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a:extLst>
            <a:ext uri="{FF2B5EF4-FFF2-40B4-BE49-F238E27FC236}">
              <a16:creationId xmlns:a16="http://schemas.microsoft.com/office/drawing/2014/main" id="{00000000-0008-0000-0000-00007B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a:extLst>
            <a:ext uri="{FF2B5EF4-FFF2-40B4-BE49-F238E27FC236}">
              <a16:creationId xmlns:a16="http://schemas.microsoft.com/office/drawing/2014/main" id="{00000000-0008-0000-0000-00007D000000}"/>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30141</xdr:rowOff>
    </xdr:from>
    <xdr:to>
      <xdr:col>76</xdr:col>
      <xdr:colOff>73025</xdr:colOff>
      <xdr:row>29</xdr:row>
      <xdr:rowOff>131741</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14744700" y="57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53018</xdr:rowOff>
    </xdr:from>
    <xdr:ext cx="469744" cy="259045"/>
    <xdr:sp macro="" textlink="">
      <xdr:nvSpPr>
        <xdr:cNvPr id="134" name="債務償還比率該当値テキスト">
          <a:extLst>
            <a:ext uri="{FF2B5EF4-FFF2-40B4-BE49-F238E27FC236}">
              <a16:creationId xmlns:a16="http://schemas.microsoft.com/office/drawing/2014/main" id="{00000000-0008-0000-0000-000086000000}"/>
            </a:ext>
          </a:extLst>
        </xdr:cNvPr>
        <xdr:cNvSpPr txBox="1"/>
      </xdr:nvSpPr>
      <xdr:spPr>
        <a:xfrm>
          <a:off x="14846300" y="56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122597</xdr:rowOff>
    </xdr:from>
    <xdr:to>
      <xdr:col>72</xdr:col>
      <xdr:colOff>123825</xdr:colOff>
      <xdr:row>28</xdr:row>
      <xdr:rowOff>52747</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14033500" y="55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1947</xdr:rowOff>
    </xdr:from>
    <xdr:to>
      <xdr:col>76</xdr:col>
      <xdr:colOff>22225</xdr:colOff>
      <xdr:row>29</xdr:row>
      <xdr:rowOff>80941</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084300" y="5574072"/>
          <a:ext cx="711200" cy="2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a:extLst>
            <a:ext uri="{FF2B5EF4-FFF2-40B4-BE49-F238E27FC236}">
              <a16:creationId xmlns:a16="http://schemas.microsoft.com/office/drawing/2014/main" id="{00000000-0008-0000-0000-000089000000}"/>
            </a:ext>
          </a:extLst>
        </xdr:cNvPr>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69274</xdr:rowOff>
    </xdr:from>
    <xdr:ext cx="469744" cy="259045"/>
    <xdr:sp macro="" textlink="">
      <xdr:nvSpPr>
        <xdr:cNvPr id="138" name="n_1mainValue債務償還比率">
          <a:extLst>
            <a:ext uri="{FF2B5EF4-FFF2-40B4-BE49-F238E27FC236}">
              <a16:creationId xmlns:a16="http://schemas.microsoft.com/office/drawing/2014/main" id="{00000000-0008-0000-0000-00008A000000}"/>
            </a:ext>
          </a:extLst>
        </xdr:cNvPr>
        <xdr:cNvSpPr txBox="1"/>
      </xdr:nvSpPr>
      <xdr:spPr>
        <a:xfrm>
          <a:off x="13836727" y="52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86,974
86,145
43.93
34,504,779
34,241,608
76,704
18,267,710
27,309,557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29953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102326</xdr:rowOff>
    </xdr:from>
    <xdr:to>
      <xdr:col>24</xdr:col>
      <xdr:colOff>63500</xdr:colOff>
      <xdr:row>37</xdr:row>
      <xdr:rowOff>133350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4459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167640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47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117564</xdr:rowOff>
    </xdr:from>
    <xdr:to>
      <xdr:col>55</xdr:col>
      <xdr:colOff>50800</xdr:colOff>
      <xdr:row>42</xdr:row>
      <xdr:rowOff>47714</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1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32491</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70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117157</xdr:rowOff>
    </xdr:from>
    <xdr:to>
      <xdr:col>50</xdr:col>
      <xdr:colOff>165100</xdr:colOff>
      <xdr:row>42</xdr:row>
      <xdr:rowOff>47307</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1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167957</xdr:rowOff>
    </xdr:from>
    <xdr:to>
      <xdr:col>55</xdr:col>
      <xdr:colOff>0</xdr:colOff>
      <xdr:row>41</xdr:row>
      <xdr:rowOff>168364</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9639300" y="7197407"/>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117628</xdr:rowOff>
    </xdr:from>
    <xdr:to>
      <xdr:col>46</xdr:col>
      <xdr:colOff>38100</xdr:colOff>
      <xdr:row>42</xdr:row>
      <xdr:rowOff>47778</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1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167957</xdr:rowOff>
    </xdr:from>
    <xdr:to>
      <xdr:col>50</xdr:col>
      <xdr:colOff>114300</xdr:colOff>
      <xdr:row>41</xdr:row>
      <xdr:rowOff>168428</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197407"/>
          <a:ext cx="8890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38434</xdr:rowOff>
    </xdr:from>
    <xdr:ext cx="469744"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91727" y="723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38905</xdr:rowOff>
    </xdr:from>
    <xdr:ext cx="469744"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515427" y="723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123916</xdr:rowOff>
    </xdr:from>
    <xdr:to>
      <xdr:col>24</xdr:col>
      <xdr:colOff>114300</xdr:colOff>
      <xdr:row>58</xdr:row>
      <xdr:rowOff>54066</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146793</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138612</xdr:rowOff>
    </xdr:from>
    <xdr:to>
      <xdr:col>20</xdr:col>
      <xdr:colOff>38100</xdr:colOff>
      <xdr:row>58</xdr:row>
      <xdr:rowOff>68762</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3266</xdr:rowOff>
    </xdr:from>
    <xdr:to>
      <xdr:col>24</xdr:col>
      <xdr:colOff>63500</xdr:colOff>
      <xdr:row>58</xdr:row>
      <xdr:rowOff>17962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99473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153307</xdr:rowOff>
    </xdr:from>
    <xdr:to>
      <xdr:col>15</xdr:col>
      <xdr:colOff>101600</xdr:colOff>
      <xdr:row>58</xdr:row>
      <xdr:rowOff>83457</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17962</xdr:rowOff>
    </xdr:from>
    <xdr:to>
      <xdr:col>19</xdr:col>
      <xdr:colOff>177800</xdr:colOff>
      <xdr:row>58</xdr:row>
      <xdr:rowOff>32657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99620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85289</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99984</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00000000-0008-0000-01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00000000-0008-0000-0100-0000CF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00000000-0008-0000-0100-0000D1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00000000-0008-0000-0100-0000D3000000}"/>
            </a:ext>
          </a:extLst>
        </xdr:cNvPr>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00000000-0008-0000-0100-0000D6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a:extLst>
            <a:ext uri="{FF2B5EF4-FFF2-40B4-BE49-F238E27FC236}">
              <a16:creationId xmlns:a16="http://schemas.microsoft.com/office/drawing/2014/main" id="{00000000-0008-0000-0100-0000D7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18021</xdr:rowOff>
    </xdr:from>
    <xdr:to>
      <xdr:col>55</xdr:col>
      <xdr:colOff>50800</xdr:colOff>
      <xdr:row>63</xdr:row>
      <xdr:rowOff>119621</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10426700" y="108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40898</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100-0000DE000000}"/>
            </a:ext>
          </a:extLst>
        </xdr:cNvPr>
        <xdr:cNvSpPr txBox="1"/>
      </xdr:nvSpPr>
      <xdr:spPr>
        <a:xfrm>
          <a:off x="10515600" y="1067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21451</xdr:rowOff>
    </xdr:from>
    <xdr:to>
      <xdr:col>50</xdr:col>
      <xdr:colOff>165100</xdr:colOff>
      <xdr:row>63</xdr:row>
      <xdr:rowOff>123051</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9588500" y="108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68821</xdr:rowOff>
    </xdr:from>
    <xdr:to>
      <xdr:col>55</xdr:col>
      <xdr:colOff>0</xdr:colOff>
      <xdr:row>63</xdr:row>
      <xdr:rowOff>72251</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9639300" y="10870171"/>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24437</xdr:rowOff>
    </xdr:from>
    <xdr:to>
      <xdr:col>46</xdr:col>
      <xdr:colOff>38100</xdr:colOff>
      <xdr:row>63</xdr:row>
      <xdr:rowOff>126037</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8699500" y="108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72251</xdr:rowOff>
    </xdr:from>
    <xdr:to>
      <xdr:col>50</xdr:col>
      <xdr:colOff>114300</xdr:colOff>
      <xdr:row>63</xdr:row>
      <xdr:rowOff>75237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8750300" y="10873601"/>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139578</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9327095" y="1059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142564</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8450795" y="1060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00000000-0008-0000-01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00000000-0008-0000-0100-000001010000}"/>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00000000-0008-0000-0100-000003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00000000-0008-0000-0100-000005010000}"/>
            </a:ext>
          </a:extLst>
        </xdr:cNvPr>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a:extLst>
            <a:ext uri="{FF2B5EF4-FFF2-40B4-BE49-F238E27FC236}">
              <a16:creationId xmlns:a16="http://schemas.microsoft.com/office/drawing/2014/main" id="{00000000-0008-0000-0100-000009010000}"/>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38736</xdr:rowOff>
    </xdr:from>
    <xdr:to>
      <xdr:col>24</xdr:col>
      <xdr:colOff>114300</xdr:colOff>
      <xdr:row>79</xdr:row>
      <xdr:rowOff>140336</xdr:rowOff>
    </xdr:to>
    <xdr:sp macro="" textlink="">
      <xdr:nvSpPr>
        <xdr:cNvPr id="271" name="楕円 270">
          <a:extLst>
            <a:ext uri="{FF2B5EF4-FFF2-40B4-BE49-F238E27FC236}">
              <a16:creationId xmlns:a16="http://schemas.microsoft.com/office/drawing/2014/main" id="{00000000-0008-0000-0100-00000F010000}"/>
            </a:ext>
          </a:extLst>
        </xdr:cNvPr>
        <xdr:cNvSpPr/>
      </xdr:nvSpPr>
      <xdr:spPr>
        <a:xfrm>
          <a:off x="4584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61613</xdr:rowOff>
    </xdr:from>
    <xdr:ext cx="405111" cy="259045"/>
    <xdr:sp macro="" textlink="">
      <xdr:nvSpPr>
        <xdr:cNvPr id="272" name="【公営住宅】&#10;有形固定資産減価償却率該当値テキスト">
          <a:extLst>
            <a:ext uri="{FF2B5EF4-FFF2-40B4-BE49-F238E27FC236}">
              <a16:creationId xmlns:a16="http://schemas.microsoft.com/office/drawing/2014/main" id="{00000000-0008-0000-0100-000010010000}"/>
            </a:ext>
          </a:extLst>
        </xdr:cNvPr>
        <xdr:cNvSpPr txBox="1"/>
      </xdr:nvSpPr>
      <xdr:spPr>
        <a:xfrm>
          <a:off x="4673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73" name="楕円 272">
          <a:extLst>
            <a:ext uri="{FF2B5EF4-FFF2-40B4-BE49-F238E27FC236}">
              <a16:creationId xmlns:a16="http://schemas.microsoft.com/office/drawing/2014/main" id="{00000000-0008-0000-0100-000011010000}"/>
            </a:ext>
          </a:extLst>
        </xdr:cNvPr>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79</xdr:row>
      <xdr:rowOff>110489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flipV="1">
          <a:off x="3797300" y="136340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275" name="楕円 274">
          <a:extLst>
            <a:ext uri="{FF2B5EF4-FFF2-40B4-BE49-F238E27FC236}">
              <a16:creationId xmlns:a16="http://schemas.microsoft.com/office/drawing/2014/main" id="{00000000-0008-0000-0100-000013010000}"/>
            </a:ext>
          </a:extLst>
        </xdr:cNvPr>
        <xdr:cNvSpPr/>
      </xdr:nvSpPr>
      <xdr:spPr>
        <a:xfrm>
          <a:off x="2857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110489</xdr:rowOff>
    </xdr:from>
    <xdr:to>
      <xdr:col>19</xdr:col>
      <xdr:colOff>177800</xdr:colOff>
      <xdr:row>79</xdr:row>
      <xdr:rowOff>137161</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2908300" y="13655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a:extLst>
            <a:ext uri="{FF2B5EF4-FFF2-40B4-BE49-F238E27FC236}">
              <a16:creationId xmlns:a16="http://schemas.microsoft.com/office/drawing/2014/main" id="{00000000-0008-0000-0100-000015010000}"/>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a:extLst>
            <a:ext uri="{FF2B5EF4-FFF2-40B4-BE49-F238E27FC236}">
              <a16:creationId xmlns:a16="http://schemas.microsoft.com/office/drawing/2014/main" id="{00000000-0008-0000-0100-000016010000}"/>
            </a:ext>
          </a:extLst>
        </xdr:cNvPr>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a:extLst>
            <a:ext uri="{FF2B5EF4-FFF2-40B4-BE49-F238E27FC236}">
              <a16:creationId xmlns:a16="http://schemas.microsoft.com/office/drawing/2014/main" id="{00000000-0008-0000-0100-000017010000}"/>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6366</xdr:rowOff>
    </xdr:from>
    <xdr:ext cx="405111" cy="259045"/>
    <xdr:sp macro="" textlink="">
      <xdr:nvSpPr>
        <xdr:cNvPr id="280" name="n_1mainValue【公営住宅】&#10;有形固定資産減価償却率">
          <a:extLst>
            <a:ext uri="{FF2B5EF4-FFF2-40B4-BE49-F238E27FC236}">
              <a16:creationId xmlns:a16="http://schemas.microsoft.com/office/drawing/2014/main" id="{00000000-0008-0000-0100-000018010000}"/>
            </a:ext>
          </a:extLst>
        </xdr:cNvPr>
        <xdr:cNvSpPr txBox="1"/>
      </xdr:nvSpPr>
      <xdr:spPr>
        <a:xfrm>
          <a:off x="3582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281" name="n_2mainValue【公営住宅】&#10;有形固定資産減価償却率">
          <a:extLst>
            <a:ext uri="{FF2B5EF4-FFF2-40B4-BE49-F238E27FC236}">
              <a16:creationId xmlns:a16="http://schemas.microsoft.com/office/drawing/2014/main" id="{00000000-0008-0000-0100-000019010000}"/>
            </a:ext>
          </a:extLst>
        </xdr:cNvPr>
        <xdr:cNvSpPr txBox="1"/>
      </xdr:nvSpPr>
      <xdr:spPr>
        <a:xfrm>
          <a:off x="2705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00000000-0008-0000-01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00000000-0008-0000-0100-000032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a:extLst>
            <a:ext uri="{FF2B5EF4-FFF2-40B4-BE49-F238E27FC236}">
              <a16:creationId xmlns:a16="http://schemas.microsoft.com/office/drawing/2014/main" id="{00000000-0008-0000-0100-000034010000}"/>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a:extLst>
            <a:ext uri="{FF2B5EF4-FFF2-40B4-BE49-F238E27FC236}">
              <a16:creationId xmlns:a16="http://schemas.microsoft.com/office/drawing/2014/main" id="{00000000-0008-0000-0100-000036010000}"/>
            </a:ext>
          </a:extLst>
        </xdr:cNvPr>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xdr:rowOff>
    </xdr:from>
    <xdr:to>
      <xdr:col>55</xdr:col>
      <xdr:colOff>50800</xdr:colOff>
      <xdr:row>83</xdr:row>
      <xdr:rowOff>114046</xdr:rowOff>
    </xdr:to>
    <xdr:sp macro="" textlink="">
      <xdr:nvSpPr>
        <xdr:cNvPr id="320" name="楕円 319">
          <a:extLst>
            <a:ext uri="{FF2B5EF4-FFF2-40B4-BE49-F238E27FC236}">
              <a16:creationId xmlns:a16="http://schemas.microsoft.com/office/drawing/2014/main" id="{00000000-0008-0000-0100-000040010000}"/>
            </a:ext>
          </a:extLst>
        </xdr:cNvPr>
        <xdr:cNvSpPr/>
      </xdr:nvSpPr>
      <xdr:spPr>
        <a:xfrm>
          <a:off x="10426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35323</xdr:rowOff>
    </xdr:from>
    <xdr:ext cx="469744" cy="259045"/>
    <xdr:sp macro="" textlink="">
      <xdr:nvSpPr>
        <xdr:cNvPr id="321" name="【公営住宅】&#10;一人当たり面積該当値テキスト">
          <a:extLst>
            <a:ext uri="{FF2B5EF4-FFF2-40B4-BE49-F238E27FC236}">
              <a16:creationId xmlns:a16="http://schemas.microsoft.com/office/drawing/2014/main" id="{00000000-0008-0000-0100-000041010000}"/>
            </a:ext>
          </a:extLst>
        </xdr:cNvPr>
        <xdr:cNvSpPr txBox="1"/>
      </xdr:nvSpPr>
      <xdr:spPr>
        <a:xfrm>
          <a:off x="10515600" y="1409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10922</xdr:rowOff>
    </xdr:from>
    <xdr:to>
      <xdr:col>50</xdr:col>
      <xdr:colOff>165100</xdr:colOff>
      <xdr:row>83</xdr:row>
      <xdr:rowOff>112522</xdr:rowOff>
    </xdr:to>
    <xdr:sp macro="" textlink="">
      <xdr:nvSpPr>
        <xdr:cNvPr id="322" name="楕円 321">
          <a:extLst>
            <a:ext uri="{FF2B5EF4-FFF2-40B4-BE49-F238E27FC236}">
              <a16:creationId xmlns:a16="http://schemas.microsoft.com/office/drawing/2014/main" id="{00000000-0008-0000-0100-000042010000}"/>
            </a:ext>
          </a:extLst>
        </xdr:cNvPr>
        <xdr:cNvSpPr/>
      </xdr:nvSpPr>
      <xdr:spPr>
        <a:xfrm>
          <a:off x="9588500" y="142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61722</xdr:rowOff>
    </xdr:from>
    <xdr:to>
      <xdr:col>55</xdr:col>
      <xdr:colOff>0</xdr:colOff>
      <xdr:row>83</xdr:row>
      <xdr:rowOff>63246</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9639300" y="1429207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24637</xdr:rowOff>
    </xdr:from>
    <xdr:to>
      <xdr:col>46</xdr:col>
      <xdr:colOff>38100</xdr:colOff>
      <xdr:row>83</xdr:row>
      <xdr:rowOff>126237</xdr:rowOff>
    </xdr:to>
    <xdr:sp macro="" textlink="">
      <xdr:nvSpPr>
        <xdr:cNvPr id="324" name="楕円 323">
          <a:extLst>
            <a:ext uri="{FF2B5EF4-FFF2-40B4-BE49-F238E27FC236}">
              <a16:creationId xmlns:a16="http://schemas.microsoft.com/office/drawing/2014/main" id="{00000000-0008-0000-0100-000044010000}"/>
            </a:ext>
          </a:extLst>
        </xdr:cNvPr>
        <xdr:cNvSpPr/>
      </xdr:nvSpPr>
      <xdr:spPr>
        <a:xfrm>
          <a:off x="86995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61722</xdr:rowOff>
    </xdr:from>
    <xdr:to>
      <xdr:col>50</xdr:col>
      <xdr:colOff>114300</xdr:colOff>
      <xdr:row>83</xdr:row>
      <xdr:rowOff>75437</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8750300" y="14292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26" name="n_1aveValue【公営住宅】&#10;一人当たり面積">
          <a:extLst>
            <a:ext uri="{FF2B5EF4-FFF2-40B4-BE49-F238E27FC236}">
              <a16:creationId xmlns:a16="http://schemas.microsoft.com/office/drawing/2014/main" id="{00000000-0008-0000-0100-000046010000}"/>
            </a:ext>
          </a:extLst>
        </xdr:cNvPr>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327" name="n_2aveValue【公営住宅】&#10;一人当たり面積">
          <a:extLst>
            <a:ext uri="{FF2B5EF4-FFF2-40B4-BE49-F238E27FC236}">
              <a16:creationId xmlns:a16="http://schemas.microsoft.com/office/drawing/2014/main" id="{00000000-0008-0000-0100-000047010000}"/>
            </a:ext>
          </a:extLst>
        </xdr:cNvPr>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a:extLst>
            <a:ext uri="{FF2B5EF4-FFF2-40B4-BE49-F238E27FC236}">
              <a16:creationId xmlns:a16="http://schemas.microsoft.com/office/drawing/2014/main" id="{00000000-0008-0000-0100-000048010000}"/>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129049</xdr:rowOff>
    </xdr:from>
    <xdr:ext cx="469744" cy="259045"/>
    <xdr:sp macro="" textlink="">
      <xdr:nvSpPr>
        <xdr:cNvPr id="329" name="n_1mainValue【公営住宅】&#10;一人当たり面積">
          <a:extLst>
            <a:ext uri="{FF2B5EF4-FFF2-40B4-BE49-F238E27FC236}">
              <a16:creationId xmlns:a16="http://schemas.microsoft.com/office/drawing/2014/main" id="{00000000-0008-0000-0100-000049010000}"/>
            </a:ext>
          </a:extLst>
        </xdr:cNvPr>
        <xdr:cNvSpPr txBox="1"/>
      </xdr:nvSpPr>
      <xdr:spPr>
        <a:xfrm>
          <a:off x="9391727" y="140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142764</xdr:rowOff>
    </xdr:from>
    <xdr:ext cx="469744" cy="259045"/>
    <xdr:sp macro="" textlink="">
      <xdr:nvSpPr>
        <xdr:cNvPr id="330" name="n_2mainValue【公営住宅】&#10;一人当たり面積">
          <a:extLst>
            <a:ext uri="{FF2B5EF4-FFF2-40B4-BE49-F238E27FC236}">
              <a16:creationId xmlns:a16="http://schemas.microsoft.com/office/drawing/2014/main" id="{00000000-0008-0000-0100-00004A010000}"/>
            </a:ext>
          </a:extLst>
        </xdr:cNvPr>
        <xdr:cNvSpPr txBox="1"/>
      </xdr:nvSpPr>
      <xdr:spPr>
        <a:xfrm>
          <a:off x="8515427" y="140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00000000-0008-0000-0100-00007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00000000-0008-0000-0100-000074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a:extLst>
            <a:ext uri="{FF2B5EF4-FFF2-40B4-BE49-F238E27FC236}">
              <a16:creationId xmlns:a16="http://schemas.microsoft.com/office/drawing/2014/main" id="{00000000-0008-0000-0100-000076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00000000-0008-0000-0100-000078010000}"/>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00000000-0008-0000-0100-000083010000}"/>
            </a:ext>
          </a:extLst>
        </xdr:cNvPr>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107315</xdr:rowOff>
    </xdr:from>
    <xdr:to>
      <xdr:col>81</xdr:col>
      <xdr:colOff>101600</xdr:colOff>
      <xdr:row>35</xdr:row>
      <xdr:rowOff>37465</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15430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158115</xdr:rowOff>
    </xdr:from>
    <xdr:to>
      <xdr:col>85</xdr:col>
      <xdr:colOff>127000</xdr:colOff>
      <xdr:row>37</xdr:row>
      <xdr:rowOff>3810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5481300" y="5987415"/>
          <a:ext cx="8382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145415</xdr:rowOff>
    </xdr:from>
    <xdr:to>
      <xdr:col>76</xdr:col>
      <xdr:colOff>165100</xdr:colOff>
      <xdr:row>35</xdr:row>
      <xdr:rowOff>75565</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14541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158115</xdr:rowOff>
    </xdr:from>
    <xdr:to>
      <xdr:col>81</xdr:col>
      <xdr:colOff>50800</xdr:colOff>
      <xdr:row>35</xdr:row>
      <xdr:rowOff>24765</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14592300" y="5987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00000000-0008-0000-0100-000088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00000000-0008-0000-0100-000089010000}"/>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00000000-0008-0000-0100-00008A01000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53992</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00000000-0008-0000-0100-00008B010000}"/>
            </a:ext>
          </a:extLst>
        </xdr:cNvPr>
        <xdr:cNvSpPr txBox="1"/>
      </xdr:nvSpPr>
      <xdr:spPr>
        <a:xfrm>
          <a:off x="15266044"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92092</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00000000-0008-0000-0100-00008C010000}"/>
            </a:ext>
          </a:extLst>
        </xdr:cNvPr>
        <xdr:cNvSpPr txBox="1"/>
      </xdr:nvSpPr>
      <xdr:spPr>
        <a:xfrm>
          <a:off x="14389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00000000-0008-0000-0100-0000A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00000000-0008-0000-0100-0000A3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00000000-0008-0000-0100-0000A5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00000000-0008-0000-0100-0000A7010000}"/>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55118</xdr:rowOff>
    </xdr:from>
    <xdr:to>
      <xdr:col>116</xdr:col>
      <xdr:colOff>114300</xdr:colOff>
      <xdr:row>39</xdr:row>
      <xdr:rowOff>156718</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22110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33545</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00000000-0008-0000-0100-0000B2010000}"/>
            </a:ext>
          </a:extLst>
        </xdr:cNvPr>
        <xdr:cNvSpPr txBox="1"/>
      </xdr:nvSpPr>
      <xdr:spPr>
        <a:xfrm>
          <a:off x="22199600"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105918</xdr:rowOff>
    </xdr:from>
    <xdr:to>
      <xdr:col>116</xdr:col>
      <xdr:colOff>63500</xdr:colOff>
      <xdr:row>39</xdr:row>
      <xdr:rowOff>142494</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21323300" y="6792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68834</xdr:rowOff>
    </xdr:from>
    <xdr:to>
      <xdr:col>107</xdr:col>
      <xdr:colOff>101600</xdr:colOff>
      <xdr:row>39</xdr:row>
      <xdr:rowOff>170434</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20383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142494</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20434300" y="6806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00000000-0008-0000-0100-0000B701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00000000-0008-0000-0100-0000B8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00000000-0008-0000-0100-0000B9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12971</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00000000-0008-0000-0100-0000BA010000}"/>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161561</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00000000-0008-0000-0100-0000BB010000}"/>
            </a:ext>
          </a:extLst>
        </xdr:cNvPr>
        <xdr:cNvSpPr txBox="1"/>
      </xdr:nvSpPr>
      <xdr:spPr>
        <a:xfrm>
          <a:off x="201994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00000000-0008-0000-0100-0000D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00000000-0008-0000-0100-0000D3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00000000-0008-0000-0100-0000D5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00000000-0008-0000-0100-0000D7010000}"/>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116078</xdr:rowOff>
    </xdr:from>
    <xdr:to>
      <xdr:col>85</xdr:col>
      <xdr:colOff>177800</xdr:colOff>
      <xdr:row>61</xdr:row>
      <xdr:rowOff>46228</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162687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94505</xdr:rowOff>
    </xdr:from>
    <xdr:ext cx="405111" cy="259045"/>
    <xdr:sp macro="" textlink="">
      <xdr:nvSpPr>
        <xdr:cNvPr id="482" name="【学校施設】&#10;有形固定資産減価償却率該当値テキスト">
          <a:extLst>
            <a:ext uri="{FF2B5EF4-FFF2-40B4-BE49-F238E27FC236}">
              <a16:creationId xmlns:a16="http://schemas.microsoft.com/office/drawing/2014/main" id="{00000000-0008-0000-0100-0000E2010000}"/>
            </a:ext>
          </a:extLst>
        </xdr:cNvPr>
        <xdr:cNvSpPr txBox="1"/>
      </xdr:nvSpPr>
      <xdr:spPr>
        <a:xfrm>
          <a:off x="16357600" y="1038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157226</xdr:rowOff>
    </xdr:from>
    <xdr:to>
      <xdr:col>81</xdr:col>
      <xdr:colOff>101600</xdr:colOff>
      <xdr:row>61</xdr:row>
      <xdr:rowOff>87376</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5430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166878</xdr:rowOff>
    </xdr:from>
    <xdr:to>
      <xdr:col>85</xdr:col>
      <xdr:colOff>127000</xdr:colOff>
      <xdr:row>61</xdr:row>
      <xdr:rowOff>36576</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15481300" y="1045387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26924</xdr:rowOff>
    </xdr:from>
    <xdr:to>
      <xdr:col>76</xdr:col>
      <xdr:colOff>165100</xdr:colOff>
      <xdr:row>61</xdr:row>
      <xdr:rowOff>128524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4541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36576</xdr:rowOff>
    </xdr:from>
    <xdr:to>
      <xdr:col>81</xdr:col>
      <xdr:colOff>50800</xdr:colOff>
      <xdr:row>61</xdr:row>
      <xdr:rowOff>77724</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4592300" y="104950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7" name="n_1aveValue【学校施設】&#10;有形固定資産減価償却率">
          <a:extLst>
            <a:ext uri="{FF2B5EF4-FFF2-40B4-BE49-F238E27FC236}">
              <a16:creationId xmlns:a16="http://schemas.microsoft.com/office/drawing/2014/main" id="{00000000-0008-0000-0100-0000E7010000}"/>
            </a:ext>
          </a:extLst>
        </xdr:cNvPr>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8" name="n_2aveValue【学校施設】&#10;有形固定資産減価償却率">
          <a:extLst>
            <a:ext uri="{FF2B5EF4-FFF2-40B4-BE49-F238E27FC236}">
              <a16:creationId xmlns:a16="http://schemas.microsoft.com/office/drawing/2014/main" id="{00000000-0008-0000-0100-0000E8010000}"/>
            </a:ext>
          </a:extLst>
        </xdr:cNvPr>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a:extLst>
            <a:ext uri="{FF2B5EF4-FFF2-40B4-BE49-F238E27FC236}">
              <a16:creationId xmlns:a16="http://schemas.microsoft.com/office/drawing/2014/main" id="{00000000-0008-0000-0100-0000E901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78503</xdr:rowOff>
    </xdr:from>
    <xdr:ext cx="405111" cy="259045"/>
    <xdr:sp macro="" textlink="">
      <xdr:nvSpPr>
        <xdr:cNvPr id="490" name="n_1mainValue【学校施設】&#10;有形固定資産減価償却率">
          <a:extLst>
            <a:ext uri="{FF2B5EF4-FFF2-40B4-BE49-F238E27FC236}">
              <a16:creationId xmlns:a16="http://schemas.microsoft.com/office/drawing/2014/main" id="{00000000-0008-0000-0100-0000EA010000}"/>
            </a:ext>
          </a:extLst>
        </xdr:cNvPr>
        <xdr:cNvSpPr txBox="1"/>
      </xdr:nvSpPr>
      <xdr:spPr>
        <a:xfrm>
          <a:off x="15266044" y="105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119651</xdr:rowOff>
    </xdr:from>
    <xdr:ext cx="405111" cy="259045"/>
    <xdr:sp macro="" textlink="">
      <xdr:nvSpPr>
        <xdr:cNvPr id="491" name="n_2mainValue【学校施設】&#10;有形固定資産減価償却率">
          <a:extLst>
            <a:ext uri="{FF2B5EF4-FFF2-40B4-BE49-F238E27FC236}">
              <a16:creationId xmlns:a16="http://schemas.microsoft.com/office/drawing/2014/main" id="{00000000-0008-0000-0100-0000EB010000}"/>
            </a:ext>
          </a:extLst>
        </xdr:cNvPr>
        <xdr:cNvSpPr txBox="1"/>
      </xdr:nvSpPr>
      <xdr:spPr>
        <a:xfrm>
          <a:off x="14389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00000000-0008-0000-0100-00000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a:extLst>
            <a:ext uri="{FF2B5EF4-FFF2-40B4-BE49-F238E27FC236}">
              <a16:creationId xmlns:a16="http://schemas.microsoft.com/office/drawing/2014/main" id="{00000000-0008-0000-0100-00000302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a:extLst>
            <a:ext uri="{FF2B5EF4-FFF2-40B4-BE49-F238E27FC236}">
              <a16:creationId xmlns:a16="http://schemas.microsoft.com/office/drawing/2014/main" id="{00000000-0008-0000-0100-00000502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a:extLst>
            <a:ext uri="{FF2B5EF4-FFF2-40B4-BE49-F238E27FC236}">
              <a16:creationId xmlns:a16="http://schemas.microsoft.com/office/drawing/2014/main" id="{00000000-0008-0000-0100-000007020000}"/>
            </a:ext>
          </a:extLst>
        </xdr:cNvPr>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11836</xdr:rowOff>
    </xdr:from>
    <xdr:to>
      <xdr:col>116</xdr:col>
      <xdr:colOff>114300</xdr:colOff>
      <xdr:row>61</xdr:row>
      <xdr:rowOff>113436</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22110700" y="104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34713</xdr:rowOff>
    </xdr:from>
    <xdr:ext cx="469744" cy="259045"/>
    <xdr:sp macro="" textlink="">
      <xdr:nvSpPr>
        <xdr:cNvPr id="530" name="【学校施設】&#10;一人当たり面積該当値テキスト">
          <a:extLst>
            <a:ext uri="{FF2B5EF4-FFF2-40B4-BE49-F238E27FC236}">
              <a16:creationId xmlns:a16="http://schemas.microsoft.com/office/drawing/2014/main" id="{00000000-0008-0000-0100-000012020000}"/>
            </a:ext>
          </a:extLst>
        </xdr:cNvPr>
        <xdr:cNvSpPr txBox="1"/>
      </xdr:nvSpPr>
      <xdr:spPr>
        <a:xfrm>
          <a:off x="22199600" y="1032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22809</xdr:rowOff>
    </xdr:from>
    <xdr:to>
      <xdr:col>112</xdr:col>
      <xdr:colOff>38100</xdr:colOff>
      <xdr:row>61</xdr:row>
      <xdr:rowOff>124409</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21272500" y="104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62636</xdr:rowOff>
    </xdr:from>
    <xdr:to>
      <xdr:col>116</xdr:col>
      <xdr:colOff>63500</xdr:colOff>
      <xdr:row>61</xdr:row>
      <xdr:rowOff>73609</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21323300" y="1052108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42469</xdr:rowOff>
    </xdr:from>
    <xdr:to>
      <xdr:col>107</xdr:col>
      <xdr:colOff>101600</xdr:colOff>
      <xdr:row>63</xdr:row>
      <xdr:rowOff>144069</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0383500" y="10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73609</xdr:rowOff>
    </xdr:from>
    <xdr:to>
      <xdr:col>111</xdr:col>
      <xdr:colOff>177800</xdr:colOff>
      <xdr:row>63</xdr:row>
      <xdr:rowOff>93269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20434300" y="10532059"/>
          <a:ext cx="889000" cy="3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35" name="n_1aveValue【学校施設】&#10;一人当たり面積">
          <a:extLst>
            <a:ext uri="{FF2B5EF4-FFF2-40B4-BE49-F238E27FC236}">
              <a16:creationId xmlns:a16="http://schemas.microsoft.com/office/drawing/2014/main" id="{00000000-0008-0000-0100-000017020000}"/>
            </a:ext>
          </a:extLst>
        </xdr:cNvPr>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a:extLst>
            <a:ext uri="{FF2B5EF4-FFF2-40B4-BE49-F238E27FC236}">
              <a16:creationId xmlns:a16="http://schemas.microsoft.com/office/drawing/2014/main" id="{00000000-0008-0000-0100-00001802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a:extLst>
            <a:ext uri="{FF2B5EF4-FFF2-40B4-BE49-F238E27FC236}">
              <a16:creationId xmlns:a16="http://schemas.microsoft.com/office/drawing/2014/main" id="{00000000-0008-0000-0100-00001902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140936</xdr:rowOff>
    </xdr:from>
    <xdr:ext cx="469744" cy="259045"/>
    <xdr:sp macro="" textlink="">
      <xdr:nvSpPr>
        <xdr:cNvPr id="538" name="n_1mainValue【学校施設】&#10;一人当たり面積">
          <a:extLst>
            <a:ext uri="{FF2B5EF4-FFF2-40B4-BE49-F238E27FC236}">
              <a16:creationId xmlns:a16="http://schemas.microsoft.com/office/drawing/2014/main" id="{00000000-0008-0000-0100-00001A020000}"/>
            </a:ext>
          </a:extLst>
        </xdr:cNvPr>
        <xdr:cNvSpPr txBox="1"/>
      </xdr:nvSpPr>
      <xdr:spPr>
        <a:xfrm>
          <a:off x="210757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135196</xdr:rowOff>
    </xdr:from>
    <xdr:ext cx="469744" cy="259045"/>
    <xdr:sp macro="" textlink="">
      <xdr:nvSpPr>
        <xdr:cNvPr id="539" name="n_2mainValue【学校施設】&#10;一人当たり面積">
          <a:extLst>
            <a:ext uri="{FF2B5EF4-FFF2-40B4-BE49-F238E27FC236}">
              <a16:creationId xmlns:a16="http://schemas.microsoft.com/office/drawing/2014/main" id="{00000000-0008-0000-0100-00001B020000}"/>
            </a:ext>
          </a:extLst>
        </xdr:cNvPr>
        <xdr:cNvSpPr txBox="1"/>
      </xdr:nvSpPr>
      <xdr:spPr>
        <a:xfrm>
          <a:off x="20199427" y="10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a:extLst>
            <a:ext uri="{FF2B5EF4-FFF2-40B4-BE49-F238E27FC236}">
              <a16:creationId xmlns:a16="http://schemas.microsoft.com/office/drawing/2014/main" id="{00000000-0008-0000-0100-00004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82" name="【公民館】&#10;有形固定資産減価償却率最小値テキスト">
          <a:extLst>
            <a:ext uri="{FF2B5EF4-FFF2-40B4-BE49-F238E27FC236}">
              <a16:creationId xmlns:a16="http://schemas.microsoft.com/office/drawing/2014/main" id="{00000000-0008-0000-0100-000046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4" name="【公民館】&#10;有形固定資産減価償却率最大値テキスト">
          <a:extLst>
            <a:ext uri="{FF2B5EF4-FFF2-40B4-BE49-F238E27FC236}">
              <a16:creationId xmlns:a16="http://schemas.microsoft.com/office/drawing/2014/main" id="{00000000-0008-0000-0100-00004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586" name="【公民館】&#10;有形固定資産減価償却率平均値テキスト">
          <a:extLst>
            <a:ext uri="{FF2B5EF4-FFF2-40B4-BE49-F238E27FC236}">
              <a16:creationId xmlns:a16="http://schemas.microsoft.com/office/drawing/2014/main" id="{00000000-0008-0000-0100-00004A020000}"/>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18869</xdr:rowOff>
    </xdr:from>
    <xdr:to>
      <xdr:col>85</xdr:col>
      <xdr:colOff>177800</xdr:colOff>
      <xdr:row>103</xdr:row>
      <xdr:rowOff>120469</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62687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41746</xdr:rowOff>
    </xdr:from>
    <xdr:ext cx="405111" cy="259045"/>
    <xdr:sp macro="" textlink="">
      <xdr:nvSpPr>
        <xdr:cNvPr id="597" name="【公民館】&#10;有形固定資産減価償却率該当値テキスト">
          <a:extLst>
            <a:ext uri="{FF2B5EF4-FFF2-40B4-BE49-F238E27FC236}">
              <a16:creationId xmlns:a16="http://schemas.microsoft.com/office/drawing/2014/main" id="{00000000-0008-0000-0100-000055020000}"/>
            </a:ext>
          </a:extLst>
        </xdr:cNvPr>
        <xdr:cNvSpPr txBox="1"/>
      </xdr:nvSpPr>
      <xdr:spPr>
        <a:xfrm>
          <a:off x="16357600" y="1752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56424</xdr:rowOff>
    </xdr:from>
    <xdr:to>
      <xdr:col>81</xdr:col>
      <xdr:colOff>101600</xdr:colOff>
      <xdr:row>103</xdr:row>
      <xdr:rowOff>158024</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5430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69669</xdr:rowOff>
    </xdr:from>
    <xdr:to>
      <xdr:col>85</xdr:col>
      <xdr:colOff>127000</xdr:colOff>
      <xdr:row>103</xdr:row>
      <xdr:rowOff>107224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5481300" y="177290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15602</xdr:rowOff>
    </xdr:from>
    <xdr:to>
      <xdr:col>76</xdr:col>
      <xdr:colOff>165100</xdr:colOff>
      <xdr:row>103</xdr:row>
      <xdr:rowOff>117202</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4541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66402</xdr:rowOff>
    </xdr:from>
    <xdr:to>
      <xdr:col>81</xdr:col>
      <xdr:colOff>50800</xdr:colOff>
      <xdr:row>103</xdr:row>
      <xdr:rowOff>107224</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4592300" y="177257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02" name="n_1aveValue【公民館】&#10;有形固定資産減価償却率">
          <a:extLst>
            <a:ext uri="{FF2B5EF4-FFF2-40B4-BE49-F238E27FC236}">
              <a16:creationId xmlns:a16="http://schemas.microsoft.com/office/drawing/2014/main" id="{00000000-0008-0000-0100-00005A020000}"/>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03" name="n_2aveValue【公民館】&#10;有形固定資産減価償却率">
          <a:extLst>
            <a:ext uri="{FF2B5EF4-FFF2-40B4-BE49-F238E27FC236}">
              <a16:creationId xmlns:a16="http://schemas.microsoft.com/office/drawing/2014/main" id="{00000000-0008-0000-0100-00005B020000}"/>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04" name="n_3aveValue【公民館】&#10;有形固定資産減価償却率">
          <a:extLst>
            <a:ext uri="{FF2B5EF4-FFF2-40B4-BE49-F238E27FC236}">
              <a16:creationId xmlns:a16="http://schemas.microsoft.com/office/drawing/2014/main" id="{00000000-0008-0000-0100-00005C020000}"/>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149151</xdr:rowOff>
    </xdr:from>
    <xdr:ext cx="405111" cy="259045"/>
    <xdr:sp macro="" textlink="">
      <xdr:nvSpPr>
        <xdr:cNvPr id="605" name="n_1mainValue【公民館】&#10;有形固定資産減価償却率">
          <a:extLst>
            <a:ext uri="{FF2B5EF4-FFF2-40B4-BE49-F238E27FC236}">
              <a16:creationId xmlns:a16="http://schemas.microsoft.com/office/drawing/2014/main" id="{00000000-0008-0000-0100-00005D020000}"/>
            </a:ext>
          </a:extLst>
        </xdr:cNvPr>
        <xdr:cNvSpPr txBox="1"/>
      </xdr:nvSpPr>
      <xdr:spPr>
        <a:xfrm>
          <a:off x="152660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133729</xdr:rowOff>
    </xdr:from>
    <xdr:ext cx="405111" cy="259045"/>
    <xdr:sp macro="" textlink="">
      <xdr:nvSpPr>
        <xdr:cNvPr id="606" name="n_2mainValue【公民館】&#10;有形固定資産減価償却率">
          <a:extLst>
            <a:ext uri="{FF2B5EF4-FFF2-40B4-BE49-F238E27FC236}">
              <a16:creationId xmlns:a16="http://schemas.microsoft.com/office/drawing/2014/main" id="{00000000-0008-0000-0100-00005E020000}"/>
            </a:ext>
          </a:extLst>
        </xdr:cNvPr>
        <xdr:cNvSpPr txBox="1"/>
      </xdr:nvSpPr>
      <xdr:spPr>
        <a:xfrm>
          <a:off x="14389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公民館】&#10;一人当たり面積グラフ枠">
          <a:extLst>
            <a:ext uri="{FF2B5EF4-FFF2-40B4-BE49-F238E27FC236}">
              <a16:creationId xmlns:a16="http://schemas.microsoft.com/office/drawing/2014/main" id="{00000000-0008-0000-0100-00007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31" name="【公民館】&#10;一人当たり面積最小値テキスト">
          <a:extLst>
            <a:ext uri="{FF2B5EF4-FFF2-40B4-BE49-F238E27FC236}">
              <a16:creationId xmlns:a16="http://schemas.microsoft.com/office/drawing/2014/main" id="{00000000-0008-0000-0100-000077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33" name="【公民館】&#10;一人当たり面積最大値テキスト">
          <a:extLst>
            <a:ext uri="{FF2B5EF4-FFF2-40B4-BE49-F238E27FC236}">
              <a16:creationId xmlns:a16="http://schemas.microsoft.com/office/drawing/2014/main" id="{00000000-0008-0000-0100-000079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35" name="【公民館】&#10;一人当たり面積平均値テキスト">
          <a:extLst>
            <a:ext uri="{FF2B5EF4-FFF2-40B4-BE49-F238E27FC236}">
              <a16:creationId xmlns:a16="http://schemas.microsoft.com/office/drawing/2014/main" id="{00000000-0008-0000-0100-00007B020000}"/>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71120</xdr:rowOff>
    </xdr:from>
    <xdr:to>
      <xdr:col>116</xdr:col>
      <xdr:colOff>114300</xdr:colOff>
      <xdr:row>108</xdr:row>
      <xdr:rowOff>1270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22110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49547</xdr:rowOff>
    </xdr:from>
    <xdr:ext cx="469744" cy="259045"/>
    <xdr:sp macro="" textlink="">
      <xdr:nvSpPr>
        <xdr:cNvPr id="646" name="【公民館】&#10;一人当たり面積該当値テキスト">
          <a:extLst>
            <a:ext uri="{FF2B5EF4-FFF2-40B4-BE49-F238E27FC236}">
              <a16:creationId xmlns:a16="http://schemas.microsoft.com/office/drawing/2014/main" id="{00000000-0008-0000-0100-000086020000}"/>
            </a:ext>
          </a:extLst>
        </xdr:cNvPr>
        <xdr:cNvSpPr txBox="1"/>
      </xdr:nvSpPr>
      <xdr:spPr>
        <a:xfrm>
          <a:off x="221996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121920</xdr:rowOff>
    </xdr:from>
    <xdr:to>
      <xdr:col>116</xdr:col>
      <xdr:colOff>63500</xdr:colOff>
      <xdr:row>107</xdr:row>
      <xdr:rowOff>121920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21323300" y="18467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74930</xdr:rowOff>
    </xdr:from>
    <xdr:to>
      <xdr:col>107</xdr:col>
      <xdr:colOff>101600</xdr:colOff>
      <xdr:row>108</xdr:row>
      <xdr:rowOff>5080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20383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125730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20434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51" name="n_1aveValue【公民館】&#10;一人当たり面積">
          <a:extLst>
            <a:ext uri="{FF2B5EF4-FFF2-40B4-BE49-F238E27FC236}">
              <a16:creationId xmlns:a16="http://schemas.microsoft.com/office/drawing/2014/main" id="{00000000-0008-0000-0100-00008B02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52" name="n_2aveValue【公民館】&#10;一人当たり面積">
          <a:extLst>
            <a:ext uri="{FF2B5EF4-FFF2-40B4-BE49-F238E27FC236}">
              <a16:creationId xmlns:a16="http://schemas.microsoft.com/office/drawing/2014/main" id="{00000000-0008-0000-0100-00008C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53" name="n_3aveValue【公民館】&#10;一人当たり面積">
          <a:extLst>
            <a:ext uri="{FF2B5EF4-FFF2-40B4-BE49-F238E27FC236}">
              <a16:creationId xmlns:a16="http://schemas.microsoft.com/office/drawing/2014/main" id="{00000000-0008-0000-0100-00008D02000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163847</xdr:rowOff>
    </xdr:from>
    <xdr:ext cx="469744" cy="259045"/>
    <xdr:sp macro="" textlink="">
      <xdr:nvSpPr>
        <xdr:cNvPr id="654" name="n_1mainValue【公民館】&#10;一人当たり面積">
          <a:extLst>
            <a:ext uri="{FF2B5EF4-FFF2-40B4-BE49-F238E27FC236}">
              <a16:creationId xmlns:a16="http://schemas.microsoft.com/office/drawing/2014/main" id="{00000000-0008-0000-0100-00008E020000}"/>
            </a:ext>
          </a:extLst>
        </xdr:cNvPr>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167657</xdr:rowOff>
    </xdr:from>
    <xdr:ext cx="469744" cy="259045"/>
    <xdr:sp macro="" textlink="">
      <xdr:nvSpPr>
        <xdr:cNvPr id="655" name="n_2mainValue【公民館】&#10;一人当たり面積">
          <a:extLst>
            <a:ext uri="{FF2B5EF4-FFF2-40B4-BE49-F238E27FC236}">
              <a16:creationId xmlns:a16="http://schemas.microsoft.com/office/drawing/2014/main" id="{00000000-0008-0000-0100-00008F020000}"/>
            </a:ext>
          </a:extLst>
        </xdr:cNvPr>
        <xdr:cNvSpPr txBox="1"/>
      </xdr:nvSpPr>
      <xdr:spPr>
        <a:xfrm>
          <a:off x="20199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認定こども園・幼稚園・保育所に係る有形固定資産減価償却率については、本市の所有する幼稚園、認定こども園のほとんどが昭和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年代の建物であ</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ため、非常に高い水準となってい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現在、</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幼稚園と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小学校と</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一体</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化による除却と改築を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進めて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おり、水準は低下傾向に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また、公営住宅に係る有形固定資産減価償却率についても、本市の所有する公営住宅のほとんどが昭和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年代の建物であるため、非常に高い水準となっているが、現在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民間の力を活用し最も古い部類である木造住宅の除却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、および既存住宅の長寿命化</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を進めており、水準の低下に努めている。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86,974
86,145
43.93
34,504,779
34,241,608
76,704
18,267,710
27,309,557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108857</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3797300" y="624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37</xdr:row>
      <xdr:rowOff>38644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908300" y="628105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12700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8750300" y="685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a:extLst>
            <a:ext uri="{FF2B5EF4-FFF2-40B4-BE49-F238E27FC236}">
              <a16:creationId xmlns:a16="http://schemas.microsoft.com/office/drawing/2014/main" id="{00000000-0008-0000-0200-00007F000000}"/>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a:extLst>
            <a:ext uri="{FF2B5EF4-FFF2-40B4-BE49-F238E27FC236}">
              <a16:creationId xmlns:a16="http://schemas.microsoft.com/office/drawing/2014/main" id="{00000000-0008-0000-0200-000080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a:extLst>
            <a:ext uri="{FF2B5EF4-FFF2-40B4-BE49-F238E27FC236}">
              <a16:creationId xmlns:a16="http://schemas.microsoft.com/office/drawing/2014/main" id="{00000000-0008-0000-0200-000081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30" name="n_1mainValue【図書館】&#10;一人当たり面積">
          <a:extLst>
            <a:ext uri="{FF2B5EF4-FFF2-40B4-BE49-F238E27FC236}">
              <a16:creationId xmlns:a16="http://schemas.microsoft.com/office/drawing/2014/main" id="{00000000-0008-0000-0200-000082000000}"/>
            </a:ext>
          </a:extLst>
        </xdr:cNvPr>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31" name="n_2mainValue【図書館】&#10;一人当たり面積">
          <a:extLst>
            <a:ext uri="{FF2B5EF4-FFF2-40B4-BE49-F238E27FC236}">
              <a16:creationId xmlns:a16="http://schemas.microsoft.com/office/drawing/2014/main" id="{00000000-0008-0000-0200-000083000000}"/>
            </a:ext>
          </a:extLst>
        </xdr:cNvPr>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168275</xdr:rowOff>
    </xdr:from>
    <xdr:to>
      <xdr:col>24</xdr:col>
      <xdr:colOff>114300</xdr:colOff>
      <xdr:row>58</xdr:row>
      <xdr:rowOff>98425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19702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38735</xdr:rowOff>
    </xdr:from>
    <xdr:to>
      <xdr:col>20</xdr:col>
      <xdr:colOff>38100</xdr:colOff>
      <xdr:row>58</xdr:row>
      <xdr:rowOff>140335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47625</xdr:rowOff>
    </xdr:from>
    <xdr:to>
      <xdr:col>24</xdr:col>
      <xdr:colOff>63500</xdr:colOff>
      <xdr:row>58</xdr:row>
      <xdr:rowOff>89535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9991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89535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2908300" y="99898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156862</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55880</xdr:rowOff>
    </xdr:from>
    <xdr:to>
      <xdr:col>55</xdr:col>
      <xdr:colOff>50800</xdr:colOff>
      <xdr:row>61</xdr:row>
      <xdr:rowOff>157480</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10426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34307</xdr:rowOff>
    </xdr:from>
    <xdr:ext cx="469744" cy="259045"/>
    <xdr:sp macro="" textlink="">
      <xdr:nvSpPr>
        <xdr:cNvPr id="221" name="【体育館・プール】&#10;一人当たり面積該当値テキスト">
          <a:extLst>
            <a:ext uri="{FF2B5EF4-FFF2-40B4-BE49-F238E27FC236}">
              <a16:creationId xmlns:a16="http://schemas.microsoft.com/office/drawing/2014/main" id="{00000000-0008-0000-0200-0000DD000000}"/>
            </a:ext>
          </a:extLst>
        </xdr:cNvPr>
        <xdr:cNvSpPr txBox="1"/>
      </xdr:nvSpPr>
      <xdr:spPr>
        <a:xfrm>
          <a:off x="1051560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59690</xdr:rowOff>
    </xdr:from>
    <xdr:to>
      <xdr:col>50</xdr:col>
      <xdr:colOff>165100</xdr:colOff>
      <xdr:row>61</xdr:row>
      <xdr:rowOff>161290</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958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106680</xdr:rowOff>
    </xdr:from>
    <xdr:to>
      <xdr:col>55</xdr:col>
      <xdr:colOff>0</xdr:colOff>
      <xdr:row>61</xdr:row>
      <xdr:rowOff>110490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flipV="1">
          <a:off x="9639300" y="10565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110490</xdr:rowOff>
    </xdr:from>
    <xdr:to>
      <xdr:col>50</xdr:col>
      <xdr:colOff>114300</xdr:colOff>
      <xdr:row>61</xdr:row>
      <xdr:rowOff>114300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8750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a:extLst>
            <a:ext uri="{FF2B5EF4-FFF2-40B4-BE49-F238E27FC236}">
              <a16:creationId xmlns:a16="http://schemas.microsoft.com/office/drawing/2014/main" id="{00000000-0008-0000-0200-0000E2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0200-0000E3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200-0000E4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152417</xdr:rowOff>
    </xdr:from>
    <xdr:ext cx="469744" cy="259045"/>
    <xdr:sp macro="" textlink="">
      <xdr:nvSpPr>
        <xdr:cNvPr id="229" name="n_1mainValue【体育館・プール】&#10;一人当たり面積">
          <a:extLst>
            <a:ext uri="{FF2B5EF4-FFF2-40B4-BE49-F238E27FC236}">
              <a16:creationId xmlns:a16="http://schemas.microsoft.com/office/drawing/2014/main" id="{00000000-0008-0000-0200-0000E5000000}"/>
            </a:ext>
          </a:extLst>
        </xdr:cNvPr>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156227</xdr:rowOff>
    </xdr:from>
    <xdr:ext cx="469744" cy="259045"/>
    <xdr:sp macro="" textlink="">
      <xdr:nvSpPr>
        <xdr:cNvPr id="230" name="n_2mainValue【体育館・プール】&#10;一人当たり面積">
          <a:extLst>
            <a:ext uri="{FF2B5EF4-FFF2-40B4-BE49-F238E27FC236}">
              <a16:creationId xmlns:a16="http://schemas.microsoft.com/office/drawing/2014/main" id="{00000000-0008-0000-0200-0000E6000000}"/>
            </a:ext>
          </a:extLst>
        </xdr:cNvPr>
        <xdr:cNvSpPr txBox="1"/>
      </xdr:nvSpPr>
      <xdr:spPr>
        <a:xfrm>
          <a:off x="8515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2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200-0000FE00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a:extLst>
            <a:ext uri="{FF2B5EF4-FFF2-40B4-BE49-F238E27FC236}">
              <a16:creationId xmlns:a16="http://schemas.microsoft.com/office/drawing/2014/main" id="{00000000-0008-0000-0200-000000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200-000002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69" name="【福祉施設】&#10;有形固定資産減価償却率該当値テキスト">
          <a:extLst>
            <a:ext uri="{FF2B5EF4-FFF2-40B4-BE49-F238E27FC236}">
              <a16:creationId xmlns:a16="http://schemas.microsoft.com/office/drawing/2014/main" id="{00000000-0008-0000-0200-00000D010000}"/>
            </a:ext>
          </a:extLst>
        </xdr:cNvPr>
        <xdr:cNvSpPr txBox="1"/>
      </xdr:nvSpPr>
      <xdr:spPr>
        <a:xfrm>
          <a:off x="4673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71882</xdr:rowOff>
    </xdr:from>
    <xdr:to>
      <xdr:col>15</xdr:col>
      <xdr:colOff>101600</xdr:colOff>
      <xdr:row>80</xdr:row>
      <xdr:rowOff>2032</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2857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79</xdr:row>
      <xdr:rowOff>122682</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2908300" y="13411200"/>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0200-000012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0200-000013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0200-000014010000}"/>
            </a:ext>
          </a:extLst>
        </xdr:cNvPr>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77" name="n_1mainValue【福祉施設】&#10;有形固定資産減価償却率">
          <a:extLst>
            <a:ext uri="{FF2B5EF4-FFF2-40B4-BE49-F238E27FC236}">
              <a16:creationId xmlns:a16="http://schemas.microsoft.com/office/drawing/2014/main" id="{00000000-0008-0000-0200-000015010000}"/>
            </a:ext>
          </a:extLst>
        </xdr:cNvPr>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18559</xdr:rowOff>
    </xdr:from>
    <xdr:ext cx="405111" cy="259045"/>
    <xdr:sp macro="" textlink="">
      <xdr:nvSpPr>
        <xdr:cNvPr id="278" name="n_2mainValue【福祉施設】&#10;有形固定資産減価償却率">
          <a:extLst>
            <a:ext uri="{FF2B5EF4-FFF2-40B4-BE49-F238E27FC236}">
              <a16:creationId xmlns:a16="http://schemas.microsoft.com/office/drawing/2014/main" id="{00000000-0008-0000-0200-000016010000}"/>
            </a:ext>
          </a:extLst>
        </xdr:cNvPr>
        <xdr:cNvSpPr txBox="1"/>
      </xdr:nvSpPr>
      <xdr:spPr>
        <a:xfrm>
          <a:off x="2705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a:extLst>
            <a:ext uri="{FF2B5EF4-FFF2-40B4-BE49-F238E27FC236}">
              <a16:creationId xmlns:a16="http://schemas.microsoft.com/office/drawing/2014/main" id="{00000000-0008-0000-02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a:extLst>
            <a:ext uri="{FF2B5EF4-FFF2-40B4-BE49-F238E27FC236}">
              <a16:creationId xmlns:a16="http://schemas.microsoft.com/office/drawing/2014/main" id="{00000000-0008-0000-0200-00002B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a:extLst>
            <a:ext uri="{FF2B5EF4-FFF2-40B4-BE49-F238E27FC236}">
              <a16:creationId xmlns:a16="http://schemas.microsoft.com/office/drawing/2014/main" id="{00000000-0008-0000-0200-00002D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a:extLst>
            <a:ext uri="{FF2B5EF4-FFF2-40B4-BE49-F238E27FC236}">
              <a16:creationId xmlns:a16="http://schemas.microsoft.com/office/drawing/2014/main" id="{00000000-0008-0000-0200-00002F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67963</xdr:rowOff>
    </xdr:from>
    <xdr:ext cx="469744" cy="259045"/>
    <xdr:sp macro="" textlink="">
      <xdr:nvSpPr>
        <xdr:cNvPr id="314" name="【福祉施設】&#10;一人当たり面積該当値テキスト">
          <a:extLst>
            <a:ext uri="{FF2B5EF4-FFF2-40B4-BE49-F238E27FC236}">
              <a16:creationId xmlns:a16="http://schemas.microsoft.com/office/drawing/2014/main" id="{00000000-0008-0000-0200-00003A010000}"/>
            </a:ext>
          </a:extLst>
        </xdr:cNvPr>
        <xdr:cNvSpPr txBox="1"/>
      </xdr:nvSpPr>
      <xdr:spPr>
        <a:xfrm>
          <a:off x="10515600" y="1446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153036</xdr:rowOff>
    </xdr:from>
    <xdr:to>
      <xdr:col>50</xdr:col>
      <xdr:colOff>165100</xdr:colOff>
      <xdr:row>85</xdr:row>
      <xdr:rowOff>83186</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9588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32386</xdr:rowOff>
    </xdr:from>
    <xdr:to>
      <xdr:col>55</xdr:col>
      <xdr:colOff>0</xdr:colOff>
      <xdr:row>85</xdr:row>
      <xdr:rowOff>32386</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9639300" y="14605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32386</xdr:rowOff>
    </xdr:from>
    <xdr:to>
      <xdr:col>50</xdr:col>
      <xdr:colOff>114300</xdr:colOff>
      <xdr:row>85</xdr:row>
      <xdr:rowOff>32386</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8750300" y="1460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a:extLst>
            <a:ext uri="{FF2B5EF4-FFF2-40B4-BE49-F238E27FC236}">
              <a16:creationId xmlns:a16="http://schemas.microsoft.com/office/drawing/2014/main" id="{00000000-0008-0000-0200-00003F010000}"/>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a:extLst>
            <a:ext uri="{FF2B5EF4-FFF2-40B4-BE49-F238E27FC236}">
              <a16:creationId xmlns:a16="http://schemas.microsoft.com/office/drawing/2014/main" id="{00000000-0008-0000-0200-000040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a:extLst>
            <a:ext uri="{FF2B5EF4-FFF2-40B4-BE49-F238E27FC236}">
              <a16:creationId xmlns:a16="http://schemas.microsoft.com/office/drawing/2014/main" id="{00000000-0008-0000-0200-000041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74313</xdr:rowOff>
    </xdr:from>
    <xdr:ext cx="469744" cy="259045"/>
    <xdr:sp macro="" textlink="">
      <xdr:nvSpPr>
        <xdr:cNvPr id="322" name="n_1mainValue【福祉施設】&#10;一人当たり面積">
          <a:extLst>
            <a:ext uri="{FF2B5EF4-FFF2-40B4-BE49-F238E27FC236}">
              <a16:creationId xmlns:a16="http://schemas.microsoft.com/office/drawing/2014/main" id="{00000000-0008-0000-0200-000042010000}"/>
            </a:ext>
          </a:extLst>
        </xdr:cNvPr>
        <xdr:cNvSpPr txBox="1"/>
      </xdr:nvSpPr>
      <xdr:spPr>
        <a:xfrm>
          <a:off x="93917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74313</xdr:rowOff>
    </xdr:from>
    <xdr:ext cx="469744" cy="259045"/>
    <xdr:sp macro="" textlink="">
      <xdr:nvSpPr>
        <xdr:cNvPr id="323" name="n_2mainValue【福祉施設】&#10;一人当たり面積">
          <a:extLst>
            <a:ext uri="{FF2B5EF4-FFF2-40B4-BE49-F238E27FC236}">
              <a16:creationId xmlns:a16="http://schemas.microsoft.com/office/drawing/2014/main" id="{00000000-0008-0000-0200-000043010000}"/>
            </a:ext>
          </a:extLst>
        </xdr:cNvPr>
        <xdr:cNvSpPr txBox="1"/>
      </xdr:nvSpPr>
      <xdr:spPr>
        <a:xfrm>
          <a:off x="8515427" y="1464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a:extLst>
            <a:ext uri="{FF2B5EF4-FFF2-40B4-BE49-F238E27FC236}">
              <a16:creationId xmlns:a16="http://schemas.microsoft.com/office/drawing/2014/main" id="{00000000-0008-0000-0200-00005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a:extLst>
            <a:ext uri="{FF2B5EF4-FFF2-40B4-BE49-F238E27FC236}">
              <a16:creationId xmlns:a16="http://schemas.microsoft.com/office/drawing/2014/main" id="{00000000-0008-0000-0200-00005E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a:extLst>
            <a:ext uri="{FF2B5EF4-FFF2-40B4-BE49-F238E27FC236}">
              <a16:creationId xmlns:a16="http://schemas.microsoft.com/office/drawing/2014/main" id="{00000000-0008-0000-0200-000060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a:extLst>
            <a:ext uri="{FF2B5EF4-FFF2-40B4-BE49-F238E27FC236}">
              <a16:creationId xmlns:a16="http://schemas.microsoft.com/office/drawing/2014/main" id="{00000000-0008-0000-0200-000062010000}"/>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123371</xdr:rowOff>
    </xdr:from>
    <xdr:to>
      <xdr:col>24</xdr:col>
      <xdr:colOff>114300</xdr:colOff>
      <xdr:row>103</xdr:row>
      <xdr:rowOff>53521</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4584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146248</xdr:rowOff>
    </xdr:from>
    <xdr:ext cx="405111" cy="259045"/>
    <xdr:sp macro="" textlink="">
      <xdr:nvSpPr>
        <xdr:cNvPr id="365" name="【市民会館】&#10;有形固定資産減価償却率該当値テキスト">
          <a:extLst>
            <a:ext uri="{FF2B5EF4-FFF2-40B4-BE49-F238E27FC236}">
              <a16:creationId xmlns:a16="http://schemas.microsoft.com/office/drawing/2014/main" id="{00000000-0008-0000-0200-00006D010000}"/>
            </a:ext>
          </a:extLst>
        </xdr:cNvPr>
        <xdr:cNvSpPr txBox="1"/>
      </xdr:nvSpPr>
      <xdr:spPr>
        <a:xfrm>
          <a:off x="4673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164193</xdr:rowOff>
    </xdr:from>
    <xdr:to>
      <xdr:col>20</xdr:col>
      <xdr:colOff>38100</xdr:colOff>
      <xdr:row>103</xdr:row>
      <xdr:rowOff>94343</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37465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2721</xdr:rowOff>
    </xdr:from>
    <xdr:to>
      <xdr:col>24</xdr:col>
      <xdr:colOff>63500</xdr:colOff>
      <xdr:row>103</xdr:row>
      <xdr:rowOff>43543</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3797300" y="1766207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40095</xdr:rowOff>
    </xdr:from>
    <xdr:to>
      <xdr:col>15</xdr:col>
      <xdr:colOff>101600</xdr:colOff>
      <xdr:row>103</xdr:row>
      <xdr:rowOff>141695</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2857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43543</xdr:rowOff>
    </xdr:from>
    <xdr:to>
      <xdr:col>19</xdr:col>
      <xdr:colOff>177800</xdr:colOff>
      <xdr:row>103</xdr:row>
      <xdr:rowOff>90895</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2908300" y="1770289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a:extLst>
            <a:ext uri="{FF2B5EF4-FFF2-40B4-BE49-F238E27FC236}">
              <a16:creationId xmlns:a16="http://schemas.microsoft.com/office/drawing/2014/main" id="{00000000-0008-0000-0200-000072010000}"/>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a:extLst>
            <a:ext uri="{FF2B5EF4-FFF2-40B4-BE49-F238E27FC236}">
              <a16:creationId xmlns:a16="http://schemas.microsoft.com/office/drawing/2014/main" id="{00000000-0008-0000-0200-000073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a:extLst>
            <a:ext uri="{FF2B5EF4-FFF2-40B4-BE49-F238E27FC236}">
              <a16:creationId xmlns:a16="http://schemas.microsoft.com/office/drawing/2014/main" id="{00000000-0008-0000-0200-000074010000}"/>
            </a:ext>
          </a:extLst>
        </xdr:cNvPr>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110870</xdr:rowOff>
    </xdr:from>
    <xdr:ext cx="405111" cy="259045"/>
    <xdr:sp macro="" textlink="">
      <xdr:nvSpPr>
        <xdr:cNvPr id="373" name="n_1mainValue【市民会館】&#10;有形固定資産減価償却率">
          <a:extLst>
            <a:ext uri="{FF2B5EF4-FFF2-40B4-BE49-F238E27FC236}">
              <a16:creationId xmlns:a16="http://schemas.microsoft.com/office/drawing/2014/main" id="{00000000-0008-0000-0200-000075010000}"/>
            </a:ext>
          </a:extLst>
        </xdr:cNvPr>
        <xdr:cNvSpPr txBox="1"/>
      </xdr:nvSpPr>
      <xdr:spPr>
        <a:xfrm>
          <a:off x="3582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158222</xdr:rowOff>
    </xdr:from>
    <xdr:ext cx="405111" cy="259045"/>
    <xdr:sp macro="" textlink="">
      <xdr:nvSpPr>
        <xdr:cNvPr id="374" name="n_2mainValue【市民会館】&#10;有形固定資産減価償却率">
          <a:extLst>
            <a:ext uri="{FF2B5EF4-FFF2-40B4-BE49-F238E27FC236}">
              <a16:creationId xmlns:a16="http://schemas.microsoft.com/office/drawing/2014/main" id="{00000000-0008-0000-0200-000076010000}"/>
            </a:ext>
          </a:extLst>
        </xdr:cNvPr>
        <xdr:cNvSpPr txBox="1"/>
      </xdr:nvSpPr>
      <xdr:spPr>
        <a:xfrm>
          <a:off x="2705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00000000-0008-0000-0200-00008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a:extLst>
            <a:ext uri="{FF2B5EF4-FFF2-40B4-BE49-F238E27FC236}">
              <a16:creationId xmlns:a16="http://schemas.microsoft.com/office/drawing/2014/main" id="{00000000-0008-0000-0200-00008F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a:extLst>
            <a:ext uri="{FF2B5EF4-FFF2-40B4-BE49-F238E27FC236}">
              <a16:creationId xmlns:a16="http://schemas.microsoft.com/office/drawing/2014/main" id="{00000000-0008-0000-0200-000091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a:extLst>
            <a:ext uri="{FF2B5EF4-FFF2-40B4-BE49-F238E27FC236}">
              <a16:creationId xmlns:a16="http://schemas.microsoft.com/office/drawing/2014/main" id="{00000000-0008-0000-0200-000093010000}"/>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10161</xdr:rowOff>
    </xdr:from>
    <xdr:to>
      <xdr:col>55</xdr:col>
      <xdr:colOff>50800</xdr:colOff>
      <xdr:row>106</xdr:row>
      <xdr:rowOff>111761</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0426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160038</xdr:rowOff>
    </xdr:from>
    <xdr:ext cx="469744" cy="259045"/>
    <xdr:sp macro="" textlink="">
      <xdr:nvSpPr>
        <xdr:cNvPr id="414" name="【市民会館】&#10;一人当たり面積該当値テキスト">
          <a:extLst>
            <a:ext uri="{FF2B5EF4-FFF2-40B4-BE49-F238E27FC236}">
              <a16:creationId xmlns:a16="http://schemas.microsoft.com/office/drawing/2014/main" id="{00000000-0008-0000-0200-00009E010000}"/>
            </a:ext>
          </a:extLst>
        </xdr:cNvPr>
        <xdr:cNvSpPr txBox="1"/>
      </xdr:nvSpPr>
      <xdr:spPr>
        <a:xfrm>
          <a:off x="10515600"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60961</xdr:rowOff>
    </xdr:from>
    <xdr:to>
      <xdr:col>55</xdr:col>
      <xdr:colOff>0</xdr:colOff>
      <xdr:row>106</xdr:row>
      <xdr:rowOff>64770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9639300" y="182346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17780</xdr:rowOff>
    </xdr:from>
    <xdr:to>
      <xdr:col>46</xdr:col>
      <xdr:colOff>38100</xdr:colOff>
      <xdr:row>106</xdr:row>
      <xdr:rowOff>119380</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8699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68580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8750300" y="18238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a:extLst>
            <a:ext uri="{FF2B5EF4-FFF2-40B4-BE49-F238E27FC236}">
              <a16:creationId xmlns:a16="http://schemas.microsoft.com/office/drawing/2014/main" id="{00000000-0008-0000-0200-0000A3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a:extLst>
            <a:ext uri="{FF2B5EF4-FFF2-40B4-BE49-F238E27FC236}">
              <a16:creationId xmlns:a16="http://schemas.microsoft.com/office/drawing/2014/main" id="{00000000-0008-0000-0200-0000A4010000}"/>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a:extLst>
            <a:ext uri="{FF2B5EF4-FFF2-40B4-BE49-F238E27FC236}">
              <a16:creationId xmlns:a16="http://schemas.microsoft.com/office/drawing/2014/main" id="{00000000-0008-0000-0200-0000A5010000}"/>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22" name="n_1mainValue【市民会館】&#10;一人当たり面積">
          <a:extLst>
            <a:ext uri="{FF2B5EF4-FFF2-40B4-BE49-F238E27FC236}">
              <a16:creationId xmlns:a16="http://schemas.microsoft.com/office/drawing/2014/main" id="{00000000-0008-0000-0200-0000A6010000}"/>
            </a:ext>
          </a:extLst>
        </xdr:cNvPr>
        <xdr:cNvSpPr txBox="1"/>
      </xdr:nvSpPr>
      <xdr:spPr>
        <a:xfrm>
          <a:off x="9391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110507</xdr:rowOff>
    </xdr:from>
    <xdr:ext cx="469744" cy="259045"/>
    <xdr:sp macro="" textlink="">
      <xdr:nvSpPr>
        <xdr:cNvPr id="423" name="n_2mainValue【市民会館】&#10;一人当たり面積">
          <a:extLst>
            <a:ext uri="{FF2B5EF4-FFF2-40B4-BE49-F238E27FC236}">
              <a16:creationId xmlns:a16="http://schemas.microsoft.com/office/drawing/2014/main" id="{00000000-0008-0000-0200-0000A7010000}"/>
            </a:ext>
          </a:extLst>
        </xdr:cNvPr>
        <xdr:cNvSpPr txBox="1"/>
      </xdr:nvSpPr>
      <xdr:spPr>
        <a:xfrm>
          <a:off x="8515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a:extLst>
            <a:ext uri="{FF2B5EF4-FFF2-40B4-BE49-F238E27FC236}">
              <a16:creationId xmlns:a16="http://schemas.microsoft.com/office/drawing/2014/main" id="{00000000-0008-0000-0200-0000C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a:extLst>
            <a:ext uri="{FF2B5EF4-FFF2-40B4-BE49-F238E27FC236}">
              <a16:creationId xmlns:a16="http://schemas.microsoft.com/office/drawing/2014/main" id="{00000000-0008-0000-0200-0000C2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a:extLst>
            <a:ext uri="{FF2B5EF4-FFF2-40B4-BE49-F238E27FC236}">
              <a16:creationId xmlns:a16="http://schemas.microsoft.com/office/drawing/2014/main" id="{00000000-0008-0000-0200-0000C4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54" name="【一般廃棄物処理施設】&#10;有形固定資産減価償却率平均値テキスト">
          <a:extLst>
            <a:ext uri="{FF2B5EF4-FFF2-40B4-BE49-F238E27FC236}">
              <a16:creationId xmlns:a16="http://schemas.microsoft.com/office/drawing/2014/main" id="{00000000-0008-0000-0200-0000C6010000}"/>
            </a:ext>
          </a:extLst>
        </xdr:cNvPr>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62687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109962</xdr:rowOff>
    </xdr:from>
    <xdr:ext cx="405111" cy="259045"/>
    <xdr:sp macro="" textlink="">
      <xdr:nvSpPr>
        <xdr:cNvPr id="465" name="【一般廃棄物処理施設】&#10;有形固定資産減価償却率該当値テキスト">
          <a:extLst>
            <a:ext uri="{FF2B5EF4-FFF2-40B4-BE49-F238E27FC236}">
              <a16:creationId xmlns:a16="http://schemas.microsoft.com/office/drawing/2014/main" id="{00000000-0008-0000-0200-0000D1010000}"/>
            </a:ext>
          </a:extLst>
        </xdr:cNvPr>
        <xdr:cNvSpPr txBox="1"/>
      </xdr:nvSpPr>
      <xdr:spPr>
        <a:xfrm>
          <a:off x="16357600"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10885</xdr:rowOff>
    </xdr:from>
    <xdr:to>
      <xdr:col>85</xdr:col>
      <xdr:colOff>127000</xdr:colOff>
      <xdr:row>39</xdr:row>
      <xdr:rowOff>51707</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5481300" y="669743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43362</xdr:rowOff>
    </xdr:from>
    <xdr:to>
      <xdr:col>76</xdr:col>
      <xdr:colOff>165100</xdr:colOff>
      <xdr:row>39</xdr:row>
      <xdr:rowOff>144962</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454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94162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14592300" y="67382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70" name="n_1aveValue【一般廃棄物処理施設】&#10;有形固定資産減価償却率">
          <a:extLst>
            <a:ext uri="{FF2B5EF4-FFF2-40B4-BE49-F238E27FC236}">
              <a16:creationId xmlns:a16="http://schemas.microsoft.com/office/drawing/2014/main" id="{00000000-0008-0000-0200-0000D6010000}"/>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1" name="n_2aveValue【一般廃棄物処理施設】&#10;有形固定資産減価償却率">
          <a:extLst>
            <a:ext uri="{FF2B5EF4-FFF2-40B4-BE49-F238E27FC236}">
              <a16:creationId xmlns:a16="http://schemas.microsoft.com/office/drawing/2014/main" id="{00000000-0008-0000-0200-0000D7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a:extLst>
            <a:ext uri="{FF2B5EF4-FFF2-40B4-BE49-F238E27FC236}">
              <a16:creationId xmlns:a16="http://schemas.microsoft.com/office/drawing/2014/main" id="{00000000-0008-0000-0200-0000D8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473" name="n_1mainValue【一般廃棄物処理施設】&#10;有形固定資産減価償却率">
          <a:extLst>
            <a:ext uri="{FF2B5EF4-FFF2-40B4-BE49-F238E27FC236}">
              <a16:creationId xmlns:a16="http://schemas.microsoft.com/office/drawing/2014/main" id="{00000000-0008-0000-0200-0000D9010000}"/>
            </a:ext>
          </a:extLst>
        </xdr:cNvPr>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136089</xdr:rowOff>
    </xdr:from>
    <xdr:ext cx="405111" cy="259045"/>
    <xdr:sp macro="" textlink="">
      <xdr:nvSpPr>
        <xdr:cNvPr id="474" name="n_2mainValue【一般廃棄物処理施設】&#10;有形固定資産減価償却率">
          <a:extLst>
            <a:ext uri="{FF2B5EF4-FFF2-40B4-BE49-F238E27FC236}">
              <a16:creationId xmlns:a16="http://schemas.microsoft.com/office/drawing/2014/main" id="{00000000-0008-0000-0200-0000DA010000}"/>
            </a:ext>
          </a:extLst>
        </xdr:cNvPr>
        <xdr:cNvSpPr txBox="1"/>
      </xdr:nvSpPr>
      <xdr:spPr>
        <a:xfrm>
          <a:off x="14389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a:extLst>
            <a:ext uri="{FF2B5EF4-FFF2-40B4-BE49-F238E27FC236}">
              <a16:creationId xmlns:a16="http://schemas.microsoft.com/office/drawing/2014/main" id="{00000000-0008-0000-0200-0000F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a:extLst>
            <a:ext uri="{FF2B5EF4-FFF2-40B4-BE49-F238E27FC236}">
              <a16:creationId xmlns:a16="http://schemas.microsoft.com/office/drawing/2014/main" id="{00000000-0008-0000-0200-0000F3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a:extLst>
            <a:ext uri="{FF2B5EF4-FFF2-40B4-BE49-F238E27FC236}">
              <a16:creationId xmlns:a16="http://schemas.microsoft.com/office/drawing/2014/main" id="{00000000-0008-0000-0200-0000F501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3" name="【一般廃棄物処理施設】&#10;一人当たり有形固定資産（償却資産）額平均値テキスト">
          <a:extLst>
            <a:ext uri="{FF2B5EF4-FFF2-40B4-BE49-F238E27FC236}">
              <a16:creationId xmlns:a16="http://schemas.microsoft.com/office/drawing/2014/main" id="{00000000-0008-0000-0200-0000F7010000}"/>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81872</xdr:rowOff>
    </xdr:from>
    <xdr:to>
      <xdr:col>116</xdr:col>
      <xdr:colOff>114300</xdr:colOff>
      <xdr:row>41</xdr:row>
      <xdr:rowOff>12022</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22110700" y="693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60299</xdr:rowOff>
    </xdr:from>
    <xdr:ext cx="534377" cy="259045"/>
    <xdr:sp macro="" textlink="">
      <xdr:nvSpPr>
        <xdr:cNvPr id="514" name="【一般廃棄物処理施設】&#10;一人当たり有形固定資産（償却資産）額該当値テキスト">
          <a:extLst>
            <a:ext uri="{FF2B5EF4-FFF2-40B4-BE49-F238E27FC236}">
              <a16:creationId xmlns:a16="http://schemas.microsoft.com/office/drawing/2014/main" id="{00000000-0008-0000-0200-000002020000}"/>
            </a:ext>
          </a:extLst>
        </xdr:cNvPr>
        <xdr:cNvSpPr txBox="1"/>
      </xdr:nvSpPr>
      <xdr:spPr>
        <a:xfrm>
          <a:off x="22199600" y="691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84585</xdr:rowOff>
    </xdr:from>
    <xdr:to>
      <xdr:col>112</xdr:col>
      <xdr:colOff>38100</xdr:colOff>
      <xdr:row>41</xdr:row>
      <xdr:rowOff>14735</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21272500" y="694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132672</xdr:rowOff>
    </xdr:from>
    <xdr:to>
      <xdr:col>116</xdr:col>
      <xdr:colOff>63500</xdr:colOff>
      <xdr:row>40</xdr:row>
      <xdr:rowOff>135385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21323300" y="6990672"/>
          <a:ext cx="838200" cy="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87008</xdr:rowOff>
    </xdr:from>
    <xdr:to>
      <xdr:col>107</xdr:col>
      <xdr:colOff>101600</xdr:colOff>
      <xdr:row>41</xdr:row>
      <xdr:rowOff>17158</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20383500" y="694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135385</xdr:rowOff>
    </xdr:from>
    <xdr:to>
      <xdr:col>111</xdr:col>
      <xdr:colOff>177800</xdr:colOff>
      <xdr:row>40</xdr:row>
      <xdr:rowOff>137808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20434300" y="6993385"/>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19" name="n_1aveValue【一般廃棄物処理施設】&#10;一人当たり有形固定資産（償却資産）額">
          <a:extLst>
            <a:ext uri="{FF2B5EF4-FFF2-40B4-BE49-F238E27FC236}">
              <a16:creationId xmlns:a16="http://schemas.microsoft.com/office/drawing/2014/main" id="{00000000-0008-0000-0200-000007020000}"/>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a:extLst>
            <a:ext uri="{FF2B5EF4-FFF2-40B4-BE49-F238E27FC236}">
              <a16:creationId xmlns:a16="http://schemas.microsoft.com/office/drawing/2014/main" id="{00000000-0008-0000-0200-000008020000}"/>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a:extLst>
            <a:ext uri="{FF2B5EF4-FFF2-40B4-BE49-F238E27FC236}">
              <a16:creationId xmlns:a16="http://schemas.microsoft.com/office/drawing/2014/main" id="{00000000-0008-0000-0200-00000902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5862</xdr:rowOff>
    </xdr:from>
    <xdr:ext cx="534377" cy="259045"/>
    <xdr:sp macro="" textlink="">
      <xdr:nvSpPr>
        <xdr:cNvPr id="522" name="n_1mainValue【一般廃棄物処理施設】&#10;一人当たり有形固定資産（償却資産）額">
          <a:extLst>
            <a:ext uri="{FF2B5EF4-FFF2-40B4-BE49-F238E27FC236}">
              <a16:creationId xmlns:a16="http://schemas.microsoft.com/office/drawing/2014/main" id="{00000000-0008-0000-0200-00000A020000}"/>
            </a:ext>
          </a:extLst>
        </xdr:cNvPr>
        <xdr:cNvSpPr txBox="1"/>
      </xdr:nvSpPr>
      <xdr:spPr>
        <a:xfrm>
          <a:off x="21043411" y="70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8285</xdr:rowOff>
    </xdr:from>
    <xdr:ext cx="534377" cy="259045"/>
    <xdr:sp macro="" textlink="">
      <xdr:nvSpPr>
        <xdr:cNvPr id="523" name="n_2mainValue【一般廃棄物処理施設】&#10;一人当たり有形固定資産（償却資産）額">
          <a:extLst>
            <a:ext uri="{FF2B5EF4-FFF2-40B4-BE49-F238E27FC236}">
              <a16:creationId xmlns:a16="http://schemas.microsoft.com/office/drawing/2014/main" id="{00000000-0008-0000-0200-00000B020000}"/>
            </a:ext>
          </a:extLst>
        </xdr:cNvPr>
        <xdr:cNvSpPr txBox="1"/>
      </xdr:nvSpPr>
      <xdr:spPr>
        <a:xfrm>
          <a:off x="20167111" y="703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a:extLst>
            <a:ext uri="{FF2B5EF4-FFF2-40B4-BE49-F238E27FC236}">
              <a16:creationId xmlns:a16="http://schemas.microsoft.com/office/drawing/2014/main" id="{00000000-0008-0000-0200-00002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a:extLst>
            <a:ext uri="{FF2B5EF4-FFF2-40B4-BE49-F238E27FC236}">
              <a16:creationId xmlns:a16="http://schemas.microsoft.com/office/drawing/2014/main" id="{00000000-0008-0000-0200-000026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a:extLst>
            <a:ext uri="{FF2B5EF4-FFF2-40B4-BE49-F238E27FC236}">
              <a16:creationId xmlns:a16="http://schemas.microsoft.com/office/drawing/2014/main" id="{00000000-0008-0000-0200-00002802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a:extLst>
            <a:ext uri="{FF2B5EF4-FFF2-40B4-BE49-F238E27FC236}">
              <a16:creationId xmlns:a16="http://schemas.microsoft.com/office/drawing/2014/main" id="{00000000-0008-0000-0200-00002A02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37392</xdr:rowOff>
    </xdr:from>
    <xdr:ext cx="405111" cy="259045"/>
    <xdr:sp macro="" textlink="">
      <xdr:nvSpPr>
        <xdr:cNvPr id="565" name="【保健センター・保健所】&#10;有形固定資産減価償却率該当値テキスト">
          <a:extLst>
            <a:ext uri="{FF2B5EF4-FFF2-40B4-BE49-F238E27FC236}">
              <a16:creationId xmlns:a16="http://schemas.microsoft.com/office/drawing/2014/main" id="{00000000-0008-0000-0200-000035020000}"/>
            </a:ext>
          </a:extLst>
        </xdr:cNvPr>
        <xdr:cNvSpPr txBox="1"/>
      </xdr:nvSpPr>
      <xdr:spPr>
        <a:xfrm>
          <a:off x="16357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84727</xdr:rowOff>
    </xdr:from>
    <xdr:to>
      <xdr:col>76</xdr:col>
      <xdr:colOff>165100</xdr:colOff>
      <xdr:row>61</xdr:row>
      <xdr:rowOff>14877</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4541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135527</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14592300" y="103849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00000000-0008-0000-0200-00003A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00000000-0008-0000-0200-00003B020000}"/>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165299</xdr:rowOff>
    </xdr:from>
    <xdr:ext cx="405111" cy="259045"/>
    <xdr:sp macro="" textlink="">
      <xdr:nvSpPr>
        <xdr:cNvPr id="573" name="n_1main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5266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31404</xdr:rowOff>
    </xdr:from>
    <xdr:ext cx="405111" cy="259045"/>
    <xdr:sp macro="" textlink="">
      <xdr:nvSpPr>
        <xdr:cNvPr id="574" name="n_2mainValue【保健センター・保健所】&#10;有形固定資産減価償却率">
          <a:extLst>
            <a:ext uri="{FF2B5EF4-FFF2-40B4-BE49-F238E27FC236}">
              <a16:creationId xmlns:a16="http://schemas.microsoft.com/office/drawing/2014/main" id="{00000000-0008-0000-0200-00003E020000}"/>
            </a:ext>
          </a:extLst>
        </xdr:cNvPr>
        <xdr:cNvSpPr txBox="1"/>
      </xdr:nvSpPr>
      <xdr:spPr>
        <a:xfrm>
          <a:off x="14389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00000000-0008-0000-02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00000000-0008-0000-0200-000055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00000000-0008-0000-0200-000057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00000000-0008-0000-0200-000059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38354</xdr:rowOff>
    </xdr:from>
    <xdr:to>
      <xdr:col>116</xdr:col>
      <xdr:colOff>114300</xdr:colOff>
      <xdr:row>63</xdr:row>
      <xdr:rowOff>139954</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21107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124731</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00000000-0008-0000-0200-000064020000}"/>
            </a:ext>
          </a:extLst>
        </xdr:cNvPr>
        <xdr:cNvSpPr txBox="1"/>
      </xdr:nvSpPr>
      <xdr:spPr>
        <a:xfrm>
          <a:off x="22199600" y="107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89154</xdr:rowOff>
    </xdr:from>
    <xdr:to>
      <xdr:col>116</xdr:col>
      <xdr:colOff>63500</xdr:colOff>
      <xdr:row>63</xdr:row>
      <xdr:rowOff>89154</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21323300" y="1089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89154</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0434300" y="1089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00000000-0008-0000-02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a:extLst>
            <a:ext uri="{FF2B5EF4-FFF2-40B4-BE49-F238E27FC236}">
              <a16:creationId xmlns:a16="http://schemas.microsoft.com/office/drawing/2014/main" id="{00000000-0008-0000-0200-000088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a:extLst>
            <a:ext uri="{FF2B5EF4-FFF2-40B4-BE49-F238E27FC236}">
              <a16:creationId xmlns:a16="http://schemas.microsoft.com/office/drawing/2014/main" id="{00000000-0008-0000-0200-00008A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00000000-0008-0000-0200-00008C020000}"/>
            </a:ext>
          </a:extLst>
        </xdr:cNvPr>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157118</xdr:rowOff>
    </xdr:from>
    <xdr:to>
      <xdr:col>85</xdr:col>
      <xdr:colOff>177800</xdr:colOff>
      <xdr:row>80</xdr:row>
      <xdr:rowOff>87268</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6268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8545</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200-000097020000}"/>
            </a:ext>
          </a:extLst>
        </xdr:cNvPr>
        <xdr:cNvSpPr txBox="1"/>
      </xdr:nvSpPr>
      <xdr:spPr>
        <a:xfrm>
          <a:off x="16357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15058</xdr:rowOff>
    </xdr:from>
    <xdr:to>
      <xdr:col>81</xdr:col>
      <xdr:colOff>101600</xdr:colOff>
      <xdr:row>80</xdr:row>
      <xdr:rowOff>116658</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5430500" y="13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36468</xdr:rowOff>
    </xdr:from>
    <xdr:to>
      <xdr:col>85</xdr:col>
      <xdr:colOff>127000</xdr:colOff>
      <xdr:row>80</xdr:row>
      <xdr:rowOff>65858</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15481300" y="1375246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65858</xdr:rowOff>
    </xdr:from>
    <xdr:to>
      <xdr:col>81</xdr:col>
      <xdr:colOff>50800</xdr:colOff>
      <xdr:row>81</xdr:row>
      <xdr:rowOff>38100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4592300" y="13781858"/>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133185</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200-00009F020000}"/>
            </a:ext>
          </a:extLst>
        </xdr:cNvPr>
        <xdr:cNvSpPr txBox="1"/>
      </xdr:nvSpPr>
      <xdr:spPr>
        <a:xfrm>
          <a:off x="15266044" y="135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80027</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200-0000A0020000}"/>
            </a:ext>
          </a:extLst>
        </xdr:cNvPr>
        <xdr:cNvSpPr txBox="1"/>
      </xdr:nvSpPr>
      <xdr:spPr>
        <a:xfrm>
          <a:off x="14389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2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200-0000B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a:extLst>
            <a:ext uri="{FF2B5EF4-FFF2-40B4-BE49-F238E27FC236}">
              <a16:creationId xmlns:a16="http://schemas.microsoft.com/office/drawing/2014/main" id="{00000000-0008-0000-0200-0000B9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200-0000BB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710" name="【消防施設】&#10;一人当たり面積該当値テキスト">
          <a:extLst>
            <a:ext uri="{FF2B5EF4-FFF2-40B4-BE49-F238E27FC236}">
              <a16:creationId xmlns:a16="http://schemas.microsoft.com/office/drawing/2014/main" id="{00000000-0008-0000-0200-0000C6020000}"/>
            </a:ext>
          </a:extLst>
        </xdr:cNvPr>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35813</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1323300" y="1460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156463</xdr:rowOff>
    </xdr:from>
    <xdr:to>
      <xdr:col>107</xdr:col>
      <xdr:colOff>101600</xdr:colOff>
      <xdr:row>85</xdr:row>
      <xdr:rowOff>86613</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0383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35813</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0434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15" name="n_1aveValue【消防施設】&#10;一人当たり面積">
          <a:extLst>
            <a:ext uri="{FF2B5EF4-FFF2-40B4-BE49-F238E27FC236}">
              <a16:creationId xmlns:a16="http://schemas.microsoft.com/office/drawing/2014/main" id="{00000000-0008-0000-0200-0000CB020000}"/>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16" name="n_2aveValue【消防施設】&#10;一人当たり面積">
          <a:extLst>
            <a:ext uri="{FF2B5EF4-FFF2-40B4-BE49-F238E27FC236}">
              <a16:creationId xmlns:a16="http://schemas.microsoft.com/office/drawing/2014/main" id="{00000000-0008-0000-0200-0000CC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a:extLst>
            <a:ext uri="{FF2B5EF4-FFF2-40B4-BE49-F238E27FC236}">
              <a16:creationId xmlns:a16="http://schemas.microsoft.com/office/drawing/2014/main" id="{00000000-0008-0000-0200-0000CD020000}"/>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718" name="n_1mainValue【消防施設】&#10;一人当たり面積">
          <a:extLst>
            <a:ext uri="{FF2B5EF4-FFF2-40B4-BE49-F238E27FC236}">
              <a16:creationId xmlns:a16="http://schemas.microsoft.com/office/drawing/2014/main" id="{00000000-0008-0000-0200-0000CE020000}"/>
            </a:ext>
          </a:extLst>
        </xdr:cNvPr>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719" name="n_2mainValue【消防施設】&#10;一人当たり面積">
          <a:extLst>
            <a:ext uri="{FF2B5EF4-FFF2-40B4-BE49-F238E27FC236}">
              <a16:creationId xmlns:a16="http://schemas.microsoft.com/office/drawing/2014/main" id="{00000000-0008-0000-0200-0000CF020000}"/>
            </a:ext>
          </a:extLst>
        </xdr:cNvPr>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a:extLst>
            <a:ext uri="{FF2B5EF4-FFF2-40B4-BE49-F238E27FC236}">
              <a16:creationId xmlns:a16="http://schemas.microsoft.com/office/drawing/2014/main" id="{00000000-0008-0000-0200-0000E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a:extLst>
            <a:ext uri="{FF2B5EF4-FFF2-40B4-BE49-F238E27FC236}">
              <a16:creationId xmlns:a16="http://schemas.microsoft.com/office/drawing/2014/main" id="{00000000-0008-0000-0200-0000EA02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a:extLst>
            <a:ext uri="{FF2B5EF4-FFF2-40B4-BE49-F238E27FC236}">
              <a16:creationId xmlns:a16="http://schemas.microsoft.com/office/drawing/2014/main" id="{00000000-0008-0000-0200-0000EC02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a:extLst>
            <a:ext uri="{FF2B5EF4-FFF2-40B4-BE49-F238E27FC236}">
              <a16:creationId xmlns:a16="http://schemas.microsoft.com/office/drawing/2014/main" id="{00000000-0008-0000-0200-0000EE02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74386</xdr:rowOff>
    </xdr:from>
    <xdr:to>
      <xdr:col>85</xdr:col>
      <xdr:colOff>177800</xdr:colOff>
      <xdr:row>102</xdr:row>
      <xdr:rowOff>4536</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62687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97263</xdr:rowOff>
    </xdr:from>
    <xdr:ext cx="405111" cy="259045"/>
    <xdr:sp macro="" textlink="">
      <xdr:nvSpPr>
        <xdr:cNvPr id="761" name="【庁舎】&#10;有形固定資産減価償却率該当値テキスト">
          <a:extLst>
            <a:ext uri="{FF2B5EF4-FFF2-40B4-BE49-F238E27FC236}">
              <a16:creationId xmlns:a16="http://schemas.microsoft.com/office/drawing/2014/main" id="{00000000-0008-0000-0200-0000F9020000}"/>
            </a:ext>
          </a:extLst>
        </xdr:cNvPr>
        <xdr:cNvSpPr txBox="1"/>
      </xdr:nvSpPr>
      <xdr:spPr>
        <a:xfrm>
          <a:off x="16357600" y="172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92348</xdr:rowOff>
    </xdr:from>
    <xdr:to>
      <xdr:col>81</xdr:col>
      <xdr:colOff>101600</xdr:colOff>
      <xdr:row>102</xdr:row>
      <xdr:rowOff>22498</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5430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125186</xdr:rowOff>
    </xdr:from>
    <xdr:to>
      <xdr:col>85</xdr:col>
      <xdr:colOff>127000</xdr:colOff>
      <xdr:row>101</xdr:row>
      <xdr:rowOff>143148</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5481300" y="17441636"/>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54792</xdr:rowOff>
    </xdr:from>
    <xdr:to>
      <xdr:col>76</xdr:col>
      <xdr:colOff>165100</xdr:colOff>
      <xdr:row>101</xdr:row>
      <xdr:rowOff>156392</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45415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105592</xdr:rowOff>
    </xdr:from>
    <xdr:to>
      <xdr:col>81</xdr:col>
      <xdr:colOff>50800</xdr:colOff>
      <xdr:row>101</xdr:row>
      <xdr:rowOff>143148</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4592300" y="174220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a:extLst>
            <a:ext uri="{FF2B5EF4-FFF2-40B4-BE49-F238E27FC236}">
              <a16:creationId xmlns:a16="http://schemas.microsoft.com/office/drawing/2014/main" id="{00000000-0008-0000-0200-0000FE02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a:extLst>
            <a:ext uri="{FF2B5EF4-FFF2-40B4-BE49-F238E27FC236}">
              <a16:creationId xmlns:a16="http://schemas.microsoft.com/office/drawing/2014/main" id="{00000000-0008-0000-0200-0000FF02000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a:extLst>
            <a:ext uri="{FF2B5EF4-FFF2-40B4-BE49-F238E27FC236}">
              <a16:creationId xmlns:a16="http://schemas.microsoft.com/office/drawing/2014/main" id="{00000000-0008-0000-0200-000000030000}"/>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39025</xdr:rowOff>
    </xdr:from>
    <xdr:ext cx="405111" cy="259045"/>
    <xdr:sp macro="" textlink="">
      <xdr:nvSpPr>
        <xdr:cNvPr id="769" name="n_1mainValue【庁舎】&#10;有形固定資産減価償却率">
          <a:extLst>
            <a:ext uri="{FF2B5EF4-FFF2-40B4-BE49-F238E27FC236}">
              <a16:creationId xmlns:a16="http://schemas.microsoft.com/office/drawing/2014/main" id="{00000000-0008-0000-0200-000001030000}"/>
            </a:ext>
          </a:extLst>
        </xdr:cNvPr>
        <xdr:cNvSpPr txBox="1"/>
      </xdr:nvSpPr>
      <xdr:spPr>
        <a:xfrm>
          <a:off x="152660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1469</xdr:rowOff>
    </xdr:from>
    <xdr:ext cx="405111" cy="259045"/>
    <xdr:sp macro="" textlink="">
      <xdr:nvSpPr>
        <xdr:cNvPr id="770" name="n_2mainValue【庁舎】&#10;有形固定資産減価償却率">
          <a:extLst>
            <a:ext uri="{FF2B5EF4-FFF2-40B4-BE49-F238E27FC236}">
              <a16:creationId xmlns:a16="http://schemas.microsoft.com/office/drawing/2014/main" id="{00000000-0008-0000-0200-000002030000}"/>
            </a:ext>
          </a:extLst>
        </xdr:cNvPr>
        <xdr:cNvSpPr txBox="1"/>
      </xdr:nvSpPr>
      <xdr:spPr>
        <a:xfrm>
          <a:off x="143897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a:extLst>
            <a:ext uri="{FF2B5EF4-FFF2-40B4-BE49-F238E27FC236}">
              <a16:creationId xmlns:a16="http://schemas.microsoft.com/office/drawing/2014/main" id="{00000000-0008-0000-0200-00001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a:extLst>
            <a:ext uri="{FF2B5EF4-FFF2-40B4-BE49-F238E27FC236}">
              <a16:creationId xmlns:a16="http://schemas.microsoft.com/office/drawing/2014/main" id="{00000000-0008-0000-0200-00001D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a:extLst>
            <a:ext uri="{FF2B5EF4-FFF2-40B4-BE49-F238E27FC236}">
              <a16:creationId xmlns:a16="http://schemas.microsoft.com/office/drawing/2014/main" id="{00000000-0008-0000-0200-00001F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1" name="【庁舎】&#10;一人当たり面積平均値テキスト">
          <a:extLst>
            <a:ext uri="{FF2B5EF4-FFF2-40B4-BE49-F238E27FC236}">
              <a16:creationId xmlns:a16="http://schemas.microsoft.com/office/drawing/2014/main" id="{00000000-0008-0000-0200-000021030000}"/>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2110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165479</xdr:rowOff>
    </xdr:from>
    <xdr:ext cx="469744" cy="259045"/>
    <xdr:sp macro="" textlink="">
      <xdr:nvSpPr>
        <xdr:cNvPr id="812" name="【庁舎】&#10;一人当たり面積該当値テキスト">
          <a:extLst>
            <a:ext uri="{FF2B5EF4-FFF2-40B4-BE49-F238E27FC236}">
              <a16:creationId xmlns:a16="http://schemas.microsoft.com/office/drawing/2014/main" id="{00000000-0008-0000-0200-00002C030000}"/>
            </a:ext>
          </a:extLst>
        </xdr:cNvPr>
        <xdr:cNvSpPr txBox="1"/>
      </xdr:nvSpPr>
      <xdr:spPr>
        <a:xfrm>
          <a:off x="22199600"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66402</xdr:rowOff>
    </xdr:from>
    <xdr:to>
      <xdr:col>116</xdr:col>
      <xdr:colOff>63500</xdr:colOff>
      <xdr:row>106</xdr:row>
      <xdr:rowOff>69669</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1323300" y="182401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106</xdr:row>
      <xdr:rowOff>76200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0434300" y="1824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7" name="n_1aveValue【庁舎】&#10;一人当たり面積">
          <a:extLst>
            <a:ext uri="{FF2B5EF4-FFF2-40B4-BE49-F238E27FC236}">
              <a16:creationId xmlns:a16="http://schemas.microsoft.com/office/drawing/2014/main" id="{00000000-0008-0000-0200-00003103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18" name="n_2aveValue【庁舎】&#10;一人当たり面積">
          <a:extLst>
            <a:ext uri="{FF2B5EF4-FFF2-40B4-BE49-F238E27FC236}">
              <a16:creationId xmlns:a16="http://schemas.microsoft.com/office/drawing/2014/main" id="{00000000-0008-0000-0200-00003203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a:extLst>
            <a:ext uri="{FF2B5EF4-FFF2-40B4-BE49-F238E27FC236}">
              <a16:creationId xmlns:a16="http://schemas.microsoft.com/office/drawing/2014/main" id="{00000000-0008-0000-0200-000033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111596</xdr:rowOff>
    </xdr:from>
    <xdr:ext cx="469744" cy="259045"/>
    <xdr:sp macro="" textlink="">
      <xdr:nvSpPr>
        <xdr:cNvPr id="820" name="n_1mainValue【庁舎】&#10;一人当たり面積">
          <a:extLst>
            <a:ext uri="{FF2B5EF4-FFF2-40B4-BE49-F238E27FC236}">
              <a16:creationId xmlns:a16="http://schemas.microsoft.com/office/drawing/2014/main" id="{00000000-0008-0000-0200-000034030000}"/>
            </a:ext>
          </a:extLst>
        </xdr:cNvPr>
        <xdr:cNvSpPr txBox="1"/>
      </xdr:nvSpPr>
      <xdr:spPr>
        <a:xfrm>
          <a:off x="21075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821" name="n_2mainValue【庁舎】&#10;一人当たり面積">
          <a:extLst>
            <a:ext uri="{FF2B5EF4-FFF2-40B4-BE49-F238E27FC236}">
              <a16:creationId xmlns:a16="http://schemas.microsoft.com/office/drawing/2014/main" id="{00000000-0008-0000-0200-000035030000}"/>
            </a:ext>
          </a:extLst>
        </xdr:cNvPr>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福祉施設に係る有形固定資産減価償却率については、本市の所有する「ひと・ふれあいセンター」（隣保館）が昭和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年に建てられた建物であるため、非常に高い水準となっており、今後、周辺施設との複合化を視野に入れた対応を実施する必要があると考えている。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庁舎に係る有形固定資産減価償却率については、本市の所有する庁舎のうち本庁は昭和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年に、市民福祉センターは昭和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年に、その他の庁舎は平成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に建てられた建物であるため、非常に高い水準となっているが、公共施設等総合管理計画に基づき、今後、本庁とその周辺施設を複合化した一体的な新庁舎の整備を予定しており、水準は低下傾向になると考えられ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体育館・プールに係る</a:t>
          </a:r>
          <a:r>
            <a:rPr kumimoji="1"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本市の所有する総合体育館が昭和</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59</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年に、</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ヶ所の市民プールについては昭和</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60</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年に建てられた建物であるため高い水準となっているが、市民プールについて近年の猛暑の影響により施設管理が難しくなっていることから、</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ヶ所のうち</a:t>
          </a: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ヶ所の市民プールを廃止のうえ除却することになっており、</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水準は低下傾向になると考えられる。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なお、一般廃棄物処理施設に係る有形固定資産減価償却率については、ゴミ焼却場を平成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年に新設していることから、非常に低い水準となっている。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86,974
86,145
43.93
34,504,779
34,241,608
76,704
18,267,710
27,309,557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前年度決算と変わらず、</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0.69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であった。</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市町村民税は増加したものの、固定資産税や消費税交付金の減少により基準財政収入額は減少し、かつ、個別算定経費や公債費等の増加により基準財政需要額が増加したためである。</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今後、社会保障関係費の増加により、基準財政需要額がさらに増大することが予想されるため、自主財源の確保のために、企業誘致や税収基盤強化に努める。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臨時財政対策債や地方交付税等が増加し、さらに、生活保護費等の扶助費が減少したことで</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3.7</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ポイント改善した。</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しかし、依然として経常収支比率は類似団体内平均値、全国平均よりも高い。これは、少子高齢化の進展や障害者の自立支援等に係る扶助費・繰出金が増加し、また、水道事業会計からの長期借入金の償還が続いていることから、補助費等の削減が難しいためである。</a:t>
          </a:r>
          <a:endPar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今後も第二次貝塚新生プランを着実に推進し、業務の効率化等により経常的経費の削減に取り組み、財政構造の改善を図る。</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64</xdr:row>
      <xdr:rowOff>34544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2878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34544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07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64</xdr:row>
      <xdr:rowOff>34544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446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58674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446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[105,344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第二次貝</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新生プランによる給与カット等を実行しており、人件費抑制を続けているが、ふるさと応援寄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に係る事業費等の増加により、物件費が増加したことによって全体としては昨年度より増加した。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他団体との比較としては、類似団体内平均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、全国平均、大阪府平均を下回っている。今後も給与水準、職員定数の適正化による人件費の抑制や物件費の歳出削減を図り、コスト抑制に努める。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mn-lt"/>
              <a:ea typeface="+mn-ea"/>
              <a:cs typeface="+mn-cs"/>
            </a:rPr>
            <a:t>　</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98965</xdr:rowOff>
    </xdr:from>
    <xdr:to>
      <xdr:col>23</xdr:col>
      <xdr:colOff>133350</xdr:colOff>
      <xdr:row>84</xdr:row>
      <xdr:rowOff>6728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29315"/>
          <a:ext cx="838200" cy="7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90319</xdr:rowOff>
    </xdr:from>
    <xdr:to>
      <xdr:col>19</xdr:col>
      <xdr:colOff>133350</xdr:colOff>
      <xdr:row>83</xdr:row>
      <xdr:rowOff>98965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20669"/>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51335</xdr:rowOff>
    </xdr:from>
    <xdr:to>
      <xdr:col>15</xdr:col>
      <xdr:colOff>82550</xdr:colOff>
      <xdr:row>83</xdr:row>
      <xdr:rowOff>90319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81685"/>
          <a:ext cx="8890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168653</xdr:rowOff>
    </xdr:from>
    <xdr:to>
      <xdr:col>11</xdr:col>
      <xdr:colOff>31750</xdr:colOff>
      <xdr:row>83</xdr:row>
      <xdr:rowOff>51335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27553"/>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127378</xdr:rowOff>
    </xdr:from>
    <xdr:to>
      <xdr:col>23</xdr:col>
      <xdr:colOff>184150</xdr:colOff>
      <xdr:row>84</xdr:row>
      <xdr:rowOff>57528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143905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48165</xdr:rowOff>
    </xdr:from>
    <xdr:to>
      <xdr:col>19</xdr:col>
      <xdr:colOff>184150</xdr:colOff>
      <xdr:row>83</xdr:row>
      <xdr:rowOff>149765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159942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47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39519</xdr:rowOff>
    </xdr:from>
    <xdr:to>
      <xdr:col>15</xdr:col>
      <xdr:colOff>133350</xdr:colOff>
      <xdr:row>83</xdr:row>
      <xdr:rowOff>141119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151296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3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535</xdr:rowOff>
    </xdr:from>
    <xdr:to>
      <xdr:col>11</xdr:col>
      <xdr:colOff>82550</xdr:colOff>
      <xdr:row>83</xdr:row>
      <xdr:rowOff>102135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112312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117853</xdr:rowOff>
    </xdr:from>
    <xdr:to>
      <xdr:col>7</xdr:col>
      <xdr:colOff>31750</xdr:colOff>
      <xdr:row>83</xdr:row>
      <xdr:rowOff>48003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58180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4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24</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日の間、職務の級及び期間に応じて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7</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％の給料減額に努めた。減額を実施していない期間も退職者の増加等により貝塚市の給与水準は抑えられている。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日の間も職務の級に応じて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％の減額を行うことで、数値抑制に努めている。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15421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084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15421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394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394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84350"/>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消防部門の増員や公立保育所の認定こども園化による保育教諭の増員及び欠員補充、再任用フルタイム職員の増加などで、ここ数年は職員数は増加しているが、全国平均や大阪府平均を下回っている。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今後も第二次貝塚新生プランを推進し、引き続き職員数抑制に取り組む。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24871</xdr:rowOff>
    </xdr:from>
    <xdr:to>
      <xdr:col>81</xdr:col>
      <xdr:colOff>44450</xdr:colOff>
      <xdr:row>61</xdr:row>
      <xdr:rowOff>42969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332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8784</xdr:rowOff>
    </xdr:from>
    <xdr:to>
      <xdr:col>77</xdr:col>
      <xdr:colOff>44450</xdr:colOff>
      <xdr:row>61</xdr:row>
      <xdr:rowOff>24871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6723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8784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305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142029</xdr:rowOff>
    </xdr:from>
    <xdr:to>
      <xdr:col>68</xdr:col>
      <xdr:colOff>152400</xdr:colOff>
      <xdr:row>60</xdr:row>
      <xdr:rowOff>146050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290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135696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145521</xdr:rowOff>
    </xdr:from>
    <xdr:to>
      <xdr:col>77</xdr:col>
      <xdr:colOff>95250</xdr:colOff>
      <xdr:row>61</xdr:row>
      <xdr:rowOff>75671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60448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1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129434</xdr:rowOff>
    </xdr:from>
    <xdr:to>
      <xdr:col>73</xdr:col>
      <xdr:colOff>44450</xdr:colOff>
      <xdr:row>61</xdr:row>
      <xdr:rowOff>59584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44361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0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臨時財政対策債と普通交付税額が増加し、岸和田市貝塚市清掃施設組合の建設公債費が減少したことによって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しかし、依然として類似団体内平均値、大阪府平均を上回る水準であるため、地方債の新規発行を抑制し、実質公債費比率の改善を図る。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109982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008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167894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394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83312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9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165354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842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59182</xdr:rowOff>
    </xdr:from>
    <xdr:to>
      <xdr:col>77</xdr:col>
      <xdr:colOff>95250</xdr:colOff>
      <xdr:row>41</xdr:row>
      <xdr:rowOff>160782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114554</xdr:rowOff>
    </xdr:from>
    <xdr:to>
      <xdr:col>64</xdr:col>
      <xdr:colOff>152400</xdr:colOff>
      <xdr:row>43</xdr:row>
      <xdr:rowOff>44704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29481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mn-lt"/>
              <a:ea typeface="+mn-ea"/>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市立貝</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塚</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病院と岸和田市貝塚市清掃施設組合の借入残高の減少</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普通交付税の増加</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による標準財政規模の増加、</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市有地の売却によ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充当可能基金の増加</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23.9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ポイント改善した</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しかし、依然として類似団体内平均値、全国平均、大阪府平均を上回っており、かつ、新庁舎建設を予定しているため、</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今後も将来負担の抑制に努める。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94945</xdr:rowOff>
    </xdr:from>
    <xdr:to>
      <xdr:col>81</xdr:col>
      <xdr:colOff>44450</xdr:colOff>
      <xdr:row>17</xdr:row>
      <xdr:rowOff>154178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838145"/>
          <a:ext cx="838200" cy="2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154178</xdr:rowOff>
    </xdr:from>
    <xdr:to>
      <xdr:col>77</xdr:col>
      <xdr:colOff>44450</xdr:colOff>
      <xdr:row>17</xdr:row>
      <xdr:rowOff>164795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068828"/>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143561</xdr:rowOff>
    </xdr:from>
    <xdr:to>
      <xdr:col>72</xdr:col>
      <xdr:colOff>203200</xdr:colOff>
      <xdr:row>17</xdr:row>
      <xdr:rowOff>164795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3058211"/>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143561</xdr:rowOff>
    </xdr:from>
    <xdr:to>
      <xdr:col>68</xdr:col>
      <xdr:colOff>152400</xdr:colOff>
      <xdr:row>18</xdr:row>
      <xdr:rowOff>31953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058211"/>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44145</xdr:rowOff>
    </xdr:from>
    <xdr:to>
      <xdr:col>81</xdr:col>
      <xdr:colOff>95250</xdr:colOff>
      <xdr:row>16</xdr:row>
      <xdr:rowOff>145745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16222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75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103378</xdr:rowOff>
    </xdr:from>
    <xdr:to>
      <xdr:col>77</xdr:col>
      <xdr:colOff>95250</xdr:colOff>
      <xdr:row>18</xdr:row>
      <xdr:rowOff>33528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18305</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10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113995</xdr:rowOff>
    </xdr:from>
    <xdr:to>
      <xdr:col>73</xdr:col>
      <xdr:colOff>44450</xdr:colOff>
      <xdr:row>18</xdr:row>
      <xdr:rowOff>44145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0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28922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11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92761</xdr:rowOff>
    </xdr:from>
    <xdr:to>
      <xdr:col>68</xdr:col>
      <xdr:colOff>203200</xdr:colOff>
      <xdr:row>18</xdr:row>
      <xdr:rowOff>22911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0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7688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09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152603</xdr:rowOff>
    </xdr:from>
    <xdr:to>
      <xdr:col>64</xdr:col>
      <xdr:colOff>152400</xdr:colOff>
      <xdr:row>18</xdr:row>
      <xdr:rowOff>82753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0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67530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15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86,974
86,145
43.93
34,504,779
34,241,608
76,704
18,267,710
27,309,557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mn-lt"/>
              <a:ea typeface="+mn-ea"/>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の貝塚新生プランと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の第</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次貝塚新生プランにより人件費の抑制や適正化に努めてはいるものの、ごみ収集業務と小学校給食調理業務を直営実施していることから、</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大阪府平均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下回っているものの、類似団体内平均値や全国平均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引き続き、職員給与や人員体制の適正化に努める。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3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38</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8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かいづか　ふるさと応援基金からの繰入金の増加等により比率が低下しており、類似団体内平均値、大阪府平均、全国平均を下回っている。</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、基金に頼らずに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できるよう経費の抑制に努めていく。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72136</xdr:rowOff>
    </xdr:from>
    <xdr:to>
      <xdr:col>82</xdr:col>
      <xdr:colOff>107950</xdr:colOff>
      <xdr:row>15</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7243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46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15</xdr:row>
      <xdr:rowOff>110998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55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83566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00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21336</xdr:rowOff>
    </xdr:from>
    <xdr:to>
      <xdr:col>82</xdr:col>
      <xdr:colOff>158750</xdr:colOff>
      <xdr:row>14</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37863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6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かいづか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ふるさと応援基金の繰入金の増加</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比率は低下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大阪府平均より下回っているが、全国平均や類似団体内平均値よりは上回っている。これは、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子ども医療助成事業の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うち年齢引上げ分等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を市単独で行っている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こと等により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経常経費が高止まりしている傾向にあるため</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今後は、基金に頼らずに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を抑制できるように努める。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58</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89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58</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29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156935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57</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53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下水道事業会計への繰出金の減少等により前年度から</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したものの、高止まりしている状態である。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、高齢化が進み、介護保険事業会計や後期高齢者医療事業会計への繰出金の増加が見込まれるので、適正な事務執行に努めることで</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の抑制を図る。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57</xdr:row>
      <xdr:rowOff>128633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686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128633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75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11067</xdr:rowOff>
    </xdr:from>
    <xdr:to>
      <xdr:col>73</xdr:col>
      <xdr:colOff>180975</xdr:colOff>
      <xdr:row>57</xdr:row>
      <xdr:rowOff>102507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837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11067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706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17253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8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131717</xdr:rowOff>
    </xdr:from>
    <xdr:to>
      <xdr:col>69</xdr:col>
      <xdr:colOff>142875</xdr:colOff>
      <xdr:row>57</xdr:row>
      <xdr:rowOff>61867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46644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33581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000000"/>
              </a:solidFill>
              <a:effectLst/>
              <a:latin typeface="+mn-lt"/>
              <a:ea typeface="+mn-ea"/>
              <a:cs typeface="+mn-cs"/>
            </a:rPr>
            <a:t>　</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岸和田市貝塚市清掃施設組合への負担金が、建設公債費の減少により減少したが、特定目的基金の充当がなくなったことや、ふるさと納税の返礼品に係る費用等が増加したこと等により比率は上昇した。</a:t>
          </a: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今後、岸和田市貝塚市清掃施設組合への負担金については、施設の老朽化により更新、改修等に係る費用が増加すると見込まれるので、その他の補助費等を含め、適正に精査し、抑制を図る。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50256</xdr:rowOff>
    </xdr:from>
    <xdr:to>
      <xdr:col>82</xdr:col>
      <xdr:colOff>107950</xdr:colOff>
      <xdr:row>37</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939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50256</xdr:rowOff>
    </xdr:from>
    <xdr:to>
      <xdr:col>78</xdr:col>
      <xdr:colOff>69850</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3939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35560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87812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506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170906</xdr:rowOff>
    </xdr:from>
    <xdr:to>
      <xdr:col>78</xdr:col>
      <xdr:colOff>120650</xdr:colOff>
      <xdr:row>37</xdr:row>
      <xdr:rowOff>101056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37012</xdr:rowOff>
    </xdr:from>
    <xdr:to>
      <xdr:col>65</xdr:col>
      <xdr:colOff>53975</xdr:colOff>
      <xdr:row>38</xdr:row>
      <xdr:rowOff>138612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123389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臨時財政対策債の</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償還金の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等により比率が上昇した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大阪</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府平均、全国平均は下回っている。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ただし、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新庁舎建設に係る地方債の発行を予定しており、将来的に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することが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懸念され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るため、地方債</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の新規発行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については精査しながら公債費の抑制に努める。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57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140715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572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159004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42418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89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かいづか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ふるさと応援基金の繰入額の増加により前年度より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したが、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、大阪府平均、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を上回っており、財政の硬直化は深刻な状況にある。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今後も、業務の効率化等により経常経費の削減に取り組み、</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基金に頼らずとも上昇を抑制できるように、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硬直化が進む財政構造の改善を図る。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78994</xdr:rowOff>
    </xdr:from>
    <xdr:to>
      <xdr:col>82</xdr:col>
      <xdr:colOff>107950</xdr:colOff>
      <xdr:row>80</xdr:row>
      <xdr:rowOff>99568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623544"/>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80</xdr:row>
      <xdr:rowOff>99568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801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85852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7241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35561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7241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48768</xdr:rowOff>
    </xdr:from>
    <xdr:to>
      <xdr:col>78</xdr:col>
      <xdr:colOff>120650</xdr:colOff>
      <xdr:row>80</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135145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51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128778</xdr:rowOff>
    </xdr:from>
    <xdr:to>
      <xdr:col>69</xdr:col>
      <xdr:colOff>142875</xdr:colOff>
      <xdr:row>80</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43705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44856</xdr:rowOff>
    </xdr:from>
    <xdr:to>
      <xdr:col>29</xdr:col>
      <xdr:colOff>127000</xdr:colOff>
      <xdr:row>17</xdr:row>
      <xdr:rowOff>70764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07131"/>
          <a:ext cx="6477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29633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70764</xdr:rowOff>
    </xdr:from>
    <xdr:to>
      <xdr:col>26</xdr:col>
      <xdr:colOff>50800</xdr:colOff>
      <xdr:row>17</xdr:row>
      <xdr:rowOff>93663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33039"/>
          <a:ext cx="698500" cy="2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93663</xdr:rowOff>
    </xdr:from>
    <xdr:to>
      <xdr:col>22</xdr:col>
      <xdr:colOff>114300</xdr:colOff>
      <xdr:row>17</xdr:row>
      <xdr:rowOff>95929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5938"/>
          <a:ext cx="698500" cy="2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95929</xdr:rowOff>
    </xdr:from>
    <xdr:to>
      <xdr:col>18</xdr:col>
      <xdr:colOff>177800</xdr:colOff>
      <xdr:row>17</xdr:row>
      <xdr:rowOff>135192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8204"/>
          <a:ext cx="698500" cy="3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165506</xdr:rowOff>
    </xdr:from>
    <xdr:to>
      <xdr:col>29</xdr:col>
      <xdr:colOff>177800</xdr:colOff>
      <xdr:row>17</xdr:row>
      <xdr:rowOff>95656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5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19964</xdr:rowOff>
    </xdr:from>
    <xdr:to>
      <xdr:col>26</xdr:col>
      <xdr:colOff>101600</xdr:colOff>
      <xdr:row>17</xdr:row>
      <xdr:rowOff>121564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106341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8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42863</xdr:rowOff>
    </xdr:from>
    <xdr:to>
      <xdr:col>22</xdr:col>
      <xdr:colOff>165100</xdr:colOff>
      <xdr:row>17</xdr:row>
      <xdr:rowOff>144463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129240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45129</xdr:rowOff>
    </xdr:from>
    <xdr:to>
      <xdr:col>19</xdr:col>
      <xdr:colOff>38100</xdr:colOff>
      <xdr:row>17</xdr:row>
      <xdr:rowOff>146729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131506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84392</xdr:rowOff>
    </xdr:from>
    <xdr:to>
      <xdr:col>15</xdr:col>
      <xdr:colOff>101600</xdr:colOff>
      <xdr:row>18</xdr:row>
      <xdr:rowOff>14542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6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170769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256322</xdr:rowOff>
    </xdr:from>
    <xdr:to>
      <xdr:col>29</xdr:col>
      <xdr:colOff>127000</xdr:colOff>
      <xdr:row>35</xdr:row>
      <xdr:rowOff>290449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66672"/>
          <a:ext cx="647700" cy="34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275226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85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186338</xdr:rowOff>
    </xdr:from>
    <xdr:to>
      <xdr:col>26</xdr:col>
      <xdr:colOff>50800</xdr:colOff>
      <xdr:row>35</xdr:row>
      <xdr:rowOff>256322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96688"/>
          <a:ext cx="698500" cy="69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159298</xdr:rowOff>
    </xdr:from>
    <xdr:to>
      <xdr:col>22</xdr:col>
      <xdr:colOff>114300</xdr:colOff>
      <xdr:row>35</xdr:row>
      <xdr:rowOff>186338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69648"/>
          <a:ext cx="698500" cy="27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66617</xdr:rowOff>
    </xdr:from>
    <xdr:to>
      <xdr:col>18</xdr:col>
      <xdr:colOff>177800</xdr:colOff>
      <xdr:row>35</xdr:row>
      <xdr:rowOff>159298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76967"/>
          <a:ext cx="698500" cy="92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239649</xdr:rowOff>
    </xdr:from>
    <xdr:to>
      <xdr:col>29</xdr:col>
      <xdr:colOff>177800</xdr:colOff>
      <xdr:row>35</xdr:row>
      <xdr:rowOff>341249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4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84726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9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205522</xdr:rowOff>
    </xdr:from>
    <xdr:to>
      <xdr:col>26</xdr:col>
      <xdr:colOff>101600</xdr:colOff>
      <xdr:row>35</xdr:row>
      <xdr:rowOff>307122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5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317299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8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135538</xdr:rowOff>
    </xdr:from>
    <xdr:to>
      <xdr:col>22</xdr:col>
      <xdr:colOff>165100</xdr:colOff>
      <xdr:row>35</xdr:row>
      <xdr:rowOff>237138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4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247315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1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108498</xdr:rowOff>
    </xdr:from>
    <xdr:to>
      <xdr:col>19</xdr:col>
      <xdr:colOff>38100</xdr:colOff>
      <xdr:row>35</xdr:row>
      <xdr:rowOff>210098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1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220275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8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15817</xdr:rowOff>
    </xdr:from>
    <xdr:to>
      <xdr:col>15</xdr:col>
      <xdr:colOff>101600</xdr:colOff>
      <xdr:row>35</xdr:row>
      <xdr:rowOff>117417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26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127594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9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86,974
86,145
43.93
34,504,779
34,241,608
76,704
18,267,710
27,309,557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129718</xdr:rowOff>
    </xdr:from>
    <xdr:to>
      <xdr:col>24</xdr:col>
      <xdr:colOff>63500</xdr:colOff>
      <xdr:row>36</xdr:row>
      <xdr:rowOff>147510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01918"/>
          <a:ext cx="8382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129718</xdr:rowOff>
    </xdr:from>
    <xdr:to>
      <xdr:col>19</xdr:col>
      <xdr:colOff>177800</xdr:colOff>
      <xdr:row>36</xdr:row>
      <xdr:rowOff>139148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1918"/>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139148</xdr:rowOff>
    </xdr:from>
    <xdr:to>
      <xdr:col>15</xdr:col>
      <xdr:colOff>50800</xdr:colOff>
      <xdr:row>37</xdr:row>
      <xdr:rowOff>1949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1348"/>
          <a:ext cx="889000" cy="3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1949</xdr:rowOff>
    </xdr:from>
    <xdr:to>
      <xdr:col>10</xdr:col>
      <xdr:colOff>114300</xdr:colOff>
      <xdr:row>37</xdr:row>
      <xdr:rowOff>30296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559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96710</xdr:rowOff>
    </xdr:from>
    <xdr:to>
      <xdr:col>24</xdr:col>
      <xdr:colOff>114300</xdr:colOff>
      <xdr:row>37</xdr:row>
      <xdr:rowOff>26860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119587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78918</xdr:rowOff>
    </xdr:from>
    <xdr:to>
      <xdr:col>20</xdr:col>
      <xdr:colOff>38100</xdr:colOff>
      <xdr:row>37</xdr:row>
      <xdr:rowOff>9068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25595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88348</xdr:rowOff>
    </xdr:from>
    <xdr:to>
      <xdr:col>15</xdr:col>
      <xdr:colOff>101600</xdr:colOff>
      <xdr:row>37</xdr:row>
      <xdr:rowOff>18498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35025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122599</xdr:rowOff>
    </xdr:from>
    <xdr:to>
      <xdr:col>10</xdr:col>
      <xdr:colOff>165100</xdr:colOff>
      <xdr:row>37</xdr:row>
      <xdr:rowOff>52749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69276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150946</xdr:rowOff>
    </xdr:from>
    <xdr:to>
      <xdr:col>6</xdr:col>
      <xdr:colOff>38100</xdr:colOff>
      <xdr:row>37</xdr:row>
      <xdr:rowOff>81096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120909</xdr:rowOff>
    </xdr:from>
    <xdr:to>
      <xdr:col>24</xdr:col>
      <xdr:colOff>63500</xdr:colOff>
      <xdr:row>56</xdr:row>
      <xdr:rowOff>32395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50659"/>
          <a:ext cx="8382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28806</xdr:rowOff>
    </xdr:from>
    <xdr:to>
      <xdr:col>19</xdr:col>
      <xdr:colOff>177800</xdr:colOff>
      <xdr:row>56</xdr:row>
      <xdr:rowOff>32395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30006"/>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28806</xdr:rowOff>
    </xdr:from>
    <xdr:to>
      <xdr:col>15</xdr:col>
      <xdr:colOff>50800</xdr:colOff>
      <xdr:row>56</xdr:row>
      <xdr:rowOff>88585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30006"/>
          <a:ext cx="889000" cy="5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88585</xdr:rowOff>
    </xdr:from>
    <xdr:to>
      <xdr:col>10</xdr:col>
      <xdr:colOff>114300</xdr:colOff>
      <xdr:row>56</xdr:row>
      <xdr:rowOff>140820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89785"/>
          <a:ext cx="8890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70109</xdr:rowOff>
    </xdr:from>
    <xdr:to>
      <xdr:col>24</xdr:col>
      <xdr:colOff>114300</xdr:colOff>
      <xdr:row>56</xdr:row>
      <xdr:rowOff>259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48536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7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153045</xdr:rowOff>
    </xdr:from>
    <xdr:to>
      <xdr:col>20</xdr:col>
      <xdr:colOff>38100</xdr:colOff>
      <xdr:row>56</xdr:row>
      <xdr:rowOff>83195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74322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7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149456</xdr:rowOff>
    </xdr:from>
    <xdr:to>
      <xdr:col>15</xdr:col>
      <xdr:colOff>101600</xdr:colOff>
      <xdr:row>56</xdr:row>
      <xdr:rowOff>79606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70733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37785</xdr:rowOff>
    </xdr:from>
    <xdr:to>
      <xdr:col>10</xdr:col>
      <xdr:colOff>165100</xdr:colOff>
      <xdr:row>56</xdr:row>
      <xdr:rowOff>139385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130512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3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90020</xdr:rowOff>
    </xdr:from>
    <xdr:to>
      <xdr:col>6</xdr:col>
      <xdr:colOff>38100</xdr:colOff>
      <xdr:row>57</xdr:row>
      <xdr:rowOff>20170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11297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8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37379</xdr:rowOff>
    </xdr:from>
    <xdr:to>
      <xdr:col>24</xdr:col>
      <xdr:colOff>63500</xdr:colOff>
      <xdr:row>78</xdr:row>
      <xdr:rowOff>68377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10479"/>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68377</xdr:rowOff>
    </xdr:from>
    <xdr:to>
      <xdr:col>19</xdr:col>
      <xdr:colOff>177800</xdr:colOff>
      <xdr:row>78</xdr:row>
      <xdr:rowOff>74687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41477"/>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74687</xdr:rowOff>
    </xdr:from>
    <xdr:to>
      <xdr:col>15</xdr:col>
      <xdr:colOff>50800</xdr:colOff>
      <xdr:row>78</xdr:row>
      <xdr:rowOff>85705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47787"/>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81224</xdr:rowOff>
    </xdr:from>
    <xdr:to>
      <xdr:col>10</xdr:col>
      <xdr:colOff>114300</xdr:colOff>
      <xdr:row>78</xdr:row>
      <xdr:rowOff>85705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54324"/>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158029</xdr:rowOff>
    </xdr:from>
    <xdr:to>
      <xdr:col>24</xdr:col>
      <xdr:colOff>114300</xdr:colOff>
      <xdr:row>78</xdr:row>
      <xdr:rowOff>88179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72956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17577</xdr:rowOff>
    </xdr:from>
    <xdr:to>
      <xdr:col>20</xdr:col>
      <xdr:colOff>38100</xdr:colOff>
      <xdr:row>78</xdr:row>
      <xdr:rowOff>119177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110304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23887</xdr:rowOff>
    </xdr:from>
    <xdr:to>
      <xdr:col>15</xdr:col>
      <xdr:colOff>101600</xdr:colOff>
      <xdr:row>78</xdr:row>
      <xdr:rowOff>125487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116614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34905</xdr:rowOff>
    </xdr:from>
    <xdr:to>
      <xdr:col>10</xdr:col>
      <xdr:colOff>165100</xdr:colOff>
      <xdr:row>78</xdr:row>
      <xdr:rowOff>136505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127632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30424</xdr:rowOff>
    </xdr:from>
    <xdr:to>
      <xdr:col>6</xdr:col>
      <xdr:colOff>38100</xdr:colOff>
      <xdr:row>78</xdr:row>
      <xdr:rowOff>132024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123151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9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145887</xdr:rowOff>
    </xdr:from>
    <xdr:to>
      <xdr:col>24</xdr:col>
      <xdr:colOff>63500</xdr:colOff>
      <xdr:row>94</xdr:row>
      <xdr:rowOff>18862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090737"/>
          <a:ext cx="8382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145887</xdr:rowOff>
    </xdr:from>
    <xdr:to>
      <xdr:col>19</xdr:col>
      <xdr:colOff>177800</xdr:colOff>
      <xdr:row>94</xdr:row>
      <xdr:rowOff>44755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090737"/>
          <a:ext cx="889000" cy="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44755</xdr:rowOff>
    </xdr:from>
    <xdr:to>
      <xdr:col>15</xdr:col>
      <xdr:colOff>50800</xdr:colOff>
      <xdr:row>94</xdr:row>
      <xdr:rowOff>93249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161055"/>
          <a:ext cx="889000" cy="4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93249</xdr:rowOff>
    </xdr:from>
    <xdr:to>
      <xdr:col>10</xdr:col>
      <xdr:colOff>114300</xdr:colOff>
      <xdr:row>94</xdr:row>
      <xdr:rowOff>148752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209549"/>
          <a:ext cx="889000" cy="5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139512</xdr:rowOff>
    </xdr:from>
    <xdr:to>
      <xdr:col>24</xdr:col>
      <xdr:colOff>114300</xdr:colOff>
      <xdr:row>94</xdr:row>
      <xdr:rowOff>69662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0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162389</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93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95087</xdr:rowOff>
    </xdr:from>
    <xdr:to>
      <xdr:col>20</xdr:col>
      <xdr:colOff>38100</xdr:colOff>
      <xdr:row>94</xdr:row>
      <xdr:rowOff>25237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3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41764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81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165405</xdr:rowOff>
    </xdr:from>
    <xdr:to>
      <xdr:col>15</xdr:col>
      <xdr:colOff>101600</xdr:colOff>
      <xdr:row>94</xdr:row>
      <xdr:rowOff>95555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1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112082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88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42449</xdr:rowOff>
    </xdr:from>
    <xdr:to>
      <xdr:col>10</xdr:col>
      <xdr:colOff>165100</xdr:colOff>
      <xdr:row>94</xdr:row>
      <xdr:rowOff>144049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1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160576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9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97952</xdr:rowOff>
    </xdr:from>
    <xdr:to>
      <xdr:col>6</xdr:col>
      <xdr:colOff>38100</xdr:colOff>
      <xdr:row>95</xdr:row>
      <xdr:rowOff>28102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2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44629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598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76978</xdr:rowOff>
    </xdr:from>
    <xdr:to>
      <xdr:col>55</xdr:col>
      <xdr:colOff>0</xdr:colOff>
      <xdr:row>36</xdr:row>
      <xdr:rowOff>156331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49178"/>
          <a:ext cx="838200" cy="7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87422</xdr:rowOff>
    </xdr:from>
    <xdr:to>
      <xdr:col>50</xdr:col>
      <xdr:colOff>114300</xdr:colOff>
      <xdr:row>36</xdr:row>
      <xdr:rowOff>156331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259622"/>
          <a:ext cx="889000" cy="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87422</xdr:rowOff>
    </xdr:from>
    <xdr:to>
      <xdr:col>45</xdr:col>
      <xdr:colOff>177800</xdr:colOff>
      <xdr:row>36</xdr:row>
      <xdr:rowOff>115311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5962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112125</xdr:rowOff>
    </xdr:from>
    <xdr:to>
      <xdr:col>41</xdr:col>
      <xdr:colOff>50800</xdr:colOff>
      <xdr:row>36</xdr:row>
      <xdr:rowOff>115311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284325"/>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26178</xdr:rowOff>
    </xdr:from>
    <xdr:to>
      <xdr:col>55</xdr:col>
      <xdr:colOff>50800</xdr:colOff>
      <xdr:row>36</xdr:row>
      <xdr:rowOff>127778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49055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105531</xdr:rowOff>
    </xdr:from>
    <xdr:to>
      <xdr:col>50</xdr:col>
      <xdr:colOff>165100</xdr:colOff>
      <xdr:row>37</xdr:row>
      <xdr:rowOff>35681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26808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36622</xdr:rowOff>
    </xdr:from>
    <xdr:to>
      <xdr:col>46</xdr:col>
      <xdr:colOff>38100</xdr:colOff>
      <xdr:row>36</xdr:row>
      <xdr:rowOff>138222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154749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64511</xdr:rowOff>
    </xdr:from>
    <xdr:to>
      <xdr:col>41</xdr:col>
      <xdr:colOff>101600</xdr:colOff>
      <xdr:row>36</xdr:row>
      <xdr:rowOff>166111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3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11188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61325</xdr:rowOff>
    </xdr:from>
    <xdr:to>
      <xdr:col>36</xdr:col>
      <xdr:colOff>165100</xdr:colOff>
      <xdr:row>36</xdr:row>
      <xdr:rowOff>162925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154052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2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29972</xdr:rowOff>
    </xdr:from>
    <xdr:to>
      <xdr:col>55</xdr:col>
      <xdr:colOff>0</xdr:colOff>
      <xdr:row>58</xdr:row>
      <xdr:rowOff>78988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74072"/>
          <a:ext cx="8382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29972</xdr:rowOff>
    </xdr:from>
    <xdr:to>
      <xdr:col>50</xdr:col>
      <xdr:colOff>114300</xdr:colOff>
      <xdr:row>58</xdr:row>
      <xdr:rowOff>67974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74072"/>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46834</xdr:rowOff>
    </xdr:from>
    <xdr:to>
      <xdr:col>45</xdr:col>
      <xdr:colOff>177800</xdr:colOff>
      <xdr:row>58</xdr:row>
      <xdr:rowOff>67974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90934"/>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23608</xdr:rowOff>
    </xdr:from>
    <xdr:to>
      <xdr:col>41</xdr:col>
      <xdr:colOff>50800</xdr:colOff>
      <xdr:row>58</xdr:row>
      <xdr:rowOff>46834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67708"/>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28188</xdr:rowOff>
    </xdr:from>
    <xdr:to>
      <xdr:col>55</xdr:col>
      <xdr:colOff>50800</xdr:colOff>
      <xdr:row>58</xdr:row>
      <xdr:rowOff>129788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114565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150622</xdr:rowOff>
    </xdr:from>
    <xdr:to>
      <xdr:col>50</xdr:col>
      <xdr:colOff>165100</xdr:colOff>
      <xdr:row>58</xdr:row>
      <xdr:rowOff>80772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71899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1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17174</xdr:rowOff>
    </xdr:from>
    <xdr:to>
      <xdr:col>46</xdr:col>
      <xdr:colOff>38100</xdr:colOff>
      <xdr:row>58</xdr:row>
      <xdr:rowOff>118774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6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109901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5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167484</xdr:rowOff>
    </xdr:from>
    <xdr:to>
      <xdr:col>41</xdr:col>
      <xdr:colOff>101600</xdr:colOff>
      <xdr:row>58</xdr:row>
      <xdr:rowOff>97634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88761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3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144258</xdr:rowOff>
    </xdr:from>
    <xdr:to>
      <xdr:col>36</xdr:col>
      <xdr:colOff>165100</xdr:colOff>
      <xdr:row>58</xdr:row>
      <xdr:rowOff>74408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65535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58373</xdr:rowOff>
    </xdr:from>
    <xdr:to>
      <xdr:col>55</xdr:col>
      <xdr:colOff>0</xdr:colOff>
      <xdr:row>79</xdr:row>
      <xdr:rowOff>93228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602923"/>
          <a:ext cx="8382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55694</xdr:rowOff>
    </xdr:from>
    <xdr:to>
      <xdr:col>50</xdr:col>
      <xdr:colOff>114300</xdr:colOff>
      <xdr:row>79</xdr:row>
      <xdr:rowOff>58373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600244"/>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55694</xdr:rowOff>
    </xdr:from>
    <xdr:to>
      <xdr:col>45</xdr:col>
      <xdr:colOff>177800</xdr:colOff>
      <xdr:row>79</xdr:row>
      <xdr:rowOff>62271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600244"/>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42077</xdr:rowOff>
    </xdr:from>
    <xdr:to>
      <xdr:col>41</xdr:col>
      <xdr:colOff>50800</xdr:colOff>
      <xdr:row>79</xdr:row>
      <xdr:rowOff>62271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86627"/>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42428</xdr:rowOff>
    </xdr:from>
    <xdr:to>
      <xdr:col>55</xdr:col>
      <xdr:colOff>50800</xdr:colOff>
      <xdr:row>79</xdr:row>
      <xdr:rowOff>144028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8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128805</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50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7573</xdr:rowOff>
    </xdr:from>
    <xdr:to>
      <xdr:col>50</xdr:col>
      <xdr:colOff>165100</xdr:colOff>
      <xdr:row>79</xdr:row>
      <xdr:rowOff>109173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100300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4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4894</xdr:rowOff>
    </xdr:from>
    <xdr:to>
      <xdr:col>46</xdr:col>
      <xdr:colOff>38100</xdr:colOff>
      <xdr:row>79</xdr:row>
      <xdr:rowOff>106494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4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97621</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4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11471</xdr:rowOff>
    </xdr:from>
    <xdr:to>
      <xdr:col>41</xdr:col>
      <xdr:colOff>101600</xdr:colOff>
      <xdr:row>79</xdr:row>
      <xdr:rowOff>113071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104198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4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162727</xdr:rowOff>
    </xdr:from>
    <xdr:to>
      <xdr:col>36</xdr:col>
      <xdr:colOff>165100</xdr:colOff>
      <xdr:row>79</xdr:row>
      <xdr:rowOff>92877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84004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6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15701</xdr:rowOff>
    </xdr:from>
    <xdr:to>
      <xdr:col>55</xdr:col>
      <xdr:colOff>0</xdr:colOff>
      <xdr:row>98</xdr:row>
      <xdr:rowOff>85130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17801"/>
          <a:ext cx="8382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15701</xdr:rowOff>
    </xdr:from>
    <xdr:to>
      <xdr:col>50</xdr:col>
      <xdr:colOff>114300</xdr:colOff>
      <xdr:row>98</xdr:row>
      <xdr:rowOff>110962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17801"/>
          <a:ext cx="889000" cy="9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33776</xdr:rowOff>
    </xdr:from>
    <xdr:to>
      <xdr:col>45</xdr:col>
      <xdr:colOff>177800</xdr:colOff>
      <xdr:row>98</xdr:row>
      <xdr:rowOff>110962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35876"/>
          <a:ext cx="889000" cy="7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32127</xdr:rowOff>
    </xdr:from>
    <xdr:to>
      <xdr:col>41</xdr:col>
      <xdr:colOff>50800</xdr:colOff>
      <xdr:row>98</xdr:row>
      <xdr:rowOff>33776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34227"/>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34330</xdr:rowOff>
    </xdr:from>
    <xdr:to>
      <xdr:col>55</xdr:col>
      <xdr:colOff>50800</xdr:colOff>
      <xdr:row>98</xdr:row>
      <xdr:rowOff>135930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12757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136351</xdr:rowOff>
    </xdr:from>
    <xdr:to>
      <xdr:col>50</xdr:col>
      <xdr:colOff>165100</xdr:colOff>
      <xdr:row>98</xdr:row>
      <xdr:rowOff>66501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57628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60162</xdr:rowOff>
    </xdr:from>
    <xdr:to>
      <xdr:col>46</xdr:col>
      <xdr:colOff>38100</xdr:colOff>
      <xdr:row>98</xdr:row>
      <xdr:rowOff>161762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152889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5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154426</xdr:rowOff>
    </xdr:from>
    <xdr:to>
      <xdr:col>41</xdr:col>
      <xdr:colOff>101600</xdr:colOff>
      <xdr:row>98</xdr:row>
      <xdr:rowOff>84576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75703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152777</xdr:rowOff>
    </xdr:from>
    <xdr:to>
      <xdr:col>36</xdr:col>
      <xdr:colOff>165100</xdr:colOff>
      <xdr:row>98</xdr:row>
      <xdr:rowOff>82927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74054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165608</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807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44259</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44259</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114808</xdr:rowOff>
    </xdr:from>
    <xdr:to>
      <xdr:col>85</xdr:col>
      <xdr:colOff>177800</xdr:colOff>
      <xdr:row>39</xdr:row>
      <xdr:rowOff>44958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164909</xdr:rowOff>
    </xdr:from>
    <xdr:to>
      <xdr:col>72</xdr:col>
      <xdr:colOff>38100</xdr:colOff>
      <xdr:row>39</xdr:row>
      <xdr:rowOff>95059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86186</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84393</xdr:rowOff>
    </xdr:from>
    <xdr:to>
      <xdr:col>85</xdr:col>
      <xdr:colOff>127000</xdr:colOff>
      <xdr:row>77</xdr:row>
      <xdr:rowOff>105411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86043"/>
          <a:ext cx="8382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105411</xdr:rowOff>
    </xdr:from>
    <xdr:to>
      <xdr:col>81</xdr:col>
      <xdr:colOff>50800</xdr:colOff>
      <xdr:row>77</xdr:row>
      <xdr:rowOff>106096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0706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86251</xdr:rowOff>
    </xdr:from>
    <xdr:to>
      <xdr:col>76</xdr:col>
      <xdr:colOff>114300</xdr:colOff>
      <xdr:row>77</xdr:row>
      <xdr:rowOff>106096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87901"/>
          <a:ext cx="8890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69534</xdr:rowOff>
    </xdr:from>
    <xdr:to>
      <xdr:col>71</xdr:col>
      <xdr:colOff>177800</xdr:colOff>
      <xdr:row>77</xdr:row>
      <xdr:rowOff>86251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71184"/>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33593</xdr:rowOff>
    </xdr:from>
    <xdr:to>
      <xdr:col>85</xdr:col>
      <xdr:colOff>177800</xdr:colOff>
      <xdr:row>77</xdr:row>
      <xdr:rowOff>135193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12020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54611</xdr:rowOff>
    </xdr:from>
    <xdr:to>
      <xdr:col>81</xdr:col>
      <xdr:colOff>101600</xdr:colOff>
      <xdr:row>77</xdr:row>
      <xdr:rowOff>156211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147338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55296</xdr:rowOff>
    </xdr:from>
    <xdr:to>
      <xdr:col>76</xdr:col>
      <xdr:colOff>165100</xdr:colOff>
      <xdr:row>77</xdr:row>
      <xdr:rowOff>156896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148023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35451</xdr:rowOff>
    </xdr:from>
    <xdr:to>
      <xdr:col>72</xdr:col>
      <xdr:colOff>38100</xdr:colOff>
      <xdr:row>77</xdr:row>
      <xdr:rowOff>137051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128178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18734</xdr:rowOff>
    </xdr:from>
    <xdr:to>
      <xdr:col>67</xdr:col>
      <xdr:colOff>101600</xdr:colOff>
      <xdr:row>77</xdr:row>
      <xdr:rowOff>120334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111461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137185</xdr:rowOff>
    </xdr:from>
    <xdr:to>
      <xdr:col>85</xdr:col>
      <xdr:colOff>127000</xdr:colOff>
      <xdr:row>98</xdr:row>
      <xdr:rowOff>109962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253485"/>
          <a:ext cx="838200" cy="65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109962</xdr:rowOff>
    </xdr:from>
    <xdr:to>
      <xdr:col>81</xdr:col>
      <xdr:colOff>50800</xdr:colOff>
      <xdr:row>98</xdr:row>
      <xdr:rowOff>126879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1206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112706</xdr:rowOff>
    </xdr:from>
    <xdr:to>
      <xdr:col>76</xdr:col>
      <xdr:colOff>114300</xdr:colOff>
      <xdr:row>98</xdr:row>
      <xdr:rowOff>126879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14806"/>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112706</xdr:rowOff>
    </xdr:from>
    <xdr:to>
      <xdr:col>71</xdr:col>
      <xdr:colOff>177800</xdr:colOff>
      <xdr:row>99</xdr:row>
      <xdr:rowOff>21323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14806"/>
          <a:ext cx="889000" cy="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86385</xdr:rowOff>
    </xdr:from>
    <xdr:to>
      <xdr:col>85</xdr:col>
      <xdr:colOff>177800</xdr:colOff>
      <xdr:row>95</xdr:row>
      <xdr:rowOff>16535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2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109262</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0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59162</xdr:rowOff>
    </xdr:from>
    <xdr:to>
      <xdr:col>81</xdr:col>
      <xdr:colOff>101600</xdr:colOff>
      <xdr:row>98</xdr:row>
      <xdr:rowOff>160762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151889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76079</xdr:rowOff>
    </xdr:from>
    <xdr:to>
      <xdr:col>76</xdr:col>
      <xdr:colOff>165100</xdr:colOff>
      <xdr:row>99</xdr:row>
      <xdr:rowOff>6229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168806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7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61906</xdr:rowOff>
    </xdr:from>
    <xdr:to>
      <xdr:col>72</xdr:col>
      <xdr:colOff>38100</xdr:colOff>
      <xdr:row>98</xdr:row>
      <xdr:rowOff>163506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154633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5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141973</xdr:rowOff>
    </xdr:from>
    <xdr:to>
      <xdr:col>67</xdr:col>
      <xdr:colOff>101600</xdr:colOff>
      <xdr:row>99</xdr:row>
      <xdr:rowOff>72123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63250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3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145491</xdr:rowOff>
    </xdr:from>
    <xdr:to>
      <xdr:col>116</xdr:col>
      <xdr:colOff>63500</xdr:colOff>
      <xdr:row>58</xdr:row>
      <xdr:rowOff>146253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8959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145262</xdr:rowOff>
    </xdr:from>
    <xdr:to>
      <xdr:col>111</xdr:col>
      <xdr:colOff>177800</xdr:colOff>
      <xdr:row>58</xdr:row>
      <xdr:rowOff>145491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8936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145262</xdr:rowOff>
    </xdr:from>
    <xdr:to>
      <xdr:col>107</xdr:col>
      <xdr:colOff>50800</xdr:colOff>
      <xdr:row>58</xdr:row>
      <xdr:rowOff>145606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89362"/>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145606</xdr:rowOff>
    </xdr:from>
    <xdr:to>
      <xdr:col>102</xdr:col>
      <xdr:colOff>114300</xdr:colOff>
      <xdr:row>58</xdr:row>
      <xdr:rowOff>145948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08970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95453</xdr:rowOff>
    </xdr:from>
    <xdr:to>
      <xdr:col>116</xdr:col>
      <xdr:colOff>114300</xdr:colOff>
      <xdr:row>59</xdr:row>
      <xdr:rowOff>25603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50677</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94691</xdr:rowOff>
    </xdr:from>
    <xdr:to>
      <xdr:col>112</xdr:col>
      <xdr:colOff>38100</xdr:colOff>
      <xdr:row>59</xdr:row>
      <xdr:rowOff>24841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15968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3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94462</xdr:rowOff>
    </xdr:from>
    <xdr:to>
      <xdr:col>107</xdr:col>
      <xdr:colOff>101600</xdr:colOff>
      <xdr:row>59</xdr:row>
      <xdr:rowOff>24612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15739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94806</xdr:rowOff>
    </xdr:from>
    <xdr:to>
      <xdr:col>102</xdr:col>
      <xdr:colOff>165100</xdr:colOff>
      <xdr:row>59</xdr:row>
      <xdr:rowOff>24956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16083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3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95148</xdr:rowOff>
    </xdr:from>
    <xdr:to>
      <xdr:col>98</xdr:col>
      <xdr:colOff>38100</xdr:colOff>
      <xdr:row>59</xdr:row>
      <xdr:rowOff>25298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16425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3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167132</xdr:rowOff>
    </xdr:from>
    <xdr:to>
      <xdr:col>116</xdr:col>
      <xdr:colOff>63500</xdr:colOff>
      <xdr:row>74</xdr:row>
      <xdr:rowOff>170859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854432"/>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170859</xdr:rowOff>
    </xdr:from>
    <xdr:to>
      <xdr:col>111</xdr:col>
      <xdr:colOff>177800</xdr:colOff>
      <xdr:row>75</xdr:row>
      <xdr:rowOff>41059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58159"/>
          <a:ext cx="8890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41059</xdr:rowOff>
    </xdr:from>
    <xdr:to>
      <xdr:col>107</xdr:col>
      <xdr:colOff>50800</xdr:colOff>
      <xdr:row>75</xdr:row>
      <xdr:rowOff>53655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899809"/>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53655</xdr:rowOff>
    </xdr:from>
    <xdr:to>
      <xdr:col>102</xdr:col>
      <xdr:colOff>114300</xdr:colOff>
      <xdr:row>75</xdr:row>
      <xdr:rowOff>158742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12405"/>
          <a:ext cx="889000" cy="10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116332</xdr:rowOff>
    </xdr:from>
    <xdr:to>
      <xdr:col>116</xdr:col>
      <xdr:colOff>114300</xdr:colOff>
      <xdr:row>75</xdr:row>
      <xdr:rowOff>46482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139209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120059</xdr:rowOff>
    </xdr:from>
    <xdr:to>
      <xdr:col>112</xdr:col>
      <xdr:colOff>38100</xdr:colOff>
      <xdr:row>75</xdr:row>
      <xdr:rowOff>50209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66736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161709</xdr:rowOff>
    </xdr:from>
    <xdr:to>
      <xdr:col>107</xdr:col>
      <xdr:colOff>101600</xdr:colOff>
      <xdr:row>75</xdr:row>
      <xdr:rowOff>91859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108386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2855</xdr:rowOff>
    </xdr:from>
    <xdr:to>
      <xdr:col>102</xdr:col>
      <xdr:colOff>165100</xdr:colOff>
      <xdr:row>75</xdr:row>
      <xdr:rowOff>104455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120982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107942</xdr:rowOff>
    </xdr:from>
    <xdr:to>
      <xdr:col>98</xdr:col>
      <xdr:colOff>38100</xdr:colOff>
      <xdr:row>76</xdr:row>
      <xdr:rowOff>38092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29219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・構成比で最も大きい扶助費は、住民一人当たりのコストが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112,929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円と高く、全体の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占めており、大阪府平均は下回ったものの、全国平均や類似団体内平均値を大きく上回る状況が続いている。これは本市が単独で実施している保育所支援や子ども医療助成等による経費負担が大きいためである。</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・次に構成比が大きい人件費は、住民一人当たりのコストが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61,590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15.6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％を占める。第二次貝塚新生プランにより平成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から給与カットが開始されたことなどにより減少し、全国平均と大阪府平均は下回っているものの、ごみ収集業務や小学校給食業務を直営実施していることから、類似団体内平均値よりは引き続き上回っている。今後も第二次貝塚新生プランを推進し、人件費の最適化に努める。</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繰出金は類似団体内平均値が減少傾向にある中で、本市は増加傾向になっている。これは、全国的に下水道事業会計が地方公営企業法の適用しはじめている一方で当市はまだ適用しておらず、且つ、同会計への繰出金が増加しているためである。</a:t>
          </a: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・積立金が大きく増加した理由は土地の売払いによるものである。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大阪府貝塚市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86,974
86,145
43.93
34,504,779
34,241,608
76,704
18,267,710
27,309,557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155245</xdr:rowOff>
    </xdr:from>
    <xdr:to>
      <xdr:col>24</xdr:col>
      <xdr:colOff>63500</xdr:colOff>
      <xdr:row>36</xdr:row>
      <xdr:rowOff>29515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559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145643</xdr:rowOff>
    </xdr:from>
    <xdr:to>
      <xdr:col>19</xdr:col>
      <xdr:colOff>177800</xdr:colOff>
      <xdr:row>35</xdr:row>
      <xdr:rowOff>155245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6393"/>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164846</xdr:rowOff>
    </xdr:from>
    <xdr:to>
      <xdr:col>15</xdr:col>
      <xdr:colOff>50800</xdr:colOff>
      <xdr:row>35</xdr:row>
      <xdr:rowOff>145643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4146"/>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164846</xdr:rowOff>
    </xdr:from>
    <xdr:to>
      <xdr:col>10</xdr:col>
      <xdr:colOff>114300</xdr:colOff>
      <xdr:row>34</xdr:row>
      <xdr:rowOff>166218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9414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150165</xdr:rowOff>
    </xdr:from>
    <xdr:to>
      <xdr:col>24</xdr:col>
      <xdr:colOff>114300</xdr:colOff>
      <xdr:row>36</xdr:row>
      <xdr:rowOff>80315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128592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104445</xdr:rowOff>
    </xdr:from>
    <xdr:to>
      <xdr:col>20</xdr:col>
      <xdr:colOff>38100</xdr:colOff>
      <xdr:row>36</xdr:row>
      <xdr:rowOff>34595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25722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94843</xdr:rowOff>
    </xdr:from>
    <xdr:to>
      <xdr:col>15</xdr:col>
      <xdr:colOff>101600</xdr:colOff>
      <xdr:row>36</xdr:row>
      <xdr:rowOff>24993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114046</xdr:rowOff>
    </xdr:from>
    <xdr:to>
      <xdr:col>10</xdr:col>
      <xdr:colOff>165100</xdr:colOff>
      <xdr:row>35</xdr:row>
      <xdr:rowOff>44196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35323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115418</xdr:rowOff>
    </xdr:from>
    <xdr:to>
      <xdr:col>6</xdr:col>
      <xdr:colOff>38100</xdr:colOff>
      <xdr:row>35</xdr:row>
      <xdr:rowOff>45568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36695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57388</xdr:rowOff>
    </xdr:from>
    <xdr:to>
      <xdr:col>24</xdr:col>
      <xdr:colOff>63500</xdr:colOff>
      <xdr:row>57</xdr:row>
      <xdr:rowOff>157302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87138"/>
          <a:ext cx="838200" cy="44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157302</xdr:rowOff>
    </xdr:from>
    <xdr:to>
      <xdr:col>19</xdr:col>
      <xdr:colOff>177800</xdr:colOff>
      <xdr:row>58</xdr:row>
      <xdr:rowOff>13350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29952"/>
          <a:ext cx="8890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13350</xdr:rowOff>
    </xdr:from>
    <xdr:to>
      <xdr:col>15</xdr:col>
      <xdr:colOff>50800</xdr:colOff>
      <xdr:row>58</xdr:row>
      <xdr:rowOff>28094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57450"/>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28094</xdr:rowOff>
    </xdr:from>
    <xdr:to>
      <xdr:col>10</xdr:col>
      <xdr:colOff>114300</xdr:colOff>
      <xdr:row>58</xdr:row>
      <xdr:rowOff>101818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72194"/>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6588</xdr:rowOff>
    </xdr:from>
    <xdr:to>
      <xdr:col>24</xdr:col>
      <xdr:colOff>114300</xdr:colOff>
      <xdr:row>55</xdr:row>
      <xdr:rowOff>108188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29465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106502</xdr:rowOff>
    </xdr:from>
    <xdr:to>
      <xdr:col>20</xdr:col>
      <xdr:colOff>38100</xdr:colOff>
      <xdr:row>58</xdr:row>
      <xdr:rowOff>36652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27779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134000</xdr:rowOff>
    </xdr:from>
    <xdr:to>
      <xdr:col>15</xdr:col>
      <xdr:colOff>101600</xdr:colOff>
      <xdr:row>58</xdr:row>
      <xdr:rowOff>64150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55277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9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148744</xdr:rowOff>
    </xdr:from>
    <xdr:to>
      <xdr:col>10</xdr:col>
      <xdr:colOff>165100</xdr:colOff>
      <xdr:row>58</xdr:row>
      <xdr:rowOff>78894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70021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1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51018</xdr:rowOff>
    </xdr:from>
    <xdr:to>
      <xdr:col>6</xdr:col>
      <xdr:colOff>38100</xdr:colOff>
      <xdr:row>58</xdr:row>
      <xdr:rowOff>152618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143745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68149</xdr:rowOff>
    </xdr:from>
    <xdr:to>
      <xdr:col>24</xdr:col>
      <xdr:colOff>63500</xdr:colOff>
      <xdr:row>74</xdr:row>
      <xdr:rowOff>72557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55449"/>
          <a:ext cx="8382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72557</xdr:rowOff>
    </xdr:from>
    <xdr:to>
      <xdr:col>19</xdr:col>
      <xdr:colOff>177800</xdr:colOff>
      <xdr:row>74</xdr:row>
      <xdr:rowOff>145666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59857"/>
          <a:ext cx="889000" cy="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145666</xdr:rowOff>
    </xdr:from>
    <xdr:to>
      <xdr:col>15</xdr:col>
      <xdr:colOff>50800</xdr:colOff>
      <xdr:row>75</xdr:row>
      <xdr:rowOff>10824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32966"/>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10824</xdr:rowOff>
    </xdr:from>
    <xdr:to>
      <xdr:col>10</xdr:col>
      <xdr:colOff>114300</xdr:colOff>
      <xdr:row>75</xdr:row>
      <xdr:rowOff>74430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69574"/>
          <a:ext cx="889000" cy="6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17349</xdr:rowOff>
    </xdr:from>
    <xdr:to>
      <xdr:col>24</xdr:col>
      <xdr:colOff>114300</xdr:colOff>
      <xdr:row>74</xdr:row>
      <xdr:rowOff>118949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0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40226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5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21757</xdr:rowOff>
    </xdr:from>
    <xdr:to>
      <xdr:col>20</xdr:col>
      <xdr:colOff>38100</xdr:colOff>
      <xdr:row>74</xdr:row>
      <xdr:rowOff>123357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139884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8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94866</xdr:rowOff>
    </xdr:from>
    <xdr:to>
      <xdr:col>15</xdr:col>
      <xdr:colOff>101600</xdr:colOff>
      <xdr:row>75</xdr:row>
      <xdr:rowOff>25016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41543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5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131474</xdr:rowOff>
    </xdr:from>
    <xdr:to>
      <xdr:col>10</xdr:col>
      <xdr:colOff>165100</xdr:colOff>
      <xdr:row>75</xdr:row>
      <xdr:rowOff>61624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1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78151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59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23630</xdr:rowOff>
    </xdr:from>
    <xdr:to>
      <xdr:col>6</xdr:col>
      <xdr:colOff>38100</xdr:colOff>
      <xdr:row>75</xdr:row>
      <xdr:rowOff>125230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8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141757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5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104366</xdr:rowOff>
    </xdr:from>
    <xdr:to>
      <xdr:col>24</xdr:col>
      <xdr:colOff>63500</xdr:colOff>
      <xdr:row>97</xdr:row>
      <xdr:rowOff>104511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735016"/>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64115</xdr:rowOff>
    </xdr:from>
    <xdr:to>
      <xdr:col>19</xdr:col>
      <xdr:colOff>177800</xdr:colOff>
      <xdr:row>97</xdr:row>
      <xdr:rowOff>104366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694765"/>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64115</xdr:rowOff>
    </xdr:from>
    <xdr:to>
      <xdr:col>15</xdr:col>
      <xdr:colOff>50800</xdr:colOff>
      <xdr:row>97</xdr:row>
      <xdr:rowOff>93083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94765"/>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93083</xdr:rowOff>
    </xdr:from>
    <xdr:to>
      <xdr:col>10</xdr:col>
      <xdr:colOff>114300</xdr:colOff>
      <xdr:row>97</xdr:row>
      <xdr:rowOff>104153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23733"/>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53711</xdr:rowOff>
    </xdr:from>
    <xdr:to>
      <xdr:col>24</xdr:col>
      <xdr:colOff>114300</xdr:colOff>
      <xdr:row>97</xdr:row>
      <xdr:rowOff>155311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76588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53566</xdr:rowOff>
    </xdr:from>
    <xdr:to>
      <xdr:col>20</xdr:col>
      <xdr:colOff>38100</xdr:colOff>
      <xdr:row>97</xdr:row>
      <xdr:rowOff>155166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13315</xdr:rowOff>
    </xdr:from>
    <xdr:to>
      <xdr:col>15</xdr:col>
      <xdr:colOff>101600</xdr:colOff>
      <xdr:row>97</xdr:row>
      <xdr:rowOff>114915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4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131442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1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42283</xdr:rowOff>
    </xdr:from>
    <xdr:to>
      <xdr:col>10</xdr:col>
      <xdr:colOff>165100</xdr:colOff>
      <xdr:row>97</xdr:row>
      <xdr:rowOff>143883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160410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4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53353</xdr:rowOff>
    </xdr:from>
    <xdr:to>
      <xdr:col>6</xdr:col>
      <xdr:colOff>38100</xdr:colOff>
      <xdr:row>97</xdr:row>
      <xdr:rowOff>154953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45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70358</xdr:rowOff>
    </xdr:from>
    <xdr:to>
      <xdr:col>55</xdr:col>
      <xdr:colOff>0</xdr:colOff>
      <xdr:row>38</xdr:row>
      <xdr:rowOff>76835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8545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70358</xdr:rowOff>
    </xdr:from>
    <xdr:to>
      <xdr:col>50</xdr:col>
      <xdr:colOff>114300</xdr:colOff>
      <xdr:row>38</xdr:row>
      <xdr:rowOff>81788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854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80264</xdr:rowOff>
    </xdr:from>
    <xdr:to>
      <xdr:col>45</xdr:col>
      <xdr:colOff>177800</xdr:colOff>
      <xdr:row>38</xdr:row>
      <xdr:rowOff>81788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953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72644</xdr:rowOff>
    </xdr:from>
    <xdr:to>
      <xdr:col>41</xdr:col>
      <xdr:colOff>50800</xdr:colOff>
      <xdr:row>38</xdr:row>
      <xdr:rowOff>80264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877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26035</xdr:rowOff>
    </xdr:from>
    <xdr:to>
      <xdr:col>55</xdr:col>
      <xdr:colOff>50800</xdr:colOff>
      <xdr:row>38</xdr:row>
      <xdr:rowOff>127635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4462</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19558</xdr:rowOff>
    </xdr:from>
    <xdr:to>
      <xdr:col>50</xdr:col>
      <xdr:colOff>165100</xdr:colOff>
      <xdr:row>38</xdr:row>
      <xdr:rowOff>121158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112285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30988</xdr:rowOff>
    </xdr:from>
    <xdr:to>
      <xdr:col>46</xdr:col>
      <xdr:colOff>38100</xdr:colOff>
      <xdr:row>38</xdr:row>
      <xdr:rowOff>132588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123715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29464</xdr:rowOff>
    </xdr:from>
    <xdr:to>
      <xdr:col>41</xdr:col>
      <xdr:colOff>101600</xdr:colOff>
      <xdr:row>38</xdr:row>
      <xdr:rowOff>131064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122191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21844</xdr:rowOff>
    </xdr:from>
    <xdr:to>
      <xdr:col>36</xdr:col>
      <xdr:colOff>165100</xdr:colOff>
      <xdr:row>38</xdr:row>
      <xdr:rowOff>123444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114571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155283</xdr:rowOff>
    </xdr:from>
    <xdr:to>
      <xdr:col>55</xdr:col>
      <xdr:colOff>0</xdr:colOff>
      <xdr:row>58</xdr:row>
      <xdr:rowOff>163665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9938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155283</xdr:rowOff>
    </xdr:from>
    <xdr:to>
      <xdr:col>50</xdr:col>
      <xdr:colOff>114300</xdr:colOff>
      <xdr:row>58</xdr:row>
      <xdr:rowOff>161131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99383"/>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160427</xdr:rowOff>
    </xdr:from>
    <xdr:to>
      <xdr:col>45</xdr:col>
      <xdr:colOff>177800</xdr:colOff>
      <xdr:row>58</xdr:row>
      <xdr:rowOff>161131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04527"/>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160427</xdr:rowOff>
    </xdr:from>
    <xdr:to>
      <xdr:col>41</xdr:col>
      <xdr:colOff>50800</xdr:colOff>
      <xdr:row>58</xdr:row>
      <xdr:rowOff>161684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0452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112865</xdr:rowOff>
    </xdr:from>
    <xdr:to>
      <xdr:col>55</xdr:col>
      <xdr:colOff>50800</xdr:colOff>
      <xdr:row>59</xdr:row>
      <xdr:rowOff>43015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104483</xdr:rowOff>
    </xdr:from>
    <xdr:to>
      <xdr:col>50</xdr:col>
      <xdr:colOff>165100</xdr:colOff>
      <xdr:row>59</xdr:row>
      <xdr:rowOff>34633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25760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4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110331</xdr:rowOff>
    </xdr:from>
    <xdr:to>
      <xdr:col>46</xdr:col>
      <xdr:colOff>38100</xdr:colOff>
      <xdr:row>59</xdr:row>
      <xdr:rowOff>40481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31608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109627</xdr:rowOff>
    </xdr:from>
    <xdr:to>
      <xdr:col>41</xdr:col>
      <xdr:colOff>101600</xdr:colOff>
      <xdr:row>59</xdr:row>
      <xdr:rowOff>39777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30904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110884</xdr:rowOff>
    </xdr:from>
    <xdr:to>
      <xdr:col>36</xdr:col>
      <xdr:colOff>165100</xdr:colOff>
      <xdr:row>59</xdr:row>
      <xdr:rowOff>41034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32161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4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5466</xdr:rowOff>
    </xdr:from>
    <xdr:to>
      <xdr:col>55</xdr:col>
      <xdr:colOff>0</xdr:colOff>
      <xdr:row>78</xdr:row>
      <xdr:rowOff>6426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7856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145644</xdr:rowOff>
    </xdr:from>
    <xdr:to>
      <xdr:col>50</xdr:col>
      <xdr:colOff>114300</xdr:colOff>
      <xdr:row>78</xdr:row>
      <xdr:rowOff>6426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47294"/>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96861</xdr:rowOff>
    </xdr:from>
    <xdr:to>
      <xdr:col>45</xdr:col>
      <xdr:colOff>177800</xdr:colOff>
      <xdr:row>77</xdr:row>
      <xdr:rowOff>145644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98511"/>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96861</xdr:rowOff>
    </xdr:from>
    <xdr:to>
      <xdr:col>41</xdr:col>
      <xdr:colOff>50800</xdr:colOff>
      <xdr:row>77</xdr:row>
      <xdr:rowOff>156662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98511"/>
          <a:ext cx="8890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126116</xdr:rowOff>
    </xdr:from>
    <xdr:to>
      <xdr:col>55</xdr:col>
      <xdr:colOff>50800</xdr:colOff>
      <xdr:row>78</xdr:row>
      <xdr:rowOff>56266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41043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127076</xdr:rowOff>
    </xdr:from>
    <xdr:to>
      <xdr:col>50</xdr:col>
      <xdr:colOff>165100</xdr:colOff>
      <xdr:row>78</xdr:row>
      <xdr:rowOff>57226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48353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2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94844</xdr:rowOff>
    </xdr:from>
    <xdr:to>
      <xdr:col>46</xdr:col>
      <xdr:colOff>38100</xdr:colOff>
      <xdr:row>78</xdr:row>
      <xdr:rowOff>24994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16121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46061</xdr:rowOff>
    </xdr:from>
    <xdr:to>
      <xdr:col>41</xdr:col>
      <xdr:colOff>101600</xdr:colOff>
      <xdr:row>77</xdr:row>
      <xdr:rowOff>147661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138788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4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105862</xdr:rowOff>
    </xdr:from>
    <xdr:to>
      <xdr:col>36</xdr:col>
      <xdr:colOff>165100</xdr:colOff>
      <xdr:row>78</xdr:row>
      <xdr:rowOff>36012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27139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137382</xdr:rowOff>
    </xdr:from>
    <xdr:to>
      <xdr:col>55</xdr:col>
      <xdr:colOff>0</xdr:colOff>
      <xdr:row>98</xdr:row>
      <xdr:rowOff>18121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68032"/>
          <a:ext cx="8382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18121</xdr:rowOff>
    </xdr:from>
    <xdr:to>
      <xdr:col>50</xdr:col>
      <xdr:colOff>114300</xdr:colOff>
      <xdr:row>98</xdr:row>
      <xdr:rowOff>19456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20221"/>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19456</xdr:rowOff>
    </xdr:from>
    <xdr:to>
      <xdr:col>45</xdr:col>
      <xdr:colOff>177800</xdr:colOff>
      <xdr:row>98</xdr:row>
      <xdr:rowOff>25006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21556"/>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25006</xdr:rowOff>
    </xdr:from>
    <xdr:to>
      <xdr:col>41</xdr:col>
      <xdr:colOff>50800</xdr:colOff>
      <xdr:row>98</xdr:row>
      <xdr:rowOff>33227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27106"/>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86582</xdr:rowOff>
    </xdr:from>
    <xdr:to>
      <xdr:col>55</xdr:col>
      <xdr:colOff>50800</xdr:colOff>
      <xdr:row>98</xdr:row>
      <xdr:rowOff>16732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45959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0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138771</xdr:rowOff>
    </xdr:from>
    <xdr:to>
      <xdr:col>50</xdr:col>
      <xdr:colOff>165100</xdr:colOff>
      <xdr:row>98</xdr:row>
      <xdr:rowOff>68921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60048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140106</xdr:rowOff>
    </xdr:from>
    <xdr:to>
      <xdr:col>46</xdr:col>
      <xdr:colOff>38100</xdr:colOff>
      <xdr:row>98</xdr:row>
      <xdr:rowOff>70256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61383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145656</xdr:rowOff>
    </xdr:from>
    <xdr:to>
      <xdr:col>41</xdr:col>
      <xdr:colOff>101600</xdr:colOff>
      <xdr:row>98</xdr:row>
      <xdr:rowOff>75806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66933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153877</xdr:rowOff>
    </xdr:from>
    <xdr:to>
      <xdr:col>36</xdr:col>
      <xdr:colOff>165100</xdr:colOff>
      <xdr:row>98</xdr:row>
      <xdr:rowOff>84027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158400</xdr:rowOff>
    </xdr:from>
    <xdr:to>
      <xdr:col>85</xdr:col>
      <xdr:colOff>127000</xdr:colOff>
      <xdr:row>38</xdr:row>
      <xdr:rowOff>119995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02050"/>
          <a:ext cx="8382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158400</xdr:rowOff>
    </xdr:from>
    <xdr:to>
      <xdr:col>81</xdr:col>
      <xdr:colOff>50800</xdr:colOff>
      <xdr:row>38</xdr:row>
      <xdr:rowOff>1717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2050"/>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1717</xdr:rowOff>
    </xdr:from>
    <xdr:to>
      <xdr:col>76</xdr:col>
      <xdr:colOff>114300</xdr:colOff>
      <xdr:row>38</xdr:row>
      <xdr:rowOff>141437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6817"/>
          <a:ext cx="889000" cy="1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9627</xdr:rowOff>
    </xdr:from>
    <xdr:to>
      <xdr:col>71</xdr:col>
      <xdr:colOff>177800</xdr:colOff>
      <xdr:row>38</xdr:row>
      <xdr:rowOff>141437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24727"/>
          <a:ext cx="889000" cy="13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69195</xdr:rowOff>
    </xdr:from>
    <xdr:to>
      <xdr:col>85</xdr:col>
      <xdr:colOff>177800</xdr:colOff>
      <xdr:row>38</xdr:row>
      <xdr:rowOff>170795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155572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107600</xdr:rowOff>
    </xdr:from>
    <xdr:to>
      <xdr:col>81</xdr:col>
      <xdr:colOff>101600</xdr:colOff>
      <xdr:row>38</xdr:row>
      <xdr:rowOff>37750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28877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122367</xdr:rowOff>
    </xdr:from>
    <xdr:to>
      <xdr:col>76</xdr:col>
      <xdr:colOff>165100</xdr:colOff>
      <xdr:row>38</xdr:row>
      <xdr:rowOff>52517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90637</xdr:rowOff>
    </xdr:from>
    <xdr:to>
      <xdr:col>72</xdr:col>
      <xdr:colOff>38100</xdr:colOff>
      <xdr:row>39</xdr:row>
      <xdr:rowOff>20787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11914</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68428" y="669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130277</xdr:rowOff>
    </xdr:from>
    <xdr:to>
      <xdr:col>67</xdr:col>
      <xdr:colOff>101600</xdr:colOff>
      <xdr:row>38</xdr:row>
      <xdr:rowOff>60427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51554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87370</xdr:rowOff>
    </xdr:from>
    <xdr:to>
      <xdr:col>85</xdr:col>
      <xdr:colOff>127000</xdr:colOff>
      <xdr:row>58</xdr:row>
      <xdr:rowOff>20295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60020"/>
          <a:ext cx="838200" cy="1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87370</xdr:rowOff>
    </xdr:from>
    <xdr:to>
      <xdr:col>81</xdr:col>
      <xdr:colOff>50800</xdr:colOff>
      <xdr:row>58</xdr:row>
      <xdr:rowOff>13456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60020"/>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110858</xdr:rowOff>
    </xdr:from>
    <xdr:to>
      <xdr:col>76</xdr:col>
      <xdr:colOff>114300</xdr:colOff>
      <xdr:row>58</xdr:row>
      <xdr:rowOff>13456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83508"/>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101600</xdr:rowOff>
    </xdr:from>
    <xdr:to>
      <xdr:col>71</xdr:col>
      <xdr:colOff>177800</xdr:colOff>
      <xdr:row>57</xdr:row>
      <xdr:rowOff>110858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74250"/>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140945</xdr:rowOff>
    </xdr:from>
    <xdr:to>
      <xdr:col>85</xdr:col>
      <xdr:colOff>177800</xdr:colOff>
      <xdr:row>58</xdr:row>
      <xdr:rowOff>71095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55872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36570</xdr:rowOff>
    </xdr:from>
    <xdr:to>
      <xdr:col>81</xdr:col>
      <xdr:colOff>101600</xdr:colOff>
      <xdr:row>57</xdr:row>
      <xdr:rowOff>138170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129297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134106</xdr:rowOff>
    </xdr:from>
    <xdr:to>
      <xdr:col>76</xdr:col>
      <xdr:colOff>165100</xdr:colOff>
      <xdr:row>58</xdr:row>
      <xdr:rowOff>64256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55383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60058</xdr:rowOff>
    </xdr:from>
    <xdr:to>
      <xdr:col>72</xdr:col>
      <xdr:colOff>38100</xdr:colOff>
      <xdr:row>57</xdr:row>
      <xdr:rowOff>161658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152785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50800</xdr:rowOff>
    </xdr:from>
    <xdr:to>
      <xdr:col>67</xdr:col>
      <xdr:colOff>101600</xdr:colOff>
      <xdr:row>57</xdr:row>
      <xdr:rowOff>152400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143527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165608</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387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44259</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44259</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114808</xdr:rowOff>
    </xdr:from>
    <xdr:to>
      <xdr:col>85</xdr:col>
      <xdr:colOff>177800</xdr:colOff>
      <xdr:row>79</xdr:row>
      <xdr:rowOff>44958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164909</xdr:rowOff>
    </xdr:from>
    <xdr:to>
      <xdr:col>72</xdr:col>
      <xdr:colOff>38100</xdr:colOff>
      <xdr:row>79</xdr:row>
      <xdr:rowOff>95059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86186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84393</xdr:rowOff>
    </xdr:from>
    <xdr:to>
      <xdr:col>85</xdr:col>
      <xdr:colOff>127000</xdr:colOff>
      <xdr:row>97</xdr:row>
      <xdr:rowOff>105411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15043"/>
          <a:ext cx="838200" cy="2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105411</xdr:rowOff>
    </xdr:from>
    <xdr:to>
      <xdr:col>81</xdr:col>
      <xdr:colOff>50800</xdr:colOff>
      <xdr:row>97</xdr:row>
      <xdr:rowOff>106096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3606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86251</xdr:rowOff>
    </xdr:from>
    <xdr:to>
      <xdr:col>76</xdr:col>
      <xdr:colOff>114300</xdr:colOff>
      <xdr:row>97</xdr:row>
      <xdr:rowOff>106096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716901"/>
          <a:ext cx="8890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69534</xdr:rowOff>
    </xdr:from>
    <xdr:to>
      <xdr:col>71</xdr:col>
      <xdr:colOff>177800</xdr:colOff>
      <xdr:row>97</xdr:row>
      <xdr:rowOff>86251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00184"/>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33593</xdr:rowOff>
    </xdr:from>
    <xdr:to>
      <xdr:col>85</xdr:col>
      <xdr:colOff>177800</xdr:colOff>
      <xdr:row>97</xdr:row>
      <xdr:rowOff>135193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12020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54611</xdr:rowOff>
    </xdr:from>
    <xdr:to>
      <xdr:col>81</xdr:col>
      <xdr:colOff>101600</xdr:colOff>
      <xdr:row>97</xdr:row>
      <xdr:rowOff>156211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147338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55296</xdr:rowOff>
    </xdr:from>
    <xdr:to>
      <xdr:col>76</xdr:col>
      <xdr:colOff>165100</xdr:colOff>
      <xdr:row>97</xdr:row>
      <xdr:rowOff>156896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148023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35451</xdr:rowOff>
    </xdr:from>
    <xdr:to>
      <xdr:col>72</xdr:col>
      <xdr:colOff>38100</xdr:colOff>
      <xdr:row>97</xdr:row>
      <xdr:rowOff>137051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6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128178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5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18734</xdr:rowOff>
    </xdr:from>
    <xdr:to>
      <xdr:col>67</xdr:col>
      <xdr:colOff>101600</xdr:colOff>
      <xdr:row>97</xdr:row>
      <xdr:rowOff>120334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111461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・構成比で最も大きい民生費は、住民一人当たりのコストが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171,573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円と高く、全体の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43.6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％を占め、増加傾向が続いており、大阪府平均は下回っているが、全国平均、類似団体内平均値は上回る状況が続いている。これは、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重度障害者医療費助成、障害者自立支援、</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国民健康保険への特別会計繰出金事業、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障害児通所支援、保育所等支援</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に係る経費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が増加したことが要因である。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・次に構成比が大きい衛生費は、住民一人当たりのコストが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40,655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円で、全体の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％を占める。平成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年度以降ほぼ横ばいで推移しているものの、全国平均、大阪府平均、類似団体内平均値を上回っている。これは、病院事業会計繰出金が高止まりしていること等が要因である。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・総務費は、ふるさ</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と納税に係る経費や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積立が増加したことと、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市有地</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の売却によ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財政調整基金積立が増加した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土木費は、土地の売却により公共施設等整備基金積立が増加したこと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000000"/>
              </a:solidFill>
              <a:effectLst/>
              <a:latin typeface="+mn-lt"/>
              <a:ea typeface="+mn-ea"/>
              <a:cs typeface="+mn-cs"/>
            </a:rPr>
            <a:t>　</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ふるさと応援寄附の増加に伴うかいづか　ふるさと応援基金の取崩し額の増加により実質収支額は黒字を維持することができた。</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また、市有地の売却により基金への積立を行ったため、財政調整基金と実質単年度収支は増加した。</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今後については、自主財源の確保と歳出の見直しを徹底し、持続可能な財政運営に努める。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大阪府貝塚市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病院事業会計については患者数の減少や病床利用率の低下等により医業収益が減少していることから２年連続の赤字となっており、経営改善をしていくことが喫緊の課題となっている。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また、その他の会計は全て黒字ではあったが、全会計で剰余金は</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2,954</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百万円となっており、このうち</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2,382</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と大部分</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を占める水道事業会計も、津田浄水場の浄水処理施設更新事業に</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より、今後は</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減価償却が増加し、収益が圧迫されることが見込まれるため、全会計で資金不足が発生しないように努める。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34504779</v>
      </c>
      <c r="BO4" s="461"/>
      <c r="BP4" s="461"/>
      <c r="BQ4" s="461"/>
      <c r="BR4" s="461"/>
      <c r="BS4" s="461"/>
      <c r="BT4" s="461"/>
      <c r="BU4" s="462"/>
      <c r="BV4" s="460">
        <v>31797802</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0.4</v>
      </c>
      <c r="CU4" s="642"/>
      <c r="CV4" s="642"/>
      <c r="CW4" s="642"/>
      <c r="CX4" s="642"/>
      <c r="CY4" s="642"/>
      <c r="CZ4" s="642"/>
      <c r="DA4" s="643"/>
      <c r="DB4" s="641">
        <v>0.1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34241608</v>
      </c>
      <c r="BO5" s="466"/>
      <c r="BP5" s="466"/>
      <c r="BQ5" s="466"/>
      <c r="BR5" s="466"/>
      <c r="BS5" s="466"/>
      <c r="BT5" s="466"/>
      <c r="BU5" s="467"/>
      <c r="BV5" s="465">
        <v>31736504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95.7</v>
      </c>
      <c r="CU5" s="436"/>
      <c r="CV5" s="436"/>
      <c r="CW5" s="436"/>
      <c r="CX5" s="436"/>
      <c r="CY5" s="436"/>
      <c r="CZ5" s="436"/>
      <c r="DA5" s="437"/>
      <c r="DB5" s="435">
        <v>99.4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263171</v>
      </c>
      <c r="BO6" s="466"/>
      <c r="BP6" s="466"/>
      <c r="BQ6" s="466"/>
      <c r="BR6" s="466"/>
      <c r="BS6" s="466"/>
      <c r="BT6" s="466"/>
      <c r="BU6" s="467"/>
      <c r="BV6" s="465">
        <v>61298</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103.1</v>
      </c>
      <c r="CU6" s="616"/>
      <c r="CV6" s="616"/>
      <c r="CW6" s="616"/>
      <c r="CX6" s="616"/>
      <c r="CY6" s="616"/>
      <c r="CZ6" s="616"/>
      <c r="DA6" s="617"/>
      <c r="DB6" s="615">
        <v>106.7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186467</v>
      </c>
      <c r="BO7" s="466"/>
      <c r="BP7" s="466"/>
      <c r="BQ7" s="466"/>
      <c r="BR7" s="466"/>
      <c r="BS7" s="466"/>
      <c r="BT7" s="466"/>
      <c r="BU7" s="467"/>
      <c r="BV7" s="465">
        <v>43598</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18267710</v>
      </c>
      <c r="CU7" s="466"/>
      <c r="CV7" s="466"/>
      <c r="CW7" s="466"/>
      <c r="CX7" s="466"/>
      <c r="CY7" s="466"/>
      <c r="CZ7" s="466"/>
      <c r="DA7" s="467"/>
      <c r="DB7" s="465">
        <v>18137152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76704</v>
      </c>
      <c r="BO8" s="466"/>
      <c r="BP8" s="466"/>
      <c r="BQ8" s="466"/>
      <c r="BR8" s="466"/>
      <c r="BS8" s="466"/>
      <c r="BT8" s="466"/>
      <c r="BU8" s="467"/>
      <c r="BV8" s="465">
        <v>17700</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0.69</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88694</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59004</v>
      </c>
      <c r="BO9" s="466"/>
      <c r="BP9" s="466"/>
      <c r="BQ9" s="466"/>
      <c r="BR9" s="466"/>
      <c r="BS9" s="466"/>
      <c r="BT9" s="466"/>
      <c r="BU9" s="467"/>
      <c r="BV9" s="465">
        <v>-50419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10.6</v>
      </c>
      <c r="CU9" s="436"/>
      <c r="CV9" s="436"/>
      <c r="CW9" s="436"/>
      <c r="CX9" s="436"/>
      <c r="CY9" s="436"/>
      <c r="CZ9" s="436"/>
      <c r="DA9" s="437"/>
      <c r="DB9" s="435">
        <v>11.5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90498</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114</v>
      </c>
      <c r="AV10" s="523"/>
      <c r="AW10" s="523"/>
      <c r="AX10" s="523"/>
      <c r="AY10" s="445" t="s">
        <v>119</v>
      </c>
      <c r="AZ10" s="446"/>
      <c r="BA10" s="446"/>
      <c r="BB10" s="446"/>
      <c r="BC10" s="446"/>
      <c r="BD10" s="446"/>
      <c r="BE10" s="446"/>
      <c r="BF10" s="446"/>
      <c r="BG10" s="446"/>
      <c r="BH10" s="446"/>
      <c r="BI10" s="446"/>
      <c r="BJ10" s="446"/>
      <c r="BK10" s="446"/>
      <c r="BL10" s="446"/>
      <c r="BM10" s="447"/>
      <c r="BN10" s="465">
        <v>1359000</v>
      </c>
      <c r="BO10" s="466"/>
      <c r="BP10" s="466"/>
      <c r="BQ10" s="466"/>
      <c r="BR10" s="466"/>
      <c r="BS10" s="466"/>
      <c r="BT10" s="466"/>
      <c r="BU10" s="467"/>
      <c r="BV10" s="465">
        <v>35000</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86974</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114</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235000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86145</v>
      </c>
      <c r="S13" s="569"/>
      <c r="T13" s="569"/>
      <c r="U13" s="569"/>
      <c r="V13" s="570"/>
      <c r="W13" s="556" t="s">
        <v>136</v>
      </c>
      <c r="X13" s="478"/>
      <c r="Y13" s="478"/>
      <c r="Z13" s="478"/>
      <c r="AA13" s="478"/>
      <c r="AB13" s="479"/>
      <c r="AC13" s="441">
        <v>605</v>
      </c>
      <c r="AD13" s="442"/>
      <c r="AE13" s="442"/>
      <c r="AF13" s="442"/>
      <c r="AG13" s="443"/>
      <c r="AH13" s="441">
        <v>584</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1418004</v>
      </c>
      <c r="BO13" s="466"/>
      <c r="BP13" s="466"/>
      <c r="BQ13" s="466"/>
      <c r="BR13" s="466"/>
      <c r="BS13" s="466"/>
      <c r="BT13" s="466"/>
      <c r="BU13" s="467"/>
      <c r="BV13" s="465">
        <v>-250419</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7.4</v>
      </c>
      <c r="CU13" s="436"/>
      <c r="CV13" s="436"/>
      <c r="CW13" s="436"/>
      <c r="CX13" s="436"/>
      <c r="CY13" s="436"/>
      <c r="CZ13" s="436"/>
      <c r="DA13" s="437"/>
      <c r="DB13" s="435">
        <v>8.1999999999999993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87936</v>
      </c>
      <c r="S14" s="569"/>
      <c r="T14" s="569"/>
      <c r="U14" s="569"/>
      <c r="V14" s="570"/>
      <c r="W14" s="571"/>
      <c r="X14" s="481"/>
      <c r="Y14" s="481"/>
      <c r="Z14" s="481"/>
      <c r="AA14" s="481"/>
      <c r="AB14" s="482"/>
      <c r="AC14" s="561">
        <v>1.6</v>
      </c>
      <c r="AD14" s="562"/>
      <c r="AE14" s="562"/>
      <c r="AF14" s="562"/>
      <c r="AG14" s="563"/>
      <c r="AH14" s="561">
        <v>1.6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40.1</v>
      </c>
      <c r="CU14" s="573"/>
      <c r="CV14" s="573"/>
      <c r="CW14" s="573"/>
      <c r="CX14" s="573"/>
      <c r="CY14" s="573"/>
      <c r="CZ14" s="573"/>
      <c r="DA14" s="574"/>
      <c r="DB14" s="572">
        <v>64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143</v>
      </c>
      <c r="N15" s="566"/>
      <c r="O15" s="566"/>
      <c r="P15" s="566"/>
      <c r="Q15" s="567"/>
      <c r="R15" s="568">
        <v>87197</v>
      </c>
      <c r="S15" s="569"/>
      <c r="T15" s="569"/>
      <c r="U15" s="569"/>
      <c r="V15" s="570"/>
      <c r="W15" s="556" t="s">
        <v>144</v>
      </c>
      <c r="X15" s="478"/>
      <c r="Y15" s="478"/>
      <c r="Z15" s="478"/>
      <c r="AA15" s="478"/>
      <c r="AB15" s="479"/>
      <c r="AC15" s="441">
        <v>9697</v>
      </c>
      <c r="AD15" s="442"/>
      <c r="AE15" s="442"/>
      <c r="AF15" s="442"/>
      <c r="AG15" s="443"/>
      <c r="AH15" s="441">
        <v>9742</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9713335</v>
      </c>
      <c r="BO15" s="461"/>
      <c r="BP15" s="461"/>
      <c r="BQ15" s="461"/>
      <c r="BR15" s="461"/>
      <c r="BS15" s="461"/>
      <c r="BT15" s="461"/>
      <c r="BU15" s="462"/>
      <c r="BV15" s="460">
        <v>9761939</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25.6</v>
      </c>
      <c r="AD16" s="562"/>
      <c r="AE16" s="562"/>
      <c r="AF16" s="562"/>
      <c r="AG16" s="563"/>
      <c r="AH16" s="561">
        <v>26.3</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14240974</v>
      </c>
      <c r="BO16" s="466"/>
      <c r="BP16" s="466"/>
      <c r="BQ16" s="466"/>
      <c r="BR16" s="466"/>
      <c r="BS16" s="466"/>
      <c r="BT16" s="466"/>
      <c r="BU16" s="467"/>
      <c r="BV16" s="465">
        <v>14163743</v>
      </c>
      <c r="BW16" s="466"/>
      <c r="BX16" s="466"/>
      <c r="BY16" s="466"/>
      <c r="BZ16" s="466"/>
      <c r="CA16" s="466"/>
      <c r="CB16" s="466"/>
      <c r="CC16" s="467"/>
      <c r="CD16" s="200"/>
      <c r="CE16" s="463" t="s">
        <v>150</v>
      </c>
      <c r="CF16" s="463"/>
      <c r="CG16" s="463"/>
      <c r="CH16" s="463"/>
      <c r="CI16" s="463"/>
      <c r="CJ16" s="463"/>
      <c r="CK16" s="463"/>
      <c r="CL16" s="463"/>
      <c r="CM16" s="463"/>
      <c r="CN16" s="463"/>
      <c r="CO16" s="463"/>
      <c r="CP16" s="463"/>
      <c r="CQ16" s="463"/>
      <c r="CR16" s="463"/>
      <c r="CS16" s="464"/>
      <c r="CT16" s="435">
        <v>5.2</v>
      </c>
      <c r="CU16" s="436"/>
      <c r="CV16" s="436"/>
      <c r="CW16" s="436"/>
      <c r="CX16" s="436"/>
      <c r="CY16" s="436"/>
      <c r="CZ16" s="436"/>
      <c r="DA16" s="437"/>
      <c r="DB16" s="435">
        <v>0.3</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27558</v>
      </c>
      <c r="AD17" s="442"/>
      <c r="AE17" s="442"/>
      <c r="AF17" s="442"/>
      <c r="AG17" s="443"/>
      <c r="AH17" s="441">
        <v>26731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12398887</v>
      </c>
      <c r="BO17" s="466"/>
      <c r="BP17" s="466"/>
      <c r="BQ17" s="466"/>
      <c r="BR17" s="466"/>
      <c r="BS17" s="466"/>
      <c r="BT17" s="466"/>
      <c r="BU17" s="467"/>
      <c r="BV17" s="465">
        <v>12472717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43.93</v>
      </c>
      <c r="M18" s="530"/>
      <c r="N18" s="530"/>
      <c r="O18" s="530"/>
      <c r="P18" s="530"/>
      <c r="Q18" s="530"/>
      <c r="R18" s="531"/>
      <c r="S18" s="531"/>
      <c r="T18" s="531"/>
      <c r="U18" s="531"/>
      <c r="V18" s="532"/>
      <c r="W18" s="546"/>
      <c r="X18" s="547"/>
      <c r="Y18" s="547"/>
      <c r="Z18" s="547"/>
      <c r="AA18" s="547"/>
      <c r="AB18" s="557"/>
      <c r="AC18" s="429">
        <v>72.8</v>
      </c>
      <c r="AD18" s="430"/>
      <c r="AE18" s="430"/>
      <c r="AF18" s="430"/>
      <c r="AG18" s="533"/>
      <c r="AH18" s="429">
        <v>72.099999999999994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17861879</v>
      </c>
      <c r="BO18" s="466"/>
      <c r="BP18" s="466"/>
      <c r="BQ18" s="466"/>
      <c r="BR18" s="466"/>
      <c r="BS18" s="466"/>
      <c r="BT18" s="466"/>
      <c r="BU18" s="467"/>
      <c r="BV18" s="465">
        <v>18426714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2019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22897136</v>
      </c>
      <c r="BO19" s="466"/>
      <c r="BP19" s="466"/>
      <c r="BQ19" s="466"/>
      <c r="BR19" s="466"/>
      <c r="BS19" s="466"/>
      <c r="BT19" s="466"/>
      <c r="BU19" s="467"/>
      <c r="BV19" s="465">
        <v>20255996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33355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27309557</v>
      </c>
      <c r="BO23" s="466"/>
      <c r="BP23" s="466"/>
      <c r="BQ23" s="466"/>
      <c r="BR23" s="466"/>
      <c r="BS23" s="466"/>
      <c r="BT23" s="466"/>
      <c r="BU23" s="467"/>
      <c r="BV23" s="465">
        <v>27349881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9120</v>
      </c>
      <c r="R24" s="442"/>
      <c r="S24" s="442"/>
      <c r="T24" s="442"/>
      <c r="U24" s="442"/>
      <c r="V24" s="443"/>
      <c r="W24" s="507"/>
      <c r="X24" s="498"/>
      <c r="Y24" s="499"/>
      <c r="Z24" s="438" t="s">
        <v>169</v>
      </c>
      <c r="AA24" s="439"/>
      <c r="AB24" s="439"/>
      <c r="AC24" s="439"/>
      <c r="AD24" s="439"/>
      <c r="AE24" s="439"/>
      <c r="AF24" s="439"/>
      <c r="AG24" s="440"/>
      <c r="AH24" s="441">
        <v>542</v>
      </c>
      <c r="AI24" s="442"/>
      <c r="AJ24" s="442"/>
      <c r="AK24" s="442"/>
      <c r="AL24" s="443"/>
      <c r="AM24" s="441">
        <v>1622206</v>
      </c>
      <c r="AN24" s="442"/>
      <c r="AO24" s="442"/>
      <c r="AP24" s="442"/>
      <c r="AQ24" s="442"/>
      <c r="AR24" s="443"/>
      <c r="AS24" s="441">
        <v>2993</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22320074</v>
      </c>
      <c r="BO24" s="466"/>
      <c r="BP24" s="466"/>
      <c r="BQ24" s="466"/>
      <c r="BR24" s="466"/>
      <c r="BS24" s="466"/>
      <c r="BT24" s="466"/>
      <c r="BU24" s="467"/>
      <c r="BV24" s="465">
        <v>22287299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7890</v>
      </c>
      <c r="R25" s="442"/>
      <c r="S25" s="442"/>
      <c r="T25" s="442"/>
      <c r="U25" s="442"/>
      <c r="V25" s="443"/>
      <c r="W25" s="507"/>
      <c r="X25" s="498"/>
      <c r="Y25" s="499"/>
      <c r="Z25" s="438" t="s">
        <v>172</v>
      </c>
      <c r="AA25" s="439"/>
      <c r="AB25" s="439"/>
      <c r="AC25" s="439"/>
      <c r="AD25" s="439"/>
      <c r="AE25" s="439"/>
      <c r="AF25" s="439"/>
      <c r="AG25" s="440"/>
      <c r="AH25" s="441">
        <v>88</v>
      </c>
      <c r="AI25" s="442"/>
      <c r="AJ25" s="442"/>
      <c r="AK25" s="442"/>
      <c r="AL25" s="443"/>
      <c r="AM25" s="441">
        <v>267344</v>
      </c>
      <c r="AN25" s="442"/>
      <c r="AO25" s="442"/>
      <c r="AP25" s="442"/>
      <c r="AQ25" s="442"/>
      <c r="AR25" s="443"/>
      <c r="AS25" s="441">
        <v>3038</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4258085</v>
      </c>
      <c r="BO25" s="461"/>
      <c r="BP25" s="461"/>
      <c r="BQ25" s="461"/>
      <c r="BR25" s="461"/>
      <c r="BS25" s="461"/>
      <c r="BT25" s="461"/>
      <c r="BU25" s="462"/>
      <c r="BV25" s="460">
        <v>4276800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7030</v>
      </c>
      <c r="R26" s="442"/>
      <c r="S26" s="442"/>
      <c r="T26" s="442"/>
      <c r="U26" s="442"/>
      <c r="V26" s="443"/>
      <c r="W26" s="507"/>
      <c r="X26" s="498"/>
      <c r="Y26" s="499"/>
      <c r="Z26" s="438" t="s">
        <v>175</v>
      </c>
      <c r="AA26" s="520"/>
      <c r="AB26" s="520"/>
      <c r="AC26" s="520"/>
      <c r="AD26" s="520"/>
      <c r="AE26" s="520"/>
      <c r="AF26" s="520"/>
      <c r="AG26" s="521"/>
      <c r="AH26" s="441">
        <v>62</v>
      </c>
      <c r="AI26" s="442"/>
      <c r="AJ26" s="442"/>
      <c r="AK26" s="442"/>
      <c r="AL26" s="443"/>
      <c r="AM26" s="441">
        <v>193068</v>
      </c>
      <c r="AN26" s="442"/>
      <c r="AO26" s="442"/>
      <c r="AP26" s="442"/>
      <c r="AQ26" s="442"/>
      <c r="AR26" s="443"/>
      <c r="AS26" s="441">
        <v>3114</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v>83358</v>
      </c>
      <c r="BO26" s="466"/>
      <c r="BP26" s="466"/>
      <c r="BQ26" s="466"/>
      <c r="BR26" s="466"/>
      <c r="BS26" s="466"/>
      <c r="BT26" s="466"/>
      <c r="BU26" s="467"/>
      <c r="BV26" s="465">
        <v>55579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5890</v>
      </c>
      <c r="R27" s="442"/>
      <c r="S27" s="442"/>
      <c r="T27" s="442"/>
      <c r="U27" s="442"/>
      <c r="V27" s="443"/>
      <c r="W27" s="507"/>
      <c r="X27" s="498"/>
      <c r="Y27" s="499"/>
      <c r="Z27" s="438" t="s">
        <v>178</v>
      </c>
      <c r="AA27" s="439"/>
      <c r="AB27" s="439"/>
      <c r="AC27" s="439"/>
      <c r="AD27" s="439"/>
      <c r="AE27" s="439"/>
      <c r="AF27" s="439"/>
      <c r="AG27" s="440"/>
      <c r="AH27" s="441">
        <v>27</v>
      </c>
      <c r="AI27" s="442"/>
      <c r="AJ27" s="442"/>
      <c r="AK27" s="442"/>
      <c r="AL27" s="443"/>
      <c r="AM27" s="441">
        <v>105354</v>
      </c>
      <c r="AN27" s="442"/>
      <c r="AO27" s="442"/>
      <c r="AP27" s="442"/>
      <c r="AQ27" s="442"/>
      <c r="AR27" s="443"/>
      <c r="AS27" s="441">
        <v>3902</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5610</v>
      </c>
      <c r="R28" s="442"/>
      <c r="S28" s="442"/>
      <c r="T28" s="442"/>
      <c r="U28" s="442"/>
      <c r="V28" s="443"/>
      <c r="W28" s="507"/>
      <c r="X28" s="498"/>
      <c r="Y28" s="499"/>
      <c r="Z28" s="438" t="s">
        <v>181</v>
      </c>
      <c r="AA28" s="439"/>
      <c r="AB28" s="439"/>
      <c r="AC28" s="439"/>
      <c r="AD28" s="439"/>
      <c r="AE28" s="439"/>
      <c r="AF28" s="439"/>
      <c r="AG28" s="440"/>
      <c r="AH28" s="441" t="s">
        <v>182</v>
      </c>
      <c r="AI28" s="442"/>
      <c r="AJ28" s="442"/>
      <c r="AK28" s="442"/>
      <c r="AL28" s="443"/>
      <c r="AM28" s="441" t="s">
        <v>126</v>
      </c>
      <c r="AN28" s="442"/>
      <c r="AO28" s="442"/>
      <c r="AP28" s="442"/>
      <c r="AQ28" s="442"/>
      <c r="AR28" s="443"/>
      <c r="AS28" s="441" t="s">
        <v>182</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2431373</v>
      </c>
      <c r="BO28" s="461"/>
      <c r="BP28" s="461"/>
      <c r="BQ28" s="461"/>
      <c r="BR28" s="461"/>
      <c r="BS28" s="461"/>
      <c r="BT28" s="461"/>
      <c r="BU28" s="462"/>
      <c r="BV28" s="460">
        <v>1072373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16</v>
      </c>
      <c r="M29" s="442"/>
      <c r="N29" s="442"/>
      <c r="O29" s="442"/>
      <c r="P29" s="443"/>
      <c r="Q29" s="441">
        <v>5230</v>
      </c>
      <c r="R29" s="442"/>
      <c r="S29" s="442"/>
      <c r="T29" s="442"/>
      <c r="U29" s="442"/>
      <c r="V29" s="443"/>
      <c r="W29" s="508"/>
      <c r="X29" s="509"/>
      <c r="Y29" s="510"/>
      <c r="Z29" s="438" t="s">
        <v>185</v>
      </c>
      <c r="AA29" s="439"/>
      <c r="AB29" s="439"/>
      <c r="AC29" s="439"/>
      <c r="AD29" s="439"/>
      <c r="AE29" s="439"/>
      <c r="AF29" s="439"/>
      <c r="AG29" s="440"/>
      <c r="AH29" s="441">
        <v>569</v>
      </c>
      <c r="AI29" s="442"/>
      <c r="AJ29" s="442"/>
      <c r="AK29" s="442"/>
      <c r="AL29" s="443"/>
      <c r="AM29" s="441">
        <v>1727560</v>
      </c>
      <c r="AN29" s="442"/>
      <c r="AO29" s="442"/>
      <c r="AP29" s="442"/>
      <c r="AQ29" s="442"/>
      <c r="AR29" s="443"/>
      <c r="AS29" s="441">
        <v>3036</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188585</v>
      </c>
      <c r="BO29" s="466"/>
      <c r="BP29" s="466"/>
      <c r="BQ29" s="466"/>
      <c r="BR29" s="466"/>
      <c r="BS29" s="466"/>
      <c r="BT29" s="466"/>
      <c r="BU29" s="467"/>
      <c r="BV29" s="465">
        <v>188585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2313901</v>
      </c>
      <c r="BO30" s="469"/>
      <c r="BP30" s="469"/>
      <c r="BQ30" s="469"/>
      <c r="BR30" s="469"/>
      <c r="BS30" s="469"/>
      <c r="BT30" s="469"/>
      <c r="BU30" s="470"/>
      <c r="BV30" s="468">
        <v>1093576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194</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岸和田市貝塚市清掃施設組合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貝塚市文化振興事業団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大阪府都市競艇企業団</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大阪府後期高齢者医療広域連合（一般会計）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大阪府後期高齢者医療広域連合（後期高齢者医療特別会計）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大阪広域水道企業団
水道事業会計（水道用水供給事業）</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大阪広域水道企業団
（工業用水道事業会計）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27AvzS+nS2RHcvpBTUe9mdE5EIgsEwIUDAi4MBDBDlCYONi4eKZAOsa5RY7XHqJuFYL3U5VYhH57BqmMMgyBg==" saltValue="4DZJMc9piaRlXdkjjdrd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5" t="s">
        <v>562</v>
      </c>
      <c r="D34" s="1245"/>
      <c r="E34" s="1246"/>
      <c r="F34" s="32">
        <v>2.42</v>
      </c>
      <c r="G34" s="33">
        <v>2.29</v>
      </c>
      <c r="H34" s="33">
        <v>1.76</v>
      </c>
      <c r="I34" s="33" t="s">
        <v>563</v>
      </c>
      <c r="J34" s="34" t="s">
        <v>564</v>
      </c>
      <c r="K34" s="22"/>
      <c r="L34" s="22"/>
      <c r="M34" s="22"/>
      <c r="N34" s="22"/>
      <c r="O34" s="22"/>
      <c r="P34" s="22"/>
    </row>
    <row r="35" spans="1:16" ht="39" customHeight="1" x14ac:dyDescent="0.15">
      <c r="A35" s="22"/>
      <c r="B35" s="35"/>
      <c r="C35" s="1239" t="s">
        <v>565</v>
      </c>
      <c r="D35" s="1240"/>
      <c r="E35" s="1241"/>
      <c r="F35" s="36">
        <v>19.75</v>
      </c>
      <c r="G35" s="37">
        <v>14.27</v>
      </c>
      <c r="H35" s="37">
        <v>11.54</v>
      </c>
      <c r="I35" s="37">
        <v>12.26</v>
      </c>
      <c r="J35" s="38">
        <v>13.04</v>
      </c>
      <c r="K35" s="22"/>
      <c r="L35" s="22"/>
      <c r="M35" s="22"/>
      <c r="N35" s="22"/>
      <c r="O35" s="22"/>
      <c r="P35" s="22"/>
    </row>
    <row r="36" spans="1:16" ht="39" customHeight="1" x14ac:dyDescent="0.15">
      <c r="A36" s="22"/>
      <c r="B36" s="35"/>
      <c r="C36" s="1239" t="s">
        <v>566</v>
      </c>
      <c r="D36" s="1240"/>
      <c r="E36" s="1241"/>
      <c r="F36" s="36">
        <v>0.03</v>
      </c>
      <c r="G36" s="37">
        <v>0.02</v>
      </c>
      <c r="H36" s="37">
        <v>0.57999999999999996</v>
      </c>
      <c r="I36" s="37">
        <v>1.67</v>
      </c>
      <c r="J36" s="38">
        <v>2.37</v>
      </c>
      <c r="K36" s="22"/>
      <c r="L36" s="22"/>
      <c r="M36" s="22"/>
      <c r="N36" s="22"/>
      <c r="O36" s="22"/>
      <c r="P36" s="22"/>
    </row>
    <row r="37" spans="1:16" ht="39" customHeight="1" x14ac:dyDescent="0.15">
      <c r="A37" s="22"/>
      <c r="B37" s="35"/>
      <c r="C37" s="1239" t="s">
        <v>567</v>
      </c>
      <c r="D37" s="1240"/>
      <c r="E37" s="1241"/>
      <c r="F37" s="36">
        <v>0.04</v>
      </c>
      <c r="G37" s="37">
        <v>0.04</v>
      </c>
      <c r="H37" s="37">
        <v>0.02</v>
      </c>
      <c r="I37" s="37">
        <v>0.01</v>
      </c>
      <c r="J37" s="38">
        <v>1.3</v>
      </c>
      <c r="K37" s="22"/>
      <c r="L37" s="22"/>
      <c r="M37" s="22"/>
      <c r="N37" s="22"/>
      <c r="O37" s="22"/>
      <c r="P37" s="22"/>
    </row>
    <row r="38" spans="1:16" ht="39" customHeight="1" x14ac:dyDescent="0.15">
      <c r="A38" s="22"/>
      <c r="B38" s="35"/>
      <c r="C38" s="1239" t="s">
        <v>568</v>
      </c>
      <c r="D38" s="1240"/>
      <c r="E38" s="1241"/>
      <c r="F38" s="36">
        <v>0.83</v>
      </c>
      <c r="G38" s="37">
        <v>0.44</v>
      </c>
      <c r="H38" s="37">
        <v>1.1100000000000001</v>
      </c>
      <c r="I38" s="37">
        <v>1.3</v>
      </c>
      <c r="J38" s="38">
        <v>0.83</v>
      </c>
      <c r="K38" s="22"/>
      <c r="L38" s="22"/>
      <c r="M38" s="22"/>
      <c r="N38" s="22"/>
      <c r="O38" s="22"/>
      <c r="P38" s="22"/>
    </row>
    <row r="39" spans="1:16" ht="39" customHeight="1" x14ac:dyDescent="0.15">
      <c r="A39" s="22"/>
      <c r="B39" s="35"/>
      <c r="C39" s="1239" t="s">
        <v>569</v>
      </c>
      <c r="D39" s="1240"/>
      <c r="E39" s="1241"/>
      <c r="F39" s="36">
        <v>0.36</v>
      </c>
      <c r="G39" s="37">
        <v>0.42</v>
      </c>
      <c r="H39" s="37">
        <v>0.37</v>
      </c>
      <c r="I39" s="37">
        <v>0.09</v>
      </c>
      <c r="J39" s="38">
        <v>0.41</v>
      </c>
      <c r="K39" s="22"/>
      <c r="L39" s="22"/>
      <c r="M39" s="22"/>
      <c r="N39" s="22"/>
      <c r="O39" s="22"/>
      <c r="P39" s="22"/>
    </row>
    <row r="40" spans="1:16" ht="39" customHeight="1" x14ac:dyDescent="0.15">
      <c r="A40" s="22"/>
      <c r="B40" s="35"/>
      <c r="C40" s="1239" t="s">
        <v>570</v>
      </c>
      <c r="D40" s="1240"/>
      <c r="E40" s="1241"/>
      <c r="F40" s="36">
        <v>0.01</v>
      </c>
      <c r="G40" s="37">
        <v>0.02</v>
      </c>
      <c r="H40" s="37">
        <v>0.01</v>
      </c>
      <c r="I40" s="37">
        <v>0.06</v>
      </c>
      <c r="J40" s="38">
        <v>0.03</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571</v>
      </c>
      <c r="D42" s="1240"/>
      <c r="E42" s="1241"/>
      <c r="F42" s="36" t="s">
        <v>514</v>
      </c>
      <c r="G42" s="37" t="s">
        <v>514</v>
      </c>
      <c r="H42" s="37" t="s">
        <v>514</v>
      </c>
      <c r="I42" s="37" t="s">
        <v>514</v>
      </c>
      <c r="J42" s="38" t="s">
        <v>514</v>
      </c>
      <c r="K42" s="22"/>
      <c r="L42" s="22"/>
      <c r="M42" s="22"/>
      <c r="N42" s="22"/>
      <c r="O42" s="22"/>
      <c r="P42" s="22"/>
    </row>
    <row r="43" spans="1:16" ht="39" customHeight="1" thickBot="1" x14ac:dyDescent="0.2">
      <c r="A43" s="22"/>
      <c r="B43" s="40"/>
      <c r="C43" s="1242" t="s">
        <v>572</v>
      </c>
      <c r="D43" s="1243"/>
      <c r="E43" s="1244"/>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Ho+4Rsu1DxZoO9N8GX+uJ0dPwOO6nrELTfkWRouShDLcumCPj3bB3y12ZEoBaMh/L+wJEz02+SLY1z9JhwVZg==" saltValue="W2cZkvp6RWT911DIyOtO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2597</v>
      </c>
      <c r="L45" s="60">
        <v>2474</v>
      </c>
      <c r="M45" s="60">
        <v>2339</v>
      </c>
      <c r="N45" s="60">
        <v>2321</v>
      </c>
      <c r="O45" s="61">
        <v>2424</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514</v>
      </c>
      <c r="L46" s="64" t="s">
        <v>514</v>
      </c>
      <c r="M46" s="64" t="s">
        <v>514</v>
      </c>
      <c r="N46" s="64" t="s">
        <v>514</v>
      </c>
      <c r="O46" s="65" t="s">
        <v>514</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514</v>
      </c>
      <c r="L47" s="64" t="s">
        <v>514</v>
      </c>
      <c r="M47" s="64" t="s">
        <v>514</v>
      </c>
      <c r="N47" s="64" t="s">
        <v>514</v>
      </c>
      <c r="O47" s="65" t="s">
        <v>514</v>
      </c>
      <c r="P47" s="48"/>
      <c r="Q47" s="48"/>
      <c r="R47" s="48"/>
      <c r="S47" s="48"/>
      <c r="T47" s="48"/>
      <c r="U47" s="48"/>
    </row>
    <row r="48" spans="1:21" ht="30.75" customHeight="1" x14ac:dyDescent="0.15">
      <c r="A48" s="48"/>
      <c r="B48" s="1267"/>
      <c r="C48" s="1268"/>
      <c r="D48" s="62"/>
      <c r="E48" s="1249" t="s">
        <v>14</v>
      </c>
      <c r="F48" s="1249"/>
      <c r="G48" s="1249"/>
      <c r="H48" s="1249"/>
      <c r="I48" s="1249"/>
      <c r="J48" s="1250"/>
      <c r="K48" s="63">
        <v>1331</v>
      </c>
      <c r="L48" s="64">
        <v>1346</v>
      </c>
      <c r="M48" s="64">
        <v>1450</v>
      </c>
      <c r="N48" s="64">
        <v>1407</v>
      </c>
      <c r="O48" s="65">
        <v>1332</v>
      </c>
      <c r="P48" s="48"/>
      <c r="Q48" s="48"/>
      <c r="R48" s="48"/>
      <c r="S48" s="48"/>
      <c r="T48" s="48"/>
      <c r="U48" s="48"/>
    </row>
    <row r="49" spans="1:21" ht="30.75" customHeight="1" x14ac:dyDescent="0.15">
      <c r="A49" s="48"/>
      <c r="B49" s="1267"/>
      <c r="C49" s="1268"/>
      <c r="D49" s="62"/>
      <c r="E49" s="1249" t="s">
        <v>15</v>
      </c>
      <c r="F49" s="1249"/>
      <c r="G49" s="1249"/>
      <c r="H49" s="1249"/>
      <c r="I49" s="1249"/>
      <c r="J49" s="1250"/>
      <c r="K49" s="63">
        <v>833</v>
      </c>
      <c r="L49" s="64">
        <v>605</v>
      </c>
      <c r="M49" s="64">
        <v>725</v>
      </c>
      <c r="N49" s="64">
        <v>628</v>
      </c>
      <c r="O49" s="65">
        <v>520</v>
      </c>
      <c r="P49" s="48"/>
      <c r="Q49" s="48"/>
      <c r="R49" s="48"/>
      <c r="S49" s="48"/>
      <c r="T49" s="48"/>
      <c r="U49" s="48"/>
    </row>
    <row r="50" spans="1:21" ht="30.75" customHeight="1" x14ac:dyDescent="0.15">
      <c r="A50" s="48"/>
      <c r="B50" s="1267"/>
      <c r="C50" s="1268"/>
      <c r="D50" s="62"/>
      <c r="E50" s="1249" t="s">
        <v>16</v>
      </c>
      <c r="F50" s="1249"/>
      <c r="G50" s="1249"/>
      <c r="H50" s="1249"/>
      <c r="I50" s="1249"/>
      <c r="J50" s="1250"/>
      <c r="K50" s="63">
        <v>157</v>
      </c>
      <c r="L50" s="64">
        <v>156</v>
      </c>
      <c r="M50" s="64">
        <v>77</v>
      </c>
      <c r="N50" s="64">
        <v>77</v>
      </c>
      <c r="O50" s="65">
        <v>77</v>
      </c>
      <c r="P50" s="48"/>
      <c r="Q50" s="48"/>
      <c r="R50" s="48"/>
      <c r="S50" s="48"/>
      <c r="T50" s="48"/>
      <c r="U50" s="48"/>
    </row>
    <row r="51" spans="1:21" ht="30.75" customHeight="1" x14ac:dyDescent="0.15">
      <c r="A51" s="48"/>
      <c r="B51" s="1269"/>
      <c r="C51" s="1270"/>
      <c r="D51" s="66"/>
      <c r="E51" s="1249" t="s">
        <v>17</v>
      </c>
      <c r="F51" s="1249"/>
      <c r="G51" s="1249"/>
      <c r="H51" s="1249"/>
      <c r="I51" s="1249"/>
      <c r="J51" s="1250"/>
      <c r="K51" s="63">
        <v>1</v>
      </c>
      <c r="L51" s="64">
        <v>0</v>
      </c>
      <c r="M51" s="64">
        <v>0</v>
      </c>
      <c r="N51" s="64">
        <v>0</v>
      </c>
      <c r="O51" s="65">
        <v>0</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3247</v>
      </c>
      <c r="L52" s="64">
        <v>3176</v>
      </c>
      <c r="M52" s="64">
        <v>3266</v>
      </c>
      <c r="N52" s="64">
        <v>3308</v>
      </c>
      <c r="O52" s="65">
        <v>3332</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1672</v>
      </c>
      <c r="L53" s="69">
        <v>1405</v>
      </c>
      <c r="M53" s="69">
        <v>1325</v>
      </c>
      <c r="N53" s="69">
        <v>1125</v>
      </c>
      <c r="O53" s="70">
        <v>1021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5" t="s">
        <v>24</v>
      </c>
      <c r="C57" s="1256"/>
      <c r="D57" s="1259" t="s">
        <v>25</v>
      </c>
      <c r="E57" s="1260"/>
      <c r="F57" s="1260"/>
      <c r="G57" s="1260"/>
      <c r="H57" s="1260"/>
      <c r="I57" s="1260"/>
      <c r="J57" s="1261"/>
      <c r="K57" s="82" t="s">
        <v>590</v>
      </c>
      <c r="L57" s="83" t="s">
        <v>590</v>
      </c>
      <c r="M57" s="83" t="s">
        <v>590</v>
      </c>
      <c r="N57" s="83" t="s">
        <v>590</v>
      </c>
      <c r="O57" s="84" t="s">
        <v>590</v>
      </c>
    </row>
    <row r="58" spans="1:21" ht="31.5" customHeight="1" thickBot="1" x14ac:dyDescent="0.2">
      <c r="B58" s="1257"/>
      <c r="C58" s="1258"/>
      <c r="D58" s="1262" t="s">
        <v>26</v>
      </c>
      <c r="E58" s="1263"/>
      <c r="F58" s="1263"/>
      <c r="G58" s="1263"/>
      <c r="H58" s="1263"/>
      <c r="I58" s="1263"/>
      <c r="J58" s="1264"/>
      <c r="K58" s="85" t="s">
        <v>590</v>
      </c>
      <c r="L58" s="86" t="s">
        <v>590</v>
      </c>
      <c r="M58" s="86" t="s">
        <v>590</v>
      </c>
      <c r="N58" s="86" t="s">
        <v>590</v>
      </c>
      <c r="O58" s="87" t="s">
        <v>590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pYtYpGUJDDZ/da3UyfAxExm/dXU6OV3avenkFIVVIeCQE4zNdY7mIFpm6C27rDOkhoEJV7qET2GKvGnXrIu5Q==" saltValue="J5L0Jqngd0We2cuujZlW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555</v>
      </c>
      <c r="J40" s="99" t="s">
        <v>556</v>
      </c>
      <c r="K40" s="99" t="s">
        <v>557</v>
      </c>
      <c r="L40" s="99" t="s">
        <v>558</v>
      </c>
      <c r="M40" s="100" t="s">
        <v>559</v>
      </c>
    </row>
    <row r="41" spans="2:13" ht="27.75" customHeight="1" x14ac:dyDescent="0.15">
      <c r="B41" s="1285" t="s">
        <v>29</v>
      </c>
      <c r="C41" s="1286"/>
      <c r="D41" s="101"/>
      <c r="E41" s="1287" t="s">
        <v>30</v>
      </c>
      <c r="F41" s="1287"/>
      <c r="G41" s="1287"/>
      <c r="H41" s="1288"/>
      <c r="I41" s="102">
        <v>26714</v>
      </c>
      <c r="J41" s="103">
        <v>26979</v>
      </c>
      <c r="K41" s="103">
        <v>26911</v>
      </c>
      <c r="L41" s="103">
        <v>27350</v>
      </c>
      <c r="M41" s="104">
        <v>27310</v>
      </c>
    </row>
    <row r="42" spans="2:13" ht="27.75" customHeight="1" x14ac:dyDescent="0.15">
      <c r="B42" s="1275"/>
      <c r="C42" s="1276"/>
      <c r="D42" s="105"/>
      <c r="E42" s="1279" t="s">
        <v>31</v>
      </c>
      <c r="F42" s="1279"/>
      <c r="G42" s="1279"/>
      <c r="H42" s="1280"/>
      <c r="I42" s="106">
        <v>652</v>
      </c>
      <c r="J42" s="107">
        <v>507</v>
      </c>
      <c r="K42" s="107">
        <v>438</v>
      </c>
      <c r="L42" s="107">
        <v>368</v>
      </c>
      <c r="M42" s="108">
        <v>297</v>
      </c>
    </row>
    <row r="43" spans="2:13" ht="27.75" customHeight="1" x14ac:dyDescent="0.15">
      <c r="B43" s="1275"/>
      <c r="C43" s="1276"/>
      <c r="D43" s="105"/>
      <c r="E43" s="1279" t="s">
        <v>32</v>
      </c>
      <c r="F43" s="1279"/>
      <c r="G43" s="1279"/>
      <c r="H43" s="1280"/>
      <c r="I43" s="106">
        <v>18989</v>
      </c>
      <c r="J43" s="107">
        <v>18399</v>
      </c>
      <c r="K43" s="107">
        <v>18132</v>
      </c>
      <c r="L43" s="107">
        <v>17960</v>
      </c>
      <c r="M43" s="108">
        <v>17590</v>
      </c>
    </row>
    <row r="44" spans="2:13" ht="27.75" customHeight="1" x14ac:dyDescent="0.15">
      <c r="B44" s="1275"/>
      <c r="C44" s="1276"/>
      <c r="D44" s="105"/>
      <c r="E44" s="1279" t="s">
        <v>33</v>
      </c>
      <c r="F44" s="1279"/>
      <c r="G44" s="1279"/>
      <c r="H44" s="1280"/>
      <c r="I44" s="106">
        <v>3754</v>
      </c>
      <c r="J44" s="107">
        <v>3045</v>
      </c>
      <c r="K44" s="107">
        <v>2345</v>
      </c>
      <c r="L44" s="107">
        <v>1727</v>
      </c>
      <c r="M44" s="108">
        <v>1181</v>
      </c>
    </row>
    <row r="45" spans="2:13" ht="27.75" customHeight="1" x14ac:dyDescent="0.15">
      <c r="B45" s="1275"/>
      <c r="C45" s="1276"/>
      <c r="D45" s="105"/>
      <c r="E45" s="1279" t="s">
        <v>34</v>
      </c>
      <c r="F45" s="1279"/>
      <c r="G45" s="1279"/>
      <c r="H45" s="1280"/>
      <c r="I45" s="106">
        <v>4465</v>
      </c>
      <c r="J45" s="107">
        <v>4404</v>
      </c>
      <c r="K45" s="107">
        <v>4368</v>
      </c>
      <c r="L45" s="107">
        <v>4149</v>
      </c>
      <c r="M45" s="108">
        <v>4216</v>
      </c>
    </row>
    <row r="46" spans="2:13" ht="27.75" customHeight="1" x14ac:dyDescent="0.15">
      <c r="B46" s="1275"/>
      <c r="C46" s="1276"/>
      <c r="D46" s="109"/>
      <c r="E46" s="1279" t="s">
        <v>35</v>
      </c>
      <c r="F46" s="1279"/>
      <c r="G46" s="1279"/>
      <c r="H46" s="1280"/>
      <c r="I46" s="106">
        <v>0</v>
      </c>
      <c r="J46" s="107">
        <v>0</v>
      </c>
      <c r="K46" s="107">
        <v>0</v>
      </c>
      <c r="L46" s="107">
        <v>0</v>
      </c>
      <c r="M46" s="108">
        <v>0</v>
      </c>
    </row>
    <row r="47" spans="2:13" ht="27.75" customHeight="1" x14ac:dyDescent="0.15">
      <c r="B47" s="1275"/>
      <c r="C47" s="1276"/>
      <c r="D47" s="110"/>
      <c r="E47" s="1289" t="s">
        <v>36</v>
      </c>
      <c r="F47" s="1290"/>
      <c r="G47" s="1290"/>
      <c r="H47" s="1291"/>
      <c r="I47" s="106" t="s">
        <v>514</v>
      </c>
      <c r="J47" s="107" t="s">
        <v>514</v>
      </c>
      <c r="K47" s="107" t="s">
        <v>514</v>
      </c>
      <c r="L47" s="107" t="s">
        <v>514</v>
      </c>
      <c r="M47" s="108" t="s">
        <v>514</v>
      </c>
    </row>
    <row r="48" spans="2:13" ht="27.75" customHeight="1" x14ac:dyDescent="0.15">
      <c r="B48" s="1275"/>
      <c r="C48" s="1276"/>
      <c r="D48" s="105"/>
      <c r="E48" s="1279" t="s">
        <v>37</v>
      </c>
      <c r="F48" s="1279"/>
      <c r="G48" s="1279"/>
      <c r="H48" s="1280"/>
      <c r="I48" s="106" t="s">
        <v>514</v>
      </c>
      <c r="J48" s="107" t="s">
        <v>514</v>
      </c>
      <c r="K48" s="107" t="s">
        <v>514</v>
      </c>
      <c r="L48" s="107" t="s">
        <v>514</v>
      </c>
      <c r="M48" s="108" t="s">
        <v>514</v>
      </c>
    </row>
    <row r="49" spans="2:13" ht="27.75" customHeight="1" x14ac:dyDescent="0.15">
      <c r="B49" s="1277"/>
      <c r="C49" s="1278"/>
      <c r="D49" s="105"/>
      <c r="E49" s="1279" t="s">
        <v>38</v>
      </c>
      <c r="F49" s="1279"/>
      <c r="G49" s="1279"/>
      <c r="H49" s="1280"/>
      <c r="I49" s="106" t="s">
        <v>514</v>
      </c>
      <c r="J49" s="107" t="s">
        <v>514</v>
      </c>
      <c r="K49" s="107" t="s">
        <v>514</v>
      </c>
      <c r="L49" s="107" t="s">
        <v>514</v>
      </c>
      <c r="M49" s="108" t="s">
        <v>514</v>
      </c>
    </row>
    <row r="50" spans="2:13" ht="27.75" customHeight="1" x14ac:dyDescent="0.15">
      <c r="B50" s="1273" t="s">
        <v>39</v>
      </c>
      <c r="C50" s="1274"/>
      <c r="D50" s="111"/>
      <c r="E50" s="1279" t="s">
        <v>40</v>
      </c>
      <c r="F50" s="1279"/>
      <c r="G50" s="1279"/>
      <c r="H50" s="1280"/>
      <c r="I50" s="106">
        <v>3100</v>
      </c>
      <c r="J50" s="107">
        <v>3209</v>
      </c>
      <c r="K50" s="107">
        <v>2897</v>
      </c>
      <c r="L50" s="107">
        <v>2561</v>
      </c>
      <c r="M50" s="108">
        <v>5431</v>
      </c>
    </row>
    <row r="51" spans="2:13" ht="27.75" customHeight="1" x14ac:dyDescent="0.15">
      <c r="B51" s="1275"/>
      <c r="C51" s="1276"/>
      <c r="D51" s="105"/>
      <c r="E51" s="1279" t="s">
        <v>41</v>
      </c>
      <c r="F51" s="1279"/>
      <c r="G51" s="1279"/>
      <c r="H51" s="1280"/>
      <c r="I51" s="106">
        <v>8995</v>
      </c>
      <c r="J51" s="107">
        <v>7879</v>
      </c>
      <c r="K51" s="107">
        <v>6971</v>
      </c>
      <c r="L51" s="107">
        <v>6916</v>
      </c>
      <c r="M51" s="108">
        <v>7061</v>
      </c>
    </row>
    <row r="52" spans="2:13" ht="27.75" customHeight="1" x14ac:dyDescent="0.15">
      <c r="B52" s="1277"/>
      <c r="C52" s="1278"/>
      <c r="D52" s="105"/>
      <c r="E52" s="1279" t="s">
        <v>42</v>
      </c>
      <c r="F52" s="1279"/>
      <c r="G52" s="1279"/>
      <c r="H52" s="1280"/>
      <c r="I52" s="106">
        <v>31935</v>
      </c>
      <c r="J52" s="107">
        <v>32386</v>
      </c>
      <c r="K52" s="107">
        <v>32175</v>
      </c>
      <c r="L52" s="107">
        <v>32079</v>
      </c>
      <c r="M52" s="108">
        <v>31796</v>
      </c>
    </row>
    <row r="53" spans="2:13" ht="27.75" customHeight="1" thickBot="1" x14ac:dyDescent="0.2">
      <c r="B53" s="1281" t="s">
        <v>43</v>
      </c>
      <c r="C53" s="1282"/>
      <c r="D53" s="112"/>
      <c r="E53" s="1283" t="s">
        <v>44</v>
      </c>
      <c r="F53" s="1283"/>
      <c r="G53" s="1283"/>
      <c r="H53" s="1284"/>
      <c r="I53" s="113">
        <v>10544</v>
      </c>
      <c r="J53" s="114">
        <v>9860</v>
      </c>
      <c r="K53" s="114">
        <v>10151</v>
      </c>
      <c r="L53" s="114">
        <v>9998</v>
      </c>
      <c r="M53" s="115">
        <v>6304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1nZgFvXsv6A9tk1sqXPRrfodfN8yntlgrnHBkqUd7yn/9Gcem1AoLKYpwMhvCtfgtiNvuTFSwHpRDZnzYGNpw==" saltValue="W8KJqKB+Llu3RjNRvxsG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300" t="s">
        <v>47</v>
      </c>
      <c r="D55" s="1300"/>
      <c r="E55" s="1301"/>
      <c r="F55" s="127">
        <v>1272</v>
      </c>
      <c r="G55" s="127">
        <v>1072</v>
      </c>
      <c r="H55" s="128">
        <v>2431</v>
      </c>
    </row>
    <row r="56" spans="2:8" ht="52.5" customHeight="1" x14ac:dyDescent="0.15">
      <c r="B56" s="129"/>
      <c r="C56" s="1302" t="s">
        <v>48</v>
      </c>
      <c r="D56" s="1302"/>
      <c r="E56" s="1303"/>
      <c r="F56" s="130">
        <v>189</v>
      </c>
      <c r="G56" s="130">
        <v>189</v>
      </c>
      <c r="H56" s="131">
        <v>189</v>
      </c>
    </row>
    <row r="57" spans="2:8" ht="53.25" customHeight="1" x14ac:dyDescent="0.15">
      <c r="B57" s="129"/>
      <c r="C57" s="1304" t="s">
        <v>49</v>
      </c>
      <c r="D57" s="1304"/>
      <c r="E57" s="1305"/>
      <c r="F57" s="132">
        <v>1093</v>
      </c>
      <c r="G57" s="132">
        <v>1094</v>
      </c>
      <c r="H57" s="133">
        <v>2314</v>
      </c>
    </row>
    <row r="58" spans="2:8" ht="45.75" customHeight="1" x14ac:dyDescent="0.15">
      <c r="B58" s="134"/>
      <c r="C58" s="1292" t="s">
        <v>586</v>
      </c>
      <c r="D58" s="1293"/>
      <c r="E58" s="1294"/>
      <c r="F58" s="135">
        <v>313</v>
      </c>
      <c r="G58" s="135">
        <v>158</v>
      </c>
      <c r="H58" s="136">
        <v>1165</v>
      </c>
    </row>
    <row r="59" spans="2:8" ht="45.75" customHeight="1" x14ac:dyDescent="0.15">
      <c r="B59" s="134"/>
      <c r="C59" s="1292" t="s">
        <v>591</v>
      </c>
      <c r="D59" s="1293"/>
      <c r="E59" s="1294"/>
      <c r="F59" s="135">
        <v>319</v>
      </c>
      <c r="G59" s="135">
        <v>461</v>
      </c>
      <c r="H59" s="136">
        <v>658</v>
      </c>
    </row>
    <row r="60" spans="2:8" ht="45.75" customHeight="1" x14ac:dyDescent="0.15">
      <c r="B60" s="134"/>
      <c r="C60" s="1292" t="s">
        <v>587</v>
      </c>
      <c r="D60" s="1293"/>
      <c r="E60" s="1294"/>
      <c r="F60" s="135">
        <v>191</v>
      </c>
      <c r="G60" s="135">
        <v>187</v>
      </c>
      <c r="H60" s="136">
        <v>185</v>
      </c>
    </row>
    <row r="61" spans="2:8" ht="45.75" customHeight="1" x14ac:dyDescent="0.15">
      <c r="B61" s="134"/>
      <c r="C61" s="1292" t="s">
        <v>588</v>
      </c>
      <c r="D61" s="1293"/>
      <c r="E61" s="1294"/>
      <c r="F61" s="135">
        <v>114</v>
      </c>
      <c r="G61" s="135">
        <v>124</v>
      </c>
      <c r="H61" s="136">
        <v>134</v>
      </c>
    </row>
    <row r="62" spans="2:8" ht="45.75" customHeight="1" thickBot="1" x14ac:dyDescent="0.2">
      <c r="B62" s="137"/>
      <c r="C62" s="1295" t="s">
        <v>589</v>
      </c>
      <c r="D62" s="1296"/>
      <c r="E62" s="1297"/>
      <c r="F62" s="138">
        <v>70</v>
      </c>
      <c r="G62" s="138">
        <v>80</v>
      </c>
      <c r="H62" s="139">
        <v>93</v>
      </c>
    </row>
    <row r="63" spans="2:8" ht="52.5" customHeight="1" thickBot="1" x14ac:dyDescent="0.2">
      <c r="B63" s="140"/>
      <c r="C63" s="1298" t="s">
        <v>50</v>
      </c>
      <c r="D63" s="1298"/>
      <c r="E63" s="1299"/>
      <c r="F63" s="141">
        <v>2554</v>
      </c>
      <c r="G63" s="141">
        <v>2355</v>
      </c>
      <c r="H63" s="142">
        <v>4934</v>
      </c>
    </row>
    <row r="64" spans="2:8" ht="15" customHeight="1" x14ac:dyDescent="0.15"/>
    <row r="65" ht="0" hidden="1" customHeight="1" x14ac:dyDescent="0.15"/>
    <row r="66" ht="0" hidden="1" customHeight="1" x14ac:dyDescent="0.15"/>
  </sheetData>
  <sheetProtection algorithmName="SHA-512" hashValue="dyJeJrOHZDSAWFBDg3+6vIfjO7EKU9rptbx+tIJlyDUdqjqyCK8M4bfyUgq4XRalZ1bhGImW0yUF/XN0ACJ/mA==" saltValue="eE8y3yC9pEBaSpf7xsyf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595</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555</v>
      </c>
      <c r="BQ50" s="1319"/>
      <c r="BR50" s="1319"/>
      <c r="BS50" s="1319"/>
      <c r="BT50" s="1319"/>
      <c r="BU50" s="1319"/>
      <c r="BV50" s="1319"/>
      <c r="BW50" s="1319"/>
      <c r="BX50" s="1319" t="s">
        <v>556</v>
      </c>
      <c r="BY50" s="1319"/>
      <c r="BZ50" s="1319"/>
      <c r="CA50" s="1319"/>
      <c r="CB50" s="1319"/>
      <c r="CC50" s="1319"/>
      <c r="CD50" s="1319"/>
      <c r="CE50" s="1319"/>
      <c r="CF50" s="1319" t="s">
        <v>557</v>
      </c>
      <c r="CG50" s="1319"/>
      <c r="CH50" s="1319"/>
      <c r="CI50" s="1319"/>
      <c r="CJ50" s="1319"/>
      <c r="CK50" s="1319"/>
      <c r="CL50" s="1319"/>
      <c r="CM50" s="1319"/>
      <c r="CN50" s="1319" t="s">
        <v>558</v>
      </c>
      <c r="CO50" s="1319"/>
      <c r="CP50" s="1319"/>
      <c r="CQ50" s="1319"/>
      <c r="CR50" s="1319"/>
      <c r="CS50" s="1319"/>
      <c r="CT50" s="1319"/>
      <c r="CU50" s="1319"/>
      <c r="CV50" s="1319" t="s">
        <v>559</v>
      </c>
      <c r="CW50" s="1319"/>
      <c r="CX50" s="1319"/>
      <c r="CY50" s="1319"/>
      <c r="CZ50" s="1319"/>
      <c r="DA50" s="1319"/>
      <c r="DB50" s="1319"/>
      <c r="DC50" s="1319"/>
    </row>
    <row r="51" spans="1:109" ht="13.5" customHeight="1" x14ac:dyDescent="0.15">
      <c r="B51" s="394"/>
      <c r="G51" s="1326"/>
      <c r="H51" s="1326"/>
      <c r="I51" s="1324"/>
      <c r="J51" s="1324"/>
      <c r="K51" s="1321"/>
      <c r="L51" s="1321"/>
      <c r="M51" s="1321"/>
      <c r="N51" s="1321"/>
      <c r="AM51" s="403"/>
      <c r="AN51" s="1322" t="s">
        <v>597</v>
      </c>
      <c r="AO51" s="1322"/>
      <c r="AP51" s="1322"/>
      <c r="AQ51" s="1322"/>
      <c r="AR51" s="1322"/>
      <c r="AS51" s="1322"/>
      <c r="AT51" s="1322"/>
      <c r="AU51" s="1322"/>
      <c r="AV51" s="1322"/>
      <c r="AW51" s="1322"/>
      <c r="AX51" s="1322"/>
      <c r="AY51" s="1322"/>
      <c r="AZ51" s="1322"/>
      <c r="BA51" s="1322"/>
      <c r="BB51" s="1322" t="s">
        <v>598</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3"/>
      <c r="BY51" s="1320"/>
      <c r="BZ51" s="1320"/>
      <c r="CA51" s="1320"/>
      <c r="CB51" s="1320"/>
      <c r="CC51" s="1320"/>
      <c r="CD51" s="1320"/>
      <c r="CE51" s="1320"/>
      <c r="CF51" s="1320">
        <v>65.099999999999994</v>
      </c>
      <c r="CG51" s="1320"/>
      <c r="CH51" s="1320"/>
      <c r="CI51" s="1320"/>
      <c r="CJ51" s="1320"/>
      <c r="CK51" s="1320"/>
      <c r="CL51" s="1320"/>
      <c r="CM51" s="1320"/>
      <c r="CN51" s="1320">
        <v>64</v>
      </c>
      <c r="CO51" s="1320"/>
      <c r="CP51" s="1320"/>
      <c r="CQ51" s="1320"/>
      <c r="CR51" s="1320"/>
      <c r="CS51" s="1320"/>
      <c r="CT51" s="1320"/>
      <c r="CU51" s="1320"/>
      <c r="CV51" s="1320">
        <v>40.1</v>
      </c>
      <c r="CW51" s="1320"/>
      <c r="CX51" s="1320"/>
      <c r="CY51" s="1320"/>
      <c r="CZ51" s="1320"/>
      <c r="DA51" s="1320"/>
      <c r="DB51" s="1320"/>
      <c r="DC51" s="1320"/>
    </row>
    <row r="52" spans="1:109" x14ac:dyDescent="0.15">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599</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3"/>
      <c r="BY53" s="1320"/>
      <c r="BZ53" s="1320"/>
      <c r="CA53" s="1320"/>
      <c r="CB53" s="1320"/>
      <c r="CC53" s="1320"/>
      <c r="CD53" s="1320"/>
      <c r="CE53" s="1320"/>
      <c r="CF53" s="1320">
        <v>59.7</v>
      </c>
      <c r="CG53" s="1320"/>
      <c r="CH53" s="1320"/>
      <c r="CI53" s="1320"/>
      <c r="CJ53" s="1320"/>
      <c r="CK53" s="1320"/>
      <c r="CL53" s="1320"/>
      <c r="CM53" s="1320"/>
      <c r="CN53" s="1320">
        <v>61.4</v>
      </c>
      <c r="CO53" s="1320"/>
      <c r="CP53" s="1320"/>
      <c r="CQ53" s="1320"/>
      <c r="CR53" s="1320"/>
      <c r="CS53" s="1320"/>
      <c r="CT53" s="1320"/>
      <c r="CU53" s="1320"/>
      <c r="CV53" s="1320">
        <v>62.9</v>
      </c>
      <c r="CW53" s="1320"/>
      <c r="CX53" s="1320"/>
      <c r="CY53" s="1320"/>
      <c r="CZ53" s="1320"/>
      <c r="DA53" s="1320"/>
      <c r="DB53" s="1320"/>
      <c r="DC53" s="1320"/>
    </row>
    <row r="54" spans="1:109" x14ac:dyDescent="0.15">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5"/>
      <c r="H55" s="1315"/>
      <c r="I55" s="1315"/>
      <c r="J55" s="1315"/>
      <c r="K55" s="1321"/>
      <c r="L55" s="1321"/>
      <c r="M55" s="1321"/>
      <c r="N55" s="1321"/>
      <c r="AN55" s="1319" t="s">
        <v>600</v>
      </c>
      <c r="AO55" s="1319"/>
      <c r="AP55" s="1319"/>
      <c r="AQ55" s="1319"/>
      <c r="AR55" s="1319"/>
      <c r="AS55" s="1319"/>
      <c r="AT55" s="1319"/>
      <c r="AU55" s="1319"/>
      <c r="AV55" s="1319"/>
      <c r="AW55" s="1319"/>
      <c r="AX55" s="1319"/>
      <c r="AY55" s="1319"/>
      <c r="AZ55" s="1319"/>
      <c r="BA55" s="1319"/>
      <c r="BB55" s="1322" t="s">
        <v>598</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3"/>
      <c r="BY55" s="1320"/>
      <c r="BZ55" s="1320"/>
      <c r="CA55" s="1320"/>
      <c r="CB55" s="1320"/>
      <c r="CC55" s="1320"/>
      <c r="CD55" s="1320"/>
      <c r="CE55" s="1320"/>
      <c r="CF55" s="1320">
        <v>35.299999999999997</v>
      </c>
      <c r="CG55" s="1320"/>
      <c r="CH55" s="1320"/>
      <c r="CI55" s="1320"/>
      <c r="CJ55" s="1320"/>
      <c r="CK55" s="1320"/>
      <c r="CL55" s="1320"/>
      <c r="CM55" s="1320"/>
      <c r="CN55" s="1320">
        <v>31.9</v>
      </c>
      <c r="CO55" s="1320"/>
      <c r="CP55" s="1320"/>
      <c r="CQ55" s="1320"/>
      <c r="CR55" s="1320"/>
      <c r="CS55" s="1320"/>
      <c r="CT55" s="1320"/>
      <c r="CU55" s="1320"/>
      <c r="CV55" s="1320">
        <v>24.2</v>
      </c>
      <c r="CW55" s="1320"/>
      <c r="CX55" s="1320"/>
      <c r="CY55" s="1320"/>
      <c r="CZ55" s="1320"/>
      <c r="DA55" s="1320"/>
      <c r="DB55" s="1320"/>
      <c r="DC55" s="1320"/>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599</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3"/>
      <c r="BY57" s="1320"/>
      <c r="BZ57" s="1320"/>
      <c r="CA57" s="1320"/>
      <c r="CB57" s="1320"/>
      <c r="CC57" s="1320"/>
      <c r="CD57" s="1320"/>
      <c r="CE57" s="1320"/>
      <c r="CF57" s="1320">
        <v>60.4</v>
      </c>
      <c r="CG57" s="1320"/>
      <c r="CH57" s="1320"/>
      <c r="CI57" s="1320"/>
      <c r="CJ57" s="1320"/>
      <c r="CK57" s="1320"/>
      <c r="CL57" s="1320"/>
      <c r="CM57" s="1320"/>
      <c r="CN57" s="1320">
        <v>59.3</v>
      </c>
      <c r="CO57" s="1320"/>
      <c r="CP57" s="1320"/>
      <c r="CQ57" s="1320"/>
      <c r="CR57" s="1320"/>
      <c r="CS57" s="1320"/>
      <c r="CT57" s="1320"/>
      <c r="CU57" s="1320"/>
      <c r="CV57" s="1320">
        <v>59.8</v>
      </c>
      <c r="CW57" s="1320"/>
      <c r="CX57" s="1320"/>
      <c r="CY57" s="1320"/>
      <c r="CZ57" s="1320"/>
      <c r="DA57" s="1320"/>
      <c r="DB57" s="1320"/>
      <c r="DC57" s="1320"/>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602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555</v>
      </c>
      <c r="BQ72" s="1319"/>
      <c r="BR72" s="1319"/>
      <c r="BS72" s="1319"/>
      <c r="BT72" s="1319"/>
      <c r="BU72" s="1319"/>
      <c r="BV72" s="1319"/>
      <c r="BW72" s="1319"/>
      <c r="BX72" s="1319" t="s">
        <v>556</v>
      </c>
      <c r="BY72" s="1319"/>
      <c r="BZ72" s="1319"/>
      <c r="CA72" s="1319"/>
      <c r="CB72" s="1319"/>
      <c r="CC72" s="1319"/>
      <c r="CD72" s="1319"/>
      <c r="CE72" s="1319"/>
      <c r="CF72" s="1319" t="s">
        <v>557</v>
      </c>
      <c r="CG72" s="1319"/>
      <c r="CH72" s="1319"/>
      <c r="CI72" s="1319"/>
      <c r="CJ72" s="1319"/>
      <c r="CK72" s="1319"/>
      <c r="CL72" s="1319"/>
      <c r="CM72" s="1319"/>
      <c r="CN72" s="1319" t="s">
        <v>558</v>
      </c>
      <c r="CO72" s="1319"/>
      <c r="CP72" s="1319"/>
      <c r="CQ72" s="1319"/>
      <c r="CR72" s="1319"/>
      <c r="CS72" s="1319"/>
      <c r="CT72" s="1319"/>
      <c r="CU72" s="1319"/>
      <c r="CV72" s="1319" t="s">
        <v>559</v>
      </c>
      <c r="CW72" s="1319"/>
      <c r="CX72" s="1319"/>
      <c r="CY72" s="1319"/>
      <c r="CZ72" s="1319"/>
      <c r="DA72" s="1319"/>
      <c r="DB72" s="1319"/>
      <c r="DC72" s="1319"/>
    </row>
    <row r="73" spans="2:107" x14ac:dyDescent="0.15">
      <c r="B73" s="394"/>
      <c r="G73" s="1326"/>
      <c r="H73" s="1326"/>
      <c r="I73" s="1326"/>
      <c r="J73" s="1326"/>
      <c r="K73" s="1327"/>
      <c r="L73" s="1327"/>
      <c r="M73" s="1327"/>
      <c r="N73" s="1327"/>
      <c r="AM73" s="403"/>
      <c r="AN73" s="1322" t="s">
        <v>597</v>
      </c>
      <c r="AO73" s="1322"/>
      <c r="AP73" s="1322"/>
      <c r="AQ73" s="1322"/>
      <c r="AR73" s="1322"/>
      <c r="AS73" s="1322"/>
      <c r="AT73" s="1322"/>
      <c r="AU73" s="1322"/>
      <c r="AV73" s="1322"/>
      <c r="AW73" s="1322"/>
      <c r="AX73" s="1322"/>
      <c r="AY73" s="1322"/>
      <c r="AZ73" s="1322"/>
      <c r="BA73" s="1322"/>
      <c r="BB73" s="1322" t="s">
        <v>598</v>
      </c>
      <c r="BC73" s="1322"/>
      <c r="BD73" s="1322"/>
      <c r="BE73" s="1322"/>
      <c r="BF73" s="1322"/>
      <c r="BG73" s="1322"/>
      <c r="BH73" s="1322"/>
      <c r="BI73" s="1322"/>
      <c r="BJ73" s="1322"/>
      <c r="BK73" s="1322"/>
      <c r="BL73" s="1322"/>
      <c r="BM73" s="1322"/>
      <c r="BN73" s="1322"/>
      <c r="BO73" s="1322"/>
      <c r="BP73" s="1320">
        <v>69.099999999999994</v>
      </c>
      <c r="BQ73" s="1320"/>
      <c r="BR73" s="1320"/>
      <c r="BS73" s="1320"/>
      <c r="BT73" s="1320"/>
      <c r="BU73" s="1320"/>
      <c r="BV73" s="1320"/>
      <c r="BW73" s="1320"/>
      <c r="BX73" s="1320">
        <v>62.9</v>
      </c>
      <c r="BY73" s="1320"/>
      <c r="BZ73" s="1320"/>
      <c r="CA73" s="1320"/>
      <c r="CB73" s="1320"/>
      <c r="CC73" s="1320"/>
      <c r="CD73" s="1320"/>
      <c r="CE73" s="1320"/>
      <c r="CF73" s="1320">
        <v>65.099999999999994</v>
      </c>
      <c r="CG73" s="1320"/>
      <c r="CH73" s="1320"/>
      <c r="CI73" s="1320"/>
      <c r="CJ73" s="1320"/>
      <c r="CK73" s="1320"/>
      <c r="CL73" s="1320"/>
      <c r="CM73" s="1320"/>
      <c r="CN73" s="1320">
        <v>64</v>
      </c>
      <c r="CO73" s="1320"/>
      <c r="CP73" s="1320"/>
      <c r="CQ73" s="1320"/>
      <c r="CR73" s="1320"/>
      <c r="CS73" s="1320"/>
      <c r="CT73" s="1320"/>
      <c r="CU73" s="1320"/>
      <c r="CV73" s="1320">
        <v>40.1</v>
      </c>
      <c r="CW73" s="1320"/>
      <c r="CX73" s="1320"/>
      <c r="CY73" s="1320"/>
      <c r="CZ73" s="1320"/>
      <c r="DA73" s="1320"/>
      <c r="DB73" s="1320"/>
      <c r="DC73" s="1320"/>
    </row>
    <row r="74" spans="2:107" x14ac:dyDescent="0.15">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603</v>
      </c>
      <c r="BC75" s="1322"/>
      <c r="BD75" s="1322"/>
      <c r="BE75" s="1322"/>
      <c r="BF75" s="1322"/>
      <c r="BG75" s="1322"/>
      <c r="BH75" s="1322"/>
      <c r="BI75" s="1322"/>
      <c r="BJ75" s="1322"/>
      <c r="BK75" s="1322"/>
      <c r="BL75" s="1322"/>
      <c r="BM75" s="1322"/>
      <c r="BN75" s="1322"/>
      <c r="BO75" s="1322"/>
      <c r="BP75" s="1320">
        <v>12.9</v>
      </c>
      <c r="BQ75" s="1320"/>
      <c r="BR75" s="1320"/>
      <c r="BS75" s="1320"/>
      <c r="BT75" s="1320"/>
      <c r="BU75" s="1320"/>
      <c r="BV75" s="1320"/>
      <c r="BW75" s="1320"/>
      <c r="BX75" s="1320">
        <v>11.2</v>
      </c>
      <c r="BY75" s="1320"/>
      <c r="BZ75" s="1320"/>
      <c r="CA75" s="1320"/>
      <c r="CB75" s="1320"/>
      <c r="CC75" s="1320"/>
      <c r="CD75" s="1320"/>
      <c r="CE75" s="1320"/>
      <c r="CF75" s="1320">
        <v>9.4</v>
      </c>
      <c r="CG75" s="1320"/>
      <c r="CH75" s="1320"/>
      <c r="CI75" s="1320"/>
      <c r="CJ75" s="1320"/>
      <c r="CK75" s="1320"/>
      <c r="CL75" s="1320"/>
      <c r="CM75" s="1320"/>
      <c r="CN75" s="1320">
        <v>8.1999999999999993</v>
      </c>
      <c r="CO75" s="1320"/>
      <c r="CP75" s="1320"/>
      <c r="CQ75" s="1320"/>
      <c r="CR75" s="1320"/>
      <c r="CS75" s="1320"/>
      <c r="CT75" s="1320"/>
      <c r="CU75" s="1320"/>
      <c r="CV75" s="1320">
        <v>7.4</v>
      </c>
      <c r="CW75" s="1320"/>
      <c r="CX75" s="1320"/>
      <c r="CY75" s="1320"/>
      <c r="CZ75" s="1320"/>
      <c r="DA75" s="1320"/>
      <c r="DB75" s="1320"/>
      <c r="DC75" s="1320"/>
    </row>
    <row r="76" spans="2:107" x14ac:dyDescent="0.15">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5"/>
      <c r="H77" s="1315"/>
      <c r="I77" s="1315"/>
      <c r="J77" s="1315"/>
      <c r="K77" s="1327"/>
      <c r="L77" s="1327"/>
      <c r="M77" s="1327"/>
      <c r="N77" s="1327"/>
      <c r="AN77" s="1319" t="s">
        <v>600</v>
      </c>
      <c r="AO77" s="1319"/>
      <c r="AP77" s="1319"/>
      <c r="AQ77" s="1319"/>
      <c r="AR77" s="1319"/>
      <c r="AS77" s="1319"/>
      <c r="AT77" s="1319"/>
      <c r="AU77" s="1319"/>
      <c r="AV77" s="1319"/>
      <c r="AW77" s="1319"/>
      <c r="AX77" s="1319"/>
      <c r="AY77" s="1319"/>
      <c r="AZ77" s="1319"/>
      <c r="BA77" s="1319"/>
      <c r="BB77" s="1322" t="s">
        <v>598</v>
      </c>
      <c r="BC77" s="1322"/>
      <c r="BD77" s="1322"/>
      <c r="BE77" s="1322"/>
      <c r="BF77" s="1322"/>
      <c r="BG77" s="1322"/>
      <c r="BH77" s="1322"/>
      <c r="BI77" s="1322"/>
      <c r="BJ77" s="1322"/>
      <c r="BK77" s="1322"/>
      <c r="BL77" s="1322"/>
      <c r="BM77" s="1322"/>
      <c r="BN77" s="1322"/>
      <c r="BO77" s="1322"/>
      <c r="BP77" s="1320">
        <v>45.9</v>
      </c>
      <c r="BQ77" s="1320"/>
      <c r="BR77" s="1320"/>
      <c r="BS77" s="1320"/>
      <c r="BT77" s="1320"/>
      <c r="BU77" s="1320"/>
      <c r="BV77" s="1320"/>
      <c r="BW77" s="1320"/>
      <c r="BX77" s="1320">
        <v>33.6</v>
      </c>
      <c r="BY77" s="1320"/>
      <c r="BZ77" s="1320"/>
      <c r="CA77" s="1320"/>
      <c r="CB77" s="1320"/>
      <c r="CC77" s="1320"/>
      <c r="CD77" s="1320"/>
      <c r="CE77" s="1320"/>
      <c r="CF77" s="1320">
        <v>35.299999999999997</v>
      </c>
      <c r="CG77" s="1320"/>
      <c r="CH77" s="1320"/>
      <c r="CI77" s="1320"/>
      <c r="CJ77" s="1320"/>
      <c r="CK77" s="1320"/>
      <c r="CL77" s="1320"/>
      <c r="CM77" s="1320"/>
      <c r="CN77" s="1320">
        <v>31.9</v>
      </c>
      <c r="CO77" s="1320"/>
      <c r="CP77" s="1320"/>
      <c r="CQ77" s="1320"/>
      <c r="CR77" s="1320"/>
      <c r="CS77" s="1320"/>
      <c r="CT77" s="1320"/>
      <c r="CU77" s="1320"/>
      <c r="CV77" s="1320">
        <v>24.2</v>
      </c>
      <c r="CW77" s="1320"/>
      <c r="CX77" s="1320"/>
      <c r="CY77" s="1320"/>
      <c r="CZ77" s="1320"/>
      <c r="DA77" s="1320"/>
      <c r="DB77" s="1320"/>
      <c r="DC77" s="1320"/>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603</v>
      </c>
      <c r="BC79" s="1322"/>
      <c r="BD79" s="1322"/>
      <c r="BE79" s="1322"/>
      <c r="BF79" s="1322"/>
      <c r="BG79" s="1322"/>
      <c r="BH79" s="1322"/>
      <c r="BI79" s="1322"/>
      <c r="BJ79" s="1322"/>
      <c r="BK79" s="1322"/>
      <c r="BL79" s="1322"/>
      <c r="BM79" s="1322"/>
      <c r="BN79" s="1322"/>
      <c r="BO79" s="1322"/>
      <c r="BP79" s="1320">
        <v>8.8000000000000007</v>
      </c>
      <c r="BQ79" s="1320"/>
      <c r="BR79" s="1320"/>
      <c r="BS79" s="1320"/>
      <c r="BT79" s="1320"/>
      <c r="BU79" s="1320"/>
      <c r="BV79" s="1320"/>
      <c r="BW79" s="1320"/>
      <c r="BX79" s="1320">
        <v>7</v>
      </c>
      <c r="BY79" s="1320"/>
      <c r="BZ79" s="1320"/>
      <c r="CA79" s="1320"/>
      <c r="CB79" s="1320"/>
      <c r="CC79" s="1320"/>
      <c r="CD79" s="1320"/>
      <c r="CE79" s="1320"/>
      <c r="CF79" s="1320">
        <v>6.9</v>
      </c>
      <c r="CG79" s="1320"/>
      <c r="CH79" s="1320"/>
      <c r="CI79" s="1320"/>
      <c r="CJ79" s="1320"/>
      <c r="CK79" s="1320"/>
      <c r="CL79" s="1320"/>
      <c r="CM79" s="1320"/>
      <c r="CN79" s="1320">
        <v>6.6</v>
      </c>
      <c r="CO79" s="1320"/>
      <c r="CP79" s="1320"/>
      <c r="CQ79" s="1320"/>
      <c r="CR79" s="1320"/>
      <c r="CS79" s="1320"/>
      <c r="CT79" s="1320"/>
      <c r="CU79" s="1320"/>
      <c r="CV79" s="1320">
        <v>6.4</v>
      </c>
      <c r="CW79" s="1320"/>
      <c r="CX79" s="1320"/>
      <c r="CY79" s="1320"/>
      <c r="CZ79" s="1320"/>
      <c r="DA79" s="1320"/>
      <c r="DB79" s="1320"/>
      <c r="DC79" s="1320"/>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qiZI7Xmfi06MOISsv+MCqgm/R20rMXCW+KgPgO9sN3trHgvdy7OMBI9tqXSxk7jjni+8IoU9hkmz9Gqvg080w==" saltValue="ptZeV3IFalpmMrDVzlIu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nKR6SNM5CNEAstRTEy+cNHNfdYdwl6i3g9VnLbq2eKNThKPRrKwxcxjEqKx/40Nhnf36Cyo/u7bVm7sXgKn2g==" saltValue="lI7GWvMXeaaZJLesgNWw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HrFPTE/bQunScGjb3HHV/KSMA0z1u89HOoYncVK1/f1+fZIQB3iBzTSLcxoscuGVGaQviABXbNWWoIis1+/Jw==" saltValue="YKk7BlYkdwgeLpRWbOe9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552</v>
      </c>
      <c r="G2" s="156"/>
      <c r="H2" s="157"/>
    </row>
    <row r="3" spans="1:8" x14ac:dyDescent="0.15">
      <c r="A3" s="153" t="s">
        <v>545</v>
      </c>
      <c r="B3" s="158"/>
      <c r="C3" s="159"/>
      <c r="D3" s="160">
        <v>25392</v>
      </c>
      <c r="E3" s="161"/>
      <c r="F3" s="162">
        <v>66255</v>
      </c>
      <c r="G3" s="163"/>
      <c r="H3" s="164"/>
    </row>
    <row r="4" spans="1:8" x14ac:dyDescent="0.15">
      <c r="A4" s="165"/>
      <c r="B4" s="166"/>
      <c r="C4" s="167"/>
      <c r="D4" s="168">
        <v>15358</v>
      </c>
      <c r="E4" s="169"/>
      <c r="F4" s="170">
        <v>31822</v>
      </c>
      <c r="G4" s="171"/>
      <c r="H4" s="172"/>
    </row>
    <row r="5" spans="1:8" x14ac:dyDescent="0.15">
      <c r="A5" s="153" t="s">
        <v>547</v>
      </c>
      <c r="B5" s="158"/>
      <c r="C5" s="159"/>
      <c r="D5" s="160">
        <v>20312</v>
      </c>
      <c r="E5" s="161"/>
      <c r="F5" s="162">
        <v>47278</v>
      </c>
      <c r="G5" s="163"/>
      <c r="H5" s="164"/>
    </row>
    <row r="6" spans="1:8" x14ac:dyDescent="0.15">
      <c r="A6" s="165"/>
      <c r="B6" s="166"/>
      <c r="C6" s="167"/>
      <c r="D6" s="168">
        <v>12291</v>
      </c>
      <c r="E6" s="169"/>
      <c r="F6" s="170">
        <v>24096</v>
      </c>
      <c r="G6" s="171"/>
      <c r="H6" s="172"/>
    </row>
    <row r="7" spans="1:8" x14ac:dyDescent="0.15">
      <c r="A7" s="153" t="s">
        <v>548</v>
      </c>
      <c r="B7" s="158"/>
      <c r="C7" s="159"/>
      <c r="D7" s="160">
        <v>15688</v>
      </c>
      <c r="E7" s="161"/>
      <c r="F7" s="162">
        <v>44504</v>
      </c>
      <c r="G7" s="163"/>
      <c r="H7" s="164"/>
    </row>
    <row r="8" spans="1:8" x14ac:dyDescent="0.15">
      <c r="A8" s="165"/>
      <c r="B8" s="166"/>
      <c r="C8" s="167"/>
      <c r="D8" s="168">
        <v>10934</v>
      </c>
      <c r="E8" s="169"/>
      <c r="F8" s="170">
        <v>25876</v>
      </c>
      <c r="G8" s="171"/>
      <c r="H8" s="172"/>
    </row>
    <row r="9" spans="1:8" x14ac:dyDescent="0.15">
      <c r="A9" s="153" t="s">
        <v>549</v>
      </c>
      <c r="B9" s="158"/>
      <c r="C9" s="159"/>
      <c r="D9" s="160">
        <v>24000</v>
      </c>
      <c r="E9" s="161"/>
      <c r="F9" s="162">
        <v>47820</v>
      </c>
      <c r="G9" s="163"/>
      <c r="H9" s="164"/>
    </row>
    <row r="10" spans="1:8" x14ac:dyDescent="0.15">
      <c r="A10" s="165"/>
      <c r="B10" s="166"/>
      <c r="C10" s="167"/>
      <c r="D10" s="168">
        <v>16189</v>
      </c>
      <c r="E10" s="169"/>
      <c r="F10" s="170">
        <v>25855</v>
      </c>
      <c r="G10" s="171"/>
      <c r="H10" s="172"/>
    </row>
    <row r="11" spans="1:8" x14ac:dyDescent="0.15">
      <c r="A11" s="153" t="s">
        <v>550</v>
      </c>
      <c r="B11" s="158"/>
      <c r="C11" s="159"/>
      <c r="D11" s="160">
        <v>13279</v>
      </c>
      <c r="E11" s="161"/>
      <c r="F11" s="162">
        <v>41934</v>
      </c>
      <c r="G11" s="163"/>
      <c r="H11" s="164"/>
    </row>
    <row r="12" spans="1:8" x14ac:dyDescent="0.15">
      <c r="A12" s="165"/>
      <c r="B12" s="166"/>
      <c r="C12" s="173"/>
      <c r="D12" s="168">
        <v>10267</v>
      </c>
      <c r="E12" s="169"/>
      <c r="F12" s="170">
        <v>23352</v>
      </c>
      <c r="G12" s="171"/>
      <c r="H12" s="172"/>
    </row>
    <row r="13" spans="1:8" x14ac:dyDescent="0.15">
      <c r="A13" s="153"/>
      <c r="B13" s="158"/>
      <c r="C13" s="174"/>
      <c r="D13" s="175">
        <v>19734</v>
      </c>
      <c r="E13" s="176"/>
      <c r="F13" s="177">
        <v>49558</v>
      </c>
      <c r="G13" s="178"/>
      <c r="H13" s="164"/>
    </row>
    <row r="14" spans="1:8" x14ac:dyDescent="0.15">
      <c r="A14" s="165"/>
      <c r="B14" s="166"/>
      <c r="C14" s="167"/>
      <c r="D14" s="168">
        <v>13008</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0.36</v>
      </c>
      <c r="C19" s="179">
        <f>ROUND(VALUE(SUBSTITUTE(実質収支比率等に係る経年分析!G$48,"▲","-")),2)</f>
        <v>0.43</v>
      </c>
      <c r="D19" s="179">
        <f>ROUND(VALUE(SUBSTITUTE(実質収支比率等に係る経年分析!H$48,"▲","-")),2)</f>
        <v>0.38</v>
      </c>
      <c r="E19" s="179">
        <f>ROUND(VALUE(SUBSTITUTE(実質収支比率等に係る経年分析!I$48,"▲","-")),2)</f>
        <v>0.1</v>
      </c>
      <c r="F19" s="179">
        <f>ROUND(VALUE(SUBSTITUTE(実質収支比率等に係る経年分析!J$48,"▲","-")),2)</f>
        <v>0.42</v>
      </c>
    </row>
    <row r="20" spans="1:11" x14ac:dyDescent="0.15">
      <c r="A20" s="179" t="s">
        <v>54</v>
      </c>
      <c r="B20" s="179">
        <f>ROUND(VALUE(SUBSTITUTE(実質収支比率等に係る経年分析!F$47,"▲","-")),2)</f>
        <v>6.68</v>
      </c>
      <c r="C20" s="179">
        <f>ROUND(VALUE(SUBSTITUTE(実質収支比率等に係る経年分析!G$47,"▲","-")),2)</f>
        <v>7.65</v>
      </c>
      <c r="D20" s="179">
        <f>ROUND(VALUE(SUBSTITUTE(実質収支比率等に係る経年分析!H$47,"▲","-")),2)</f>
        <v>7.05</v>
      </c>
      <c r="E20" s="179">
        <f>ROUND(VALUE(SUBSTITUTE(実質収支比率等に係る経年分析!I$47,"▲","-")),2)</f>
        <v>5.91</v>
      </c>
      <c r="F20" s="179">
        <f>ROUND(VALUE(SUBSTITUTE(実質収支比率等に係る経年分析!J$47,"▲","-")),2)</f>
        <v>13.31</v>
      </c>
    </row>
    <row r="21" spans="1:11" x14ac:dyDescent="0.15">
      <c r="A21" s="179" t="s">
        <v>55</v>
      </c>
      <c r="B21" s="179">
        <f>IF(ISNUMBER(VALUE(SUBSTITUTE(実質収支比率等に係る経年分析!F$49,"▲","-"))),ROUND(VALUE(SUBSTITUTE(実質収支比率等に係る経年分析!F$49,"▲","-")),2),NA())</f>
        <v>0.31</v>
      </c>
      <c r="C21" s="179">
        <f>IF(ISNUMBER(VALUE(SUBSTITUTE(実質収支比率等に係る経年分析!G$49,"▲","-"))),ROUND(VALUE(SUBSTITUTE(実質収支比率等に係る経年分析!G$49,"▲","-")),2),NA())</f>
        <v>1.17</v>
      </c>
      <c r="D21" s="179">
        <f>IF(ISNUMBER(VALUE(SUBSTITUTE(実質収支比率等に係る経年分析!H$49,"▲","-"))),ROUND(VALUE(SUBSTITUTE(実質収支比率等に係る経年分析!H$49,"▲","-")),2),NA())</f>
        <v>-0.67</v>
      </c>
      <c r="E21" s="179">
        <f>IF(ISNUMBER(VALUE(SUBSTITUTE(実質収支比率等に係る経年分析!I$49,"▲","-"))),ROUND(VALUE(SUBSTITUTE(実質収支比率等に係る経年分析!I$49,"▲","-")),2),NA())</f>
        <v>-1.38</v>
      </c>
      <c r="F21" s="179">
        <f>IF(ISNUMBER(VALUE(SUBSTITUTE(実質収支比率等に係る経年分析!J$49,"▲","-"))),ROUND(VALUE(SUBSTITUTE(実質収支比率等に係る経年分析!J$49,"▲","-")),2),NA())</f>
        <v>7.76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0.41</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1.1100000000000001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0.83</v>
      </c>
    </row>
    <row r="33" spans="1:16" x14ac:dyDescent="0.15">
      <c r="A33" s="180" t="str">
        <f>IF(連結実質赤字比率に係る赤字・黒字の構成分析!C$37="",NA(),連結実質赤字比率に係る赤字・黒字の構成分析!C$37)</f>
        <v>下水道特別会計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0.57999999999999996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12.26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13.04</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1.76</v>
      </c>
      <c r="H36" s="180">
        <f>IF(ROUND(VALUE(SUBSTITUTE(連結実質赤字比率に係る赤字・黒字の構成分析!I$34,"▲", "-")), 2) &lt; 0, ABS(ROUND(VALUE(SUBSTITUTE(連結実質赤字比率に係る赤字・黒字の構成分析!I$34,"▲", "-")), 2)), NA())</f>
        <v>0.13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1.83</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3247</v>
      </c>
      <c r="E42" s="181"/>
      <c r="F42" s="181"/>
      <c r="G42" s="181">
        <f>'実質公債費比率（分子）の構造'!L$52</f>
        <v>3176</v>
      </c>
      <c r="H42" s="181"/>
      <c r="I42" s="181"/>
      <c r="J42" s="181">
        <f>'実質公債費比率（分子）の構造'!M$52</f>
        <v>3266</v>
      </c>
      <c r="K42" s="181"/>
      <c r="L42" s="181"/>
      <c r="M42" s="181">
        <f>'実質公債費比率（分子）の構造'!N$52</f>
        <v>3308</v>
      </c>
      <c r="N42" s="181"/>
      <c r="O42" s="181"/>
      <c r="P42" s="181">
        <f>'実質公債費比率（分子）の構造'!O$52</f>
        <v>3332</v>
      </c>
    </row>
    <row r="43" spans="1:16" x14ac:dyDescent="0.15">
      <c r="A43" s="181" t="s">
        <v>63</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157</v>
      </c>
      <c r="C44" s="181"/>
      <c r="D44" s="181"/>
      <c r="E44" s="181">
        <f>'実質公債費比率（分子）の構造'!L$50</f>
        <v>156</v>
      </c>
      <c r="F44" s="181"/>
      <c r="G44" s="181"/>
      <c r="H44" s="181">
        <f>'実質公債費比率（分子）の構造'!M$50</f>
        <v>77</v>
      </c>
      <c r="I44" s="181"/>
      <c r="J44" s="181"/>
      <c r="K44" s="181">
        <f>'実質公債費比率（分子）の構造'!N$50</f>
        <v>77</v>
      </c>
      <c r="L44" s="181"/>
      <c r="M44" s="181"/>
      <c r="N44" s="181">
        <f>'実質公債費比率（分子）の構造'!O$50</f>
        <v>77</v>
      </c>
      <c r="O44" s="181"/>
      <c r="P44" s="181"/>
    </row>
    <row r="45" spans="1:16" x14ac:dyDescent="0.15">
      <c r="A45" s="181" t="s">
        <v>65</v>
      </c>
      <c r="B45" s="181">
        <f>'実質公債費比率（分子）の構造'!K$49</f>
        <v>833</v>
      </c>
      <c r="C45" s="181"/>
      <c r="D45" s="181"/>
      <c r="E45" s="181">
        <f>'実質公債費比率（分子）の構造'!L$49</f>
        <v>605</v>
      </c>
      <c r="F45" s="181"/>
      <c r="G45" s="181"/>
      <c r="H45" s="181">
        <f>'実質公債費比率（分子）の構造'!M$49</f>
        <v>725</v>
      </c>
      <c r="I45" s="181"/>
      <c r="J45" s="181"/>
      <c r="K45" s="181">
        <f>'実質公債費比率（分子）の構造'!N$49</f>
        <v>628</v>
      </c>
      <c r="L45" s="181"/>
      <c r="M45" s="181"/>
      <c r="N45" s="181">
        <f>'実質公債費比率（分子）の構造'!O$49</f>
        <v>520</v>
      </c>
      <c r="O45" s="181"/>
      <c r="P45" s="181"/>
    </row>
    <row r="46" spans="1:16" x14ac:dyDescent="0.15">
      <c r="A46" s="181" t="s">
        <v>66</v>
      </c>
      <c r="B46" s="181">
        <f>'実質公債費比率（分子）の構造'!K$48</f>
        <v>1331</v>
      </c>
      <c r="C46" s="181"/>
      <c r="D46" s="181"/>
      <c r="E46" s="181">
        <f>'実質公債費比率（分子）の構造'!L$48</f>
        <v>1346</v>
      </c>
      <c r="F46" s="181"/>
      <c r="G46" s="181"/>
      <c r="H46" s="181">
        <f>'実質公債費比率（分子）の構造'!M$48</f>
        <v>1450</v>
      </c>
      <c r="I46" s="181"/>
      <c r="J46" s="181"/>
      <c r="K46" s="181">
        <f>'実質公債費比率（分子）の構造'!N$48</f>
        <v>1407</v>
      </c>
      <c r="L46" s="181"/>
      <c r="M46" s="181"/>
      <c r="N46" s="181">
        <f>'実質公債費比率（分子）の構造'!O$48</f>
        <v>1332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2597</v>
      </c>
      <c r="C49" s="181"/>
      <c r="D49" s="181"/>
      <c r="E49" s="181">
        <f>'実質公債費比率（分子）の構造'!L$45</f>
        <v>2474</v>
      </c>
      <c r="F49" s="181"/>
      <c r="G49" s="181"/>
      <c r="H49" s="181">
        <f>'実質公債費比率（分子）の構造'!M$45</f>
        <v>2339</v>
      </c>
      <c r="I49" s="181"/>
      <c r="J49" s="181"/>
      <c r="K49" s="181">
        <f>'実質公債費比率（分子）の構造'!N$45</f>
        <v>2321</v>
      </c>
      <c r="L49" s="181"/>
      <c r="M49" s="181"/>
      <c r="N49" s="181">
        <f>'実質公債費比率（分子）の構造'!O$45</f>
        <v>2424</v>
      </c>
      <c r="O49" s="181"/>
      <c r="P49" s="181"/>
    </row>
    <row r="50" spans="1:16" x14ac:dyDescent="0.15">
      <c r="A50" s="181" t="s">
        <v>70</v>
      </c>
      <c r="B50" s="181" t="e">
        <f>NA()</f>
        <v>#N/A</v>
      </c>
      <c r="C50" s="181">
        <f>IF(ISNUMBER('実質公債費比率（分子）の構造'!K$53),'実質公債費比率（分子）の構造'!K$53,NA())</f>
        <v>1672</v>
      </c>
      <c r="D50" s="181" t="e">
        <f>NA()</f>
        <v>#N/A</v>
      </c>
      <c r="E50" s="181" t="e">
        <f>NA()</f>
        <v>#N/A</v>
      </c>
      <c r="F50" s="181">
        <f>IF(ISNUMBER('実質公債費比率（分子）の構造'!L$53),'実質公債費比率（分子）の構造'!L$53,NA())</f>
        <v>1405</v>
      </c>
      <c r="G50" s="181" t="e">
        <f>NA()</f>
        <v>#N/A</v>
      </c>
      <c r="H50" s="181" t="e">
        <f>NA()</f>
        <v>#N/A</v>
      </c>
      <c r="I50" s="181">
        <f>IF(ISNUMBER('実質公債費比率（分子）の構造'!M$53),'実質公債費比率（分子）の構造'!M$53,NA())</f>
        <v>1325</v>
      </c>
      <c r="J50" s="181" t="e">
        <f>NA()</f>
        <v>#N/A</v>
      </c>
      <c r="K50" s="181" t="e">
        <f>NA()</f>
        <v>#N/A</v>
      </c>
      <c r="L50" s="181">
        <f>IF(ISNUMBER('実質公債費比率（分子）の構造'!N$53),'実質公債費比率（分子）の構造'!N$53,NA())</f>
        <v>1125</v>
      </c>
      <c r="M50" s="181" t="e">
        <f>NA()</f>
        <v>#N/A</v>
      </c>
      <c r="N50" s="181" t="e">
        <f>NA()</f>
        <v>#N/A</v>
      </c>
      <c r="O50" s="181">
        <f>IF(ISNUMBER('実質公債費比率（分子）の構造'!O$53),'実質公債費比率（分子）の構造'!O$53,NA())</f>
        <v>1021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31935</v>
      </c>
      <c r="E56" s="180"/>
      <c r="F56" s="180"/>
      <c r="G56" s="180">
        <f>'将来負担比率（分子）の構造'!J$52</f>
        <v>32386</v>
      </c>
      <c r="H56" s="180"/>
      <c r="I56" s="180"/>
      <c r="J56" s="180">
        <f>'将来負担比率（分子）の構造'!K$52</f>
        <v>32175</v>
      </c>
      <c r="K56" s="180"/>
      <c r="L56" s="180"/>
      <c r="M56" s="180">
        <f>'将来負担比率（分子）の構造'!L$52</f>
        <v>32079</v>
      </c>
      <c r="N56" s="180"/>
      <c r="O56" s="180"/>
      <c r="P56" s="180">
        <f>'将来負担比率（分子）の構造'!M$52</f>
        <v>31796</v>
      </c>
    </row>
    <row r="57" spans="1:16" x14ac:dyDescent="0.15">
      <c r="A57" s="180" t="s">
        <v>41</v>
      </c>
      <c r="B57" s="180"/>
      <c r="C57" s="180"/>
      <c r="D57" s="180">
        <f>'将来負担比率（分子）の構造'!I$51</f>
        <v>8995</v>
      </c>
      <c r="E57" s="180"/>
      <c r="F57" s="180"/>
      <c r="G57" s="180">
        <f>'将来負担比率（分子）の構造'!J$51</f>
        <v>7879</v>
      </c>
      <c r="H57" s="180"/>
      <c r="I57" s="180"/>
      <c r="J57" s="180">
        <f>'将来負担比率（分子）の構造'!K$51</f>
        <v>6971</v>
      </c>
      <c r="K57" s="180"/>
      <c r="L57" s="180"/>
      <c r="M57" s="180">
        <f>'将来負担比率（分子）の構造'!L$51</f>
        <v>6916</v>
      </c>
      <c r="N57" s="180"/>
      <c r="O57" s="180"/>
      <c r="P57" s="180">
        <f>'将来負担比率（分子）の構造'!M$51</f>
        <v>7061</v>
      </c>
    </row>
    <row r="58" spans="1:16" x14ac:dyDescent="0.15">
      <c r="A58" s="180" t="s">
        <v>40</v>
      </c>
      <c r="B58" s="180"/>
      <c r="C58" s="180"/>
      <c r="D58" s="180">
        <f>'将来負担比率（分子）の構造'!I$50</f>
        <v>3100</v>
      </c>
      <c r="E58" s="180"/>
      <c r="F58" s="180"/>
      <c r="G58" s="180">
        <f>'将来負担比率（分子）の構造'!J$50</f>
        <v>3209</v>
      </c>
      <c r="H58" s="180"/>
      <c r="I58" s="180"/>
      <c r="J58" s="180">
        <f>'将来負担比率（分子）の構造'!K$50</f>
        <v>2897</v>
      </c>
      <c r="K58" s="180"/>
      <c r="L58" s="180"/>
      <c r="M58" s="180">
        <f>'将来負担比率（分子）の構造'!L$50</f>
        <v>2561</v>
      </c>
      <c r="N58" s="180"/>
      <c r="O58" s="180"/>
      <c r="P58" s="180">
        <f>'将来負担比率（分子）の構造'!M$50</f>
        <v>5431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x14ac:dyDescent="0.15">
      <c r="A62" s="180" t="s">
        <v>34</v>
      </c>
      <c r="B62" s="180">
        <f>'将来負担比率（分子）の構造'!I$45</f>
        <v>4465</v>
      </c>
      <c r="C62" s="180"/>
      <c r="D62" s="180"/>
      <c r="E62" s="180">
        <f>'将来負担比率（分子）の構造'!J$45</f>
        <v>4404</v>
      </c>
      <c r="F62" s="180"/>
      <c r="G62" s="180"/>
      <c r="H62" s="180">
        <f>'将来負担比率（分子）の構造'!K$45</f>
        <v>4368</v>
      </c>
      <c r="I62" s="180"/>
      <c r="J62" s="180"/>
      <c r="K62" s="180">
        <f>'将来負担比率（分子）の構造'!L$45</f>
        <v>4149</v>
      </c>
      <c r="L62" s="180"/>
      <c r="M62" s="180"/>
      <c r="N62" s="180">
        <f>'将来負担比率（分子）の構造'!M$45</f>
        <v>4216</v>
      </c>
      <c r="O62" s="180"/>
      <c r="P62" s="180"/>
    </row>
    <row r="63" spans="1:16" x14ac:dyDescent="0.15">
      <c r="A63" s="180" t="s">
        <v>33</v>
      </c>
      <c r="B63" s="180">
        <f>'将来負担比率（分子）の構造'!I$44</f>
        <v>3754</v>
      </c>
      <c r="C63" s="180"/>
      <c r="D63" s="180"/>
      <c r="E63" s="180">
        <f>'将来負担比率（分子）の構造'!J$44</f>
        <v>3045</v>
      </c>
      <c r="F63" s="180"/>
      <c r="G63" s="180"/>
      <c r="H63" s="180">
        <f>'将来負担比率（分子）の構造'!K$44</f>
        <v>2345</v>
      </c>
      <c r="I63" s="180"/>
      <c r="J63" s="180"/>
      <c r="K63" s="180">
        <f>'将来負担比率（分子）の構造'!L$44</f>
        <v>1727</v>
      </c>
      <c r="L63" s="180"/>
      <c r="M63" s="180"/>
      <c r="N63" s="180">
        <f>'将来負担比率（分子）の構造'!M$44</f>
        <v>1181</v>
      </c>
      <c r="O63" s="180"/>
      <c r="P63" s="180"/>
    </row>
    <row r="64" spans="1:16" x14ac:dyDescent="0.15">
      <c r="A64" s="180" t="s">
        <v>32</v>
      </c>
      <c r="B64" s="180">
        <f>'将来負担比率（分子）の構造'!I$43</f>
        <v>18989</v>
      </c>
      <c r="C64" s="180"/>
      <c r="D64" s="180"/>
      <c r="E64" s="180">
        <f>'将来負担比率（分子）の構造'!J$43</f>
        <v>18399</v>
      </c>
      <c r="F64" s="180"/>
      <c r="G64" s="180"/>
      <c r="H64" s="180">
        <f>'将来負担比率（分子）の構造'!K$43</f>
        <v>18132</v>
      </c>
      <c r="I64" s="180"/>
      <c r="J64" s="180"/>
      <c r="K64" s="180">
        <f>'将来負担比率（分子）の構造'!L$43</f>
        <v>17960</v>
      </c>
      <c r="L64" s="180"/>
      <c r="M64" s="180"/>
      <c r="N64" s="180">
        <f>'将来負担比率（分子）の構造'!M$43</f>
        <v>17590</v>
      </c>
      <c r="O64" s="180"/>
      <c r="P64" s="180"/>
    </row>
    <row r="65" spans="1:16" x14ac:dyDescent="0.15">
      <c r="A65" s="180" t="s">
        <v>31</v>
      </c>
      <c r="B65" s="180">
        <f>'将来負担比率（分子）の構造'!I$42</f>
        <v>652</v>
      </c>
      <c r="C65" s="180"/>
      <c r="D65" s="180"/>
      <c r="E65" s="180">
        <f>'将来負担比率（分子）の構造'!J$42</f>
        <v>507</v>
      </c>
      <c r="F65" s="180"/>
      <c r="G65" s="180"/>
      <c r="H65" s="180">
        <f>'将来負担比率（分子）の構造'!K$42</f>
        <v>438</v>
      </c>
      <c r="I65" s="180"/>
      <c r="J65" s="180"/>
      <c r="K65" s="180">
        <f>'将来負担比率（分子）の構造'!L$42</f>
        <v>368</v>
      </c>
      <c r="L65" s="180"/>
      <c r="M65" s="180"/>
      <c r="N65" s="180">
        <f>'将来負担比率（分子）の構造'!M$42</f>
        <v>297</v>
      </c>
      <c r="O65" s="180"/>
      <c r="P65" s="180"/>
    </row>
    <row r="66" spans="1:16" x14ac:dyDescent="0.15">
      <c r="A66" s="180" t="s">
        <v>30</v>
      </c>
      <c r="B66" s="180">
        <f>'将来負担比率（分子）の構造'!I$41</f>
        <v>26714</v>
      </c>
      <c r="C66" s="180"/>
      <c r="D66" s="180"/>
      <c r="E66" s="180">
        <f>'将来負担比率（分子）の構造'!J$41</f>
        <v>26979</v>
      </c>
      <c r="F66" s="180"/>
      <c r="G66" s="180"/>
      <c r="H66" s="180">
        <f>'将来負担比率（分子）の構造'!K$41</f>
        <v>26911</v>
      </c>
      <c r="I66" s="180"/>
      <c r="J66" s="180"/>
      <c r="K66" s="180">
        <f>'将来負担比率（分子）の構造'!L$41</f>
        <v>27350</v>
      </c>
      <c r="L66" s="180"/>
      <c r="M66" s="180"/>
      <c r="N66" s="180">
        <f>'将来負担比率（分子）の構造'!M$41</f>
        <v>27310</v>
      </c>
      <c r="O66" s="180"/>
      <c r="P66" s="180"/>
    </row>
    <row r="67" spans="1:16" x14ac:dyDescent="0.15">
      <c r="A67" s="180" t="s">
        <v>74</v>
      </c>
      <c r="B67" s="180" t="e">
        <f>NA()</f>
        <v>#N/A</v>
      </c>
      <c r="C67" s="180">
        <f>IF(ISNUMBER('将来負担比率（分子）の構造'!I$53), IF('将来負担比率（分子）の構造'!I$53 &lt; 0, 0, '将来負担比率（分子）の構造'!I$53), NA())</f>
        <v>10544</v>
      </c>
      <c r="D67" s="180" t="e">
        <f>NA()</f>
        <v>#N/A</v>
      </c>
      <c r="E67" s="180" t="e">
        <f>NA()</f>
        <v>#N/A</v>
      </c>
      <c r="F67" s="180">
        <f>IF(ISNUMBER('将来負担比率（分子）の構造'!J$53), IF('将来負担比率（分子）の構造'!J$53 &lt; 0, 0, '将来負担比率（分子）の構造'!J$53), NA())</f>
        <v>9860</v>
      </c>
      <c r="G67" s="180" t="e">
        <f>NA()</f>
        <v>#N/A</v>
      </c>
      <c r="H67" s="180" t="e">
        <f>NA()</f>
        <v>#N/A</v>
      </c>
      <c r="I67" s="180">
        <f>IF(ISNUMBER('将来負担比率（分子）の構造'!K$53), IF('将来負担比率（分子）の構造'!K$53 &lt; 0, 0, '将来負担比率（分子）の構造'!K$53), NA())</f>
        <v>10151</v>
      </c>
      <c r="J67" s="180" t="e">
        <f>NA()</f>
        <v>#N/A</v>
      </c>
      <c r="K67" s="180" t="e">
        <f>NA()</f>
        <v>#N/A</v>
      </c>
      <c r="L67" s="180">
        <f>IF(ISNUMBER('将来負担比率（分子）の構造'!L$53), IF('将来負担比率（分子）の構造'!L$53 &lt; 0, 0, '将来負担比率（分子）の構造'!L$53), NA())</f>
        <v>9998</v>
      </c>
      <c r="M67" s="180" t="e">
        <f>NA()</f>
        <v>#N/A</v>
      </c>
      <c r="N67" s="180" t="e">
        <f>NA()</f>
        <v>#N/A</v>
      </c>
      <c r="O67" s="180">
        <f>IF(ISNUMBER('将来負担比率（分子）の構造'!M$53), IF('将来負担比率（分子）の構造'!M$53 &lt; 0, 0, '将来負担比率（分子）の構造'!M$53), NA())</f>
        <v>6304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1272</v>
      </c>
      <c r="C72" s="184">
        <f>基金残高に係る経年分析!G55</f>
        <v>1072</v>
      </c>
      <c r="D72" s="184">
        <f>基金残高に係る経年分析!H55</f>
        <v>2431</v>
      </c>
    </row>
    <row r="73" spans="1:16" x14ac:dyDescent="0.15">
      <c r="A73" s="183" t="s">
        <v>77</v>
      </c>
      <c r="B73" s="184">
        <f>基金残高に係る経年分析!F56</f>
        <v>189</v>
      </c>
      <c r="C73" s="184">
        <f>基金残高に係る経年分析!G56</f>
        <v>189</v>
      </c>
      <c r="D73" s="184">
        <f>基金残高に係る経年分析!H56</f>
        <v>189</v>
      </c>
    </row>
    <row r="74" spans="1:16" x14ac:dyDescent="0.15">
      <c r="A74" s="183" t="s">
        <v>78</v>
      </c>
      <c r="B74" s="184">
        <f>基金残高に係る経年分析!F57</f>
        <v>1093</v>
      </c>
      <c r="C74" s="184">
        <f>基金残高に係る経年分析!G57</f>
        <v>1094</v>
      </c>
      <c r="D74" s="184">
        <f>基金残高に係る経年分析!H57</f>
        <v>2314</v>
      </c>
    </row>
  </sheetData>
  <sheetProtection algorithmName="SHA-512" hashValue="AeWYF5DeEAFaaip1G4ZJDnfENEMuCzzgGDaztCA2vEiQaKHhrg39sMOMxUlnBJS8FUkgzfzV3xR2jrsddA+l9w==" saltValue="5orw0eJ89HKaYkwMAGuP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11544953</v>
      </c>
      <c r="S5" s="727"/>
      <c r="T5" s="727"/>
      <c r="U5" s="727"/>
      <c r="V5" s="727"/>
      <c r="W5" s="727"/>
      <c r="X5" s="727"/>
      <c r="Y5" s="773"/>
      <c r="Z5" s="791">
        <v>33.5</v>
      </c>
      <c r="AA5" s="791"/>
      <c r="AB5" s="791"/>
      <c r="AC5" s="791"/>
      <c r="AD5" s="792">
        <v>10684373</v>
      </c>
      <c r="AE5" s="792"/>
      <c r="AF5" s="792"/>
      <c r="AG5" s="792"/>
      <c r="AH5" s="792"/>
      <c r="AI5" s="792"/>
      <c r="AJ5" s="792"/>
      <c r="AK5" s="792"/>
      <c r="AL5" s="774">
        <v>61.7</v>
      </c>
      <c r="AM5" s="743"/>
      <c r="AN5" s="743"/>
      <c r="AO5" s="775"/>
      <c r="AP5" s="760" t="s">
        <v>225</v>
      </c>
      <c r="AQ5" s="761"/>
      <c r="AR5" s="761"/>
      <c r="AS5" s="761"/>
      <c r="AT5" s="761"/>
      <c r="AU5" s="761"/>
      <c r="AV5" s="761"/>
      <c r="AW5" s="761"/>
      <c r="AX5" s="761"/>
      <c r="AY5" s="761"/>
      <c r="AZ5" s="761"/>
      <c r="BA5" s="761"/>
      <c r="BB5" s="761"/>
      <c r="BC5" s="761"/>
      <c r="BD5" s="761"/>
      <c r="BE5" s="761"/>
      <c r="BF5" s="762"/>
      <c r="BG5" s="661">
        <v>10683009</v>
      </c>
      <c r="BH5" s="664"/>
      <c r="BI5" s="664"/>
      <c r="BJ5" s="664"/>
      <c r="BK5" s="664"/>
      <c r="BL5" s="664"/>
      <c r="BM5" s="664"/>
      <c r="BN5" s="665"/>
      <c r="BO5" s="723">
        <v>92.5</v>
      </c>
      <c r="BP5" s="723"/>
      <c r="BQ5" s="723"/>
      <c r="BR5" s="723"/>
      <c r="BS5" s="724">
        <v>118630</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168082</v>
      </c>
      <c r="S6" s="664"/>
      <c r="T6" s="664"/>
      <c r="U6" s="664"/>
      <c r="V6" s="664"/>
      <c r="W6" s="664"/>
      <c r="X6" s="664"/>
      <c r="Y6" s="665"/>
      <c r="Z6" s="723">
        <v>0.5</v>
      </c>
      <c r="AA6" s="723"/>
      <c r="AB6" s="723"/>
      <c r="AC6" s="723"/>
      <c r="AD6" s="724">
        <v>168082</v>
      </c>
      <c r="AE6" s="724"/>
      <c r="AF6" s="724"/>
      <c r="AG6" s="724"/>
      <c r="AH6" s="724"/>
      <c r="AI6" s="724"/>
      <c r="AJ6" s="724"/>
      <c r="AK6" s="724"/>
      <c r="AL6" s="666">
        <v>1</v>
      </c>
      <c r="AM6" s="667"/>
      <c r="AN6" s="667"/>
      <c r="AO6" s="725"/>
      <c r="AP6" s="658" t="s">
        <v>230</v>
      </c>
      <c r="AQ6" s="659"/>
      <c r="AR6" s="659"/>
      <c r="AS6" s="659"/>
      <c r="AT6" s="659"/>
      <c r="AU6" s="659"/>
      <c r="AV6" s="659"/>
      <c r="AW6" s="659"/>
      <c r="AX6" s="659"/>
      <c r="AY6" s="659"/>
      <c r="AZ6" s="659"/>
      <c r="BA6" s="659"/>
      <c r="BB6" s="659"/>
      <c r="BC6" s="659"/>
      <c r="BD6" s="659"/>
      <c r="BE6" s="659"/>
      <c r="BF6" s="660"/>
      <c r="BG6" s="661">
        <v>10683009</v>
      </c>
      <c r="BH6" s="664"/>
      <c r="BI6" s="664"/>
      <c r="BJ6" s="664"/>
      <c r="BK6" s="664"/>
      <c r="BL6" s="664"/>
      <c r="BM6" s="664"/>
      <c r="BN6" s="665"/>
      <c r="BO6" s="723">
        <v>92.5</v>
      </c>
      <c r="BP6" s="723"/>
      <c r="BQ6" s="723"/>
      <c r="BR6" s="723"/>
      <c r="BS6" s="724">
        <v>118630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260139</v>
      </c>
      <c r="CS6" s="664"/>
      <c r="CT6" s="664"/>
      <c r="CU6" s="664"/>
      <c r="CV6" s="664"/>
      <c r="CW6" s="664"/>
      <c r="CX6" s="664"/>
      <c r="CY6" s="665"/>
      <c r="CZ6" s="774">
        <v>0.8</v>
      </c>
      <c r="DA6" s="743"/>
      <c r="DB6" s="743"/>
      <c r="DC6" s="777"/>
      <c r="DD6" s="669" t="s">
        <v>182</v>
      </c>
      <c r="DE6" s="664"/>
      <c r="DF6" s="664"/>
      <c r="DG6" s="664"/>
      <c r="DH6" s="664"/>
      <c r="DI6" s="664"/>
      <c r="DJ6" s="664"/>
      <c r="DK6" s="664"/>
      <c r="DL6" s="664"/>
      <c r="DM6" s="664"/>
      <c r="DN6" s="664"/>
      <c r="DO6" s="664"/>
      <c r="DP6" s="665"/>
      <c r="DQ6" s="669">
        <v>260139</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24707</v>
      </c>
      <c r="S7" s="664"/>
      <c r="T7" s="664"/>
      <c r="U7" s="664"/>
      <c r="V7" s="664"/>
      <c r="W7" s="664"/>
      <c r="X7" s="664"/>
      <c r="Y7" s="665"/>
      <c r="Z7" s="723">
        <v>0.1</v>
      </c>
      <c r="AA7" s="723"/>
      <c r="AB7" s="723"/>
      <c r="AC7" s="723"/>
      <c r="AD7" s="724">
        <v>24707</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4902180</v>
      </c>
      <c r="BH7" s="664"/>
      <c r="BI7" s="664"/>
      <c r="BJ7" s="664"/>
      <c r="BK7" s="664"/>
      <c r="BL7" s="664"/>
      <c r="BM7" s="664"/>
      <c r="BN7" s="665"/>
      <c r="BO7" s="723">
        <v>42.5</v>
      </c>
      <c r="BP7" s="723"/>
      <c r="BQ7" s="723"/>
      <c r="BR7" s="723"/>
      <c r="BS7" s="724">
        <v>118630</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5613410</v>
      </c>
      <c r="CS7" s="664"/>
      <c r="CT7" s="664"/>
      <c r="CU7" s="664"/>
      <c r="CV7" s="664"/>
      <c r="CW7" s="664"/>
      <c r="CX7" s="664"/>
      <c r="CY7" s="665"/>
      <c r="CZ7" s="723">
        <v>16.399999999999999</v>
      </c>
      <c r="DA7" s="723"/>
      <c r="DB7" s="723"/>
      <c r="DC7" s="723"/>
      <c r="DD7" s="669">
        <v>131079</v>
      </c>
      <c r="DE7" s="664"/>
      <c r="DF7" s="664"/>
      <c r="DG7" s="664"/>
      <c r="DH7" s="664"/>
      <c r="DI7" s="664"/>
      <c r="DJ7" s="664"/>
      <c r="DK7" s="664"/>
      <c r="DL7" s="664"/>
      <c r="DM7" s="664"/>
      <c r="DN7" s="664"/>
      <c r="DO7" s="664"/>
      <c r="DP7" s="665"/>
      <c r="DQ7" s="669">
        <v>4406109</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58801</v>
      </c>
      <c r="S8" s="664"/>
      <c r="T8" s="664"/>
      <c r="U8" s="664"/>
      <c r="V8" s="664"/>
      <c r="W8" s="664"/>
      <c r="X8" s="664"/>
      <c r="Y8" s="665"/>
      <c r="Z8" s="723">
        <v>0.2</v>
      </c>
      <c r="AA8" s="723"/>
      <c r="AB8" s="723"/>
      <c r="AC8" s="723"/>
      <c r="AD8" s="724">
        <v>58801</v>
      </c>
      <c r="AE8" s="724"/>
      <c r="AF8" s="724"/>
      <c r="AG8" s="724"/>
      <c r="AH8" s="724"/>
      <c r="AI8" s="724"/>
      <c r="AJ8" s="724"/>
      <c r="AK8" s="724"/>
      <c r="AL8" s="666">
        <v>0.3</v>
      </c>
      <c r="AM8" s="667"/>
      <c r="AN8" s="667"/>
      <c r="AO8" s="725"/>
      <c r="AP8" s="658" t="s">
        <v>236</v>
      </c>
      <c r="AQ8" s="659"/>
      <c r="AR8" s="659"/>
      <c r="AS8" s="659"/>
      <c r="AT8" s="659"/>
      <c r="AU8" s="659"/>
      <c r="AV8" s="659"/>
      <c r="AW8" s="659"/>
      <c r="AX8" s="659"/>
      <c r="AY8" s="659"/>
      <c r="AZ8" s="659"/>
      <c r="BA8" s="659"/>
      <c r="BB8" s="659"/>
      <c r="BC8" s="659"/>
      <c r="BD8" s="659"/>
      <c r="BE8" s="659"/>
      <c r="BF8" s="660"/>
      <c r="BG8" s="661">
        <v>136060</v>
      </c>
      <c r="BH8" s="664"/>
      <c r="BI8" s="664"/>
      <c r="BJ8" s="664"/>
      <c r="BK8" s="664"/>
      <c r="BL8" s="664"/>
      <c r="BM8" s="664"/>
      <c r="BN8" s="665"/>
      <c r="BO8" s="723">
        <v>1.2</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14922348</v>
      </c>
      <c r="CS8" s="664"/>
      <c r="CT8" s="664"/>
      <c r="CU8" s="664"/>
      <c r="CV8" s="664"/>
      <c r="CW8" s="664"/>
      <c r="CX8" s="664"/>
      <c r="CY8" s="665"/>
      <c r="CZ8" s="723">
        <v>43.6</v>
      </c>
      <c r="DA8" s="723"/>
      <c r="DB8" s="723"/>
      <c r="DC8" s="723"/>
      <c r="DD8" s="669">
        <v>144862</v>
      </c>
      <c r="DE8" s="664"/>
      <c r="DF8" s="664"/>
      <c r="DG8" s="664"/>
      <c r="DH8" s="664"/>
      <c r="DI8" s="664"/>
      <c r="DJ8" s="664"/>
      <c r="DK8" s="664"/>
      <c r="DL8" s="664"/>
      <c r="DM8" s="664"/>
      <c r="DN8" s="664"/>
      <c r="DO8" s="664"/>
      <c r="DP8" s="665"/>
      <c r="DQ8" s="669">
        <v>6352515</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49820</v>
      </c>
      <c r="S9" s="664"/>
      <c r="T9" s="664"/>
      <c r="U9" s="664"/>
      <c r="V9" s="664"/>
      <c r="W9" s="664"/>
      <c r="X9" s="664"/>
      <c r="Y9" s="665"/>
      <c r="Z9" s="723">
        <v>0.1</v>
      </c>
      <c r="AA9" s="723"/>
      <c r="AB9" s="723"/>
      <c r="AC9" s="723"/>
      <c r="AD9" s="724">
        <v>49820</v>
      </c>
      <c r="AE9" s="724"/>
      <c r="AF9" s="724"/>
      <c r="AG9" s="724"/>
      <c r="AH9" s="724"/>
      <c r="AI9" s="724"/>
      <c r="AJ9" s="724"/>
      <c r="AK9" s="724"/>
      <c r="AL9" s="666">
        <v>0.3</v>
      </c>
      <c r="AM9" s="667"/>
      <c r="AN9" s="667"/>
      <c r="AO9" s="725"/>
      <c r="AP9" s="658" t="s">
        <v>240</v>
      </c>
      <c r="AQ9" s="659"/>
      <c r="AR9" s="659"/>
      <c r="AS9" s="659"/>
      <c r="AT9" s="659"/>
      <c r="AU9" s="659"/>
      <c r="AV9" s="659"/>
      <c r="AW9" s="659"/>
      <c r="AX9" s="659"/>
      <c r="AY9" s="659"/>
      <c r="AZ9" s="659"/>
      <c r="BA9" s="659"/>
      <c r="BB9" s="659"/>
      <c r="BC9" s="659"/>
      <c r="BD9" s="659"/>
      <c r="BE9" s="659"/>
      <c r="BF9" s="660"/>
      <c r="BG9" s="661">
        <v>3956987</v>
      </c>
      <c r="BH9" s="664"/>
      <c r="BI9" s="664"/>
      <c r="BJ9" s="664"/>
      <c r="BK9" s="664"/>
      <c r="BL9" s="664"/>
      <c r="BM9" s="664"/>
      <c r="BN9" s="665"/>
      <c r="BO9" s="723">
        <v>34.299999999999997</v>
      </c>
      <c r="BP9" s="723"/>
      <c r="BQ9" s="723"/>
      <c r="BR9" s="723"/>
      <c r="BS9" s="669" t="s">
        <v>182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3535898</v>
      </c>
      <c r="CS9" s="664"/>
      <c r="CT9" s="664"/>
      <c r="CU9" s="664"/>
      <c r="CV9" s="664"/>
      <c r="CW9" s="664"/>
      <c r="CX9" s="664"/>
      <c r="CY9" s="665"/>
      <c r="CZ9" s="723">
        <v>10.3</v>
      </c>
      <c r="DA9" s="723"/>
      <c r="DB9" s="723"/>
      <c r="DC9" s="723"/>
      <c r="DD9" s="669">
        <v>33383</v>
      </c>
      <c r="DE9" s="664"/>
      <c r="DF9" s="664"/>
      <c r="DG9" s="664"/>
      <c r="DH9" s="664"/>
      <c r="DI9" s="664"/>
      <c r="DJ9" s="664"/>
      <c r="DK9" s="664"/>
      <c r="DL9" s="664"/>
      <c r="DM9" s="664"/>
      <c r="DN9" s="664"/>
      <c r="DO9" s="664"/>
      <c r="DP9" s="665"/>
      <c r="DQ9" s="669">
        <v>3095959</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182</v>
      </c>
      <c r="S10" s="664"/>
      <c r="T10" s="664"/>
      <c r="U10" s="664"/>
      <c r="V10" s="664"/>
      <c r="W10" s="664"/>
      <c r="X10" s="664"/>
      <c r="Y10" s="665"/>
      <c r="Z10" s="723" t="s">
        <v>182</v>
      </c>
      <c r="AA10" s="723"/>
      <c r="AB10" s="723"/>
      <c r="AC10" s="723"/>
      <c r="AD10" s="724" t="s">
        <v>237</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196818</v>
      </c>
      <c r="BH10" s="664"/>
      <c r="BI10" s="664"/>
      <c r="BJ10" s="664"/>
      <c r="BK10" s="664"/>
      <c r="BL10" s="664"/>
      <c r="BM10" s="664"/>
      <c r="BN10" s="665"/>
      <c r="BO10" s="723">
        <v>1.7</v>
      </c>
      <c r="BP10" s="723"/>
      <c r="BQ10" s="723"/>
      <c r="BR10" s="723"/>
      <c r="BS10" s="669" t="s">
        <v>182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31725</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29104</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182</v>
      </c>
      <c r="S11" s="664"/>
      <c r="T11" s="664"/>
      <c r="U11" s="664"/>
      <c r="V11" s="664"/>
      <c r="W11" s="664"/>
      <c r="X11" s="664"/>
      <c r="Y11" s="665"/>
      <c r="Z11" s="723" t="s">
        <v>182</v>
      </c>
      <c r="AA11" s="723"/>
      <c r="AB11" s="723"/>
      <c r="AC11" s="723"/>
      <c r="AD11" s="724" t="s">
        <v>182</v>
      </c>
      <c r="AE11" s="724"/>
      <c r="AF11" s="724"/>
      <c r="AG11" s="724"/>
      <c r="AH11" s="724"/>
      <c r="AI11" s="724"/>
      <c r="AJ11" s="724"/>
      <c r="AK11" s="724"/>
      <c r="AL11" s="666" t="s">
        <v>182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612315</v>
      </c>
      <c r="BH11" s="664"/>
      <c r="BI11" s="664"/>
      <c r="BJ11" s="664"/>
      <c r="BK11" s="664"/>
      <c r="BL11" s="664"/>
      <c r="BM11" s="664"/>
      <c r="BN11" s="665"/>
      <c r="BO11" s="723">
        <v>5.3</v>
      </c>
      <c r="BP11" s="723"/>
      <c r="BQ11" s="723"/>
      <c r="BR11" s="723"/>
      <c r="BS11" s="669">
        <v>118630</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238452</v>
      </c>
      <c r="CS11" s="664"/>
      <c r="CT11" s="664"/>
      <c r="CU11" s="664"/>
      <c r="CV11" s="664"/>
      <c r="CW11" s="664"/>
      <c r="CX11" s="664"/>
      <c r="CY11" s="665"/>
      <c r="CZ11" s="723">
        <v>0.7</v>
      </c>
      <c r="DA11" s="723"/>
      <c r="DB11" s="723"/>
      <c r="DC11" s="723"/>
      <c r="DD11" s="669">
        <v>98242</v>
      </c>
      <c r="DE11" s="664"/>
      <c r="DF11" s="664"/>
      <c r="DG11" s="664"/>
      <c r="DH11" s="664"/>
      <c r="DI11" s="664"/>
      <c r="DJ11" s="664"/>
      <c r="DK11" s="664"/>
      <c r="DL11" s="664"/>
      <c r="DM11" s="664"/>
      <c r="DN11" s="664"/>
      <c r="DO11" s="664"/>
      <c r="DP11" s="665"/>
      <c r="DQ11" s="669">
        <v>214065</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1496913</v>
      </c>
      <c r="S12" s="664"/>
      <c r="T12" s="664"/>
      <c r="U12" s="664"/>
      <c r="V12" s="664"/>
      <c r="W12" s="664"/>
      <c r="X12" s="664"/>
      <c r="Y12" s="665"/>
      <c r="Z12" s="723">
        <v>4.3</v>
      </c>
      <c r="AA12" s="723"/>
      <c r="AB12" s="723"/>
      <c r="AC12" s="723"/>
      <c r="AD12" s="724">
        <v>1496913</v>
      </c>
      <c r="AE12" s="724"/>
      <c r="AF12" s="724"/>
      <c r="AG12" s="724"/>
      <c r="AH12" s="724"/>
      <c r="AI12" s="724"/>
      <c r="AJ12" s="724"/>
      <c r="AK12" s="724"/>
      <c r="AL12" s="666">
        <v>8.6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4820381</v>
      </c>
      <c r="BH12" s="664"/>
      <c r="BI12" s="664"/>
      <c r="BJ12" s="664"/>
      <c r="BK12" s="664"/>
      <c r="BL12" s="664"/>
      <c r="BM12" s="664"/>
      <c r="BN12" s="665"/>
      <c r="BO12" s="723">
        <v>41.8</v>
      </c>
      <c r="BP12" s="723"/>
      <c r="BQ12" s="723"/>
      <c r="BR12" s="723"/>
      <c r="BS12" s="669" t="s">
        <v>237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255347</v>
      </c>
      <c r="CS12" s="664"/>
      <c r="CT12" s="664"/>
      <c r="CU12" s="664"/>
      <c r="CV12" s="664"/>
      <c r="CW12" s="664"/>
      <c r="CX12" s="664"/>
      <c r="CY12" s="665"/>
      <c r="CZ12" s="723">
        <v>0.7</v>
      </c>
      <c r="DA12" s="723"/>
      <c r="DB12" s="723"/>
      <c r="DC12" s="723"/>
      <c r="DD12" s="669" t="s">
        <v>182</v>
      </c>
      <c r="DE12" s="664"/>
      <c r="DF12" s="664"/>
      <c r="DG12" s="664"/>
      <c r="DH12" s="664"/>
      <c r="DI12" s="664"/>
      <c r="DJ12" s="664"/>
      <c r="DK12" s="664"/>
      <c r="DL12" s="664"/>
      <c r="DM12" s="664"/>
      <c r="DN12" s="664"/>
      <c r="DO12" s="664"/>
      <c r="DP12" s="665"/>
      <c r="DQ12" s="669">
        <v>88670</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237</v>
      </c>
      <c r="S13" s="664"/>
      <c r="T13" s="664"/>
      <c r="U13" s="664"/>
      <c r="V13" s="664"/>
      <c r="W13" s="664"/>
      <c r="X13" s="664"/>
      <c r="Y13" s="665"/>
      <c r="Z13" s="723" t="s">
        <v>237</v>
      </c>
      <c r="AA13" s="723"/>
      <c r="AB13" s="723"/>
      <c r="AC13" s="723"/>
      <c r="AD13" s="724" t="s">
        <v>182</v>
      </c>
      <c r="AE13" s="724"/>
      <c r="AF13" s="724"/>
      <c r="AG13" s="724"/>
      <c r="AH13" s="724"/>
      <c r="AI13" s="724"/>
      <c r="AJ13" s="724"/>
      <c r="AK13" s="724"/>
      <c r="AL13" s="666" t="s">
        <v>237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4606289</v>
      </c>
      <c r="BH13" s="664"/>
      <c r="BI13" s="664"/>
      <c r="BJ13" s="664"/>
      <c r="BK13" s="664"/>
      <c r="BL13" s="664"/>
      <c r="BM13" s="664"/>
      <c r="BN13" s="665"/>
      <c r="BO13" s="723">
        <v>39.9</v>
      </c>
      <c r="BP13" s="723"/>
      <c r="BQ13" s="723"/>
      <c r="BR13" s="723"/>
      <c r="BS13" s="669" t="s">
        <v>182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3305648</v>
      </c>
      <c r="CS13" s="664"/>
      <c r="CT13" s="664"/>
      <c r="CU13" s="664"/>
      <c r="CV13" s="664"/>
      <c r="CW13" s="664"/>
      <c r="CX13" s="664"/>
      <c r="CY13" s="665"/>
      <c r="CZ13" s="723">
        <v>9.6999999999999993</v>
      </c>
      <c r="DA13" s="723"/>
      <c r="DB13" s="723"/>
      <c r="DC13" s="723"/>
      <c r="DD13" s="669">
        <v>400322</v>
      </c>
      <c r="DE13" s="664"/>
      <c r="DF13" s="664"/>
      <c r="DG13" s="664"/>
      <c r="DH13" s="664"/>
      <c r="DI13" s="664"/>
      <c r="DJ13" s="664"/>
      <c r="DK13" s="664"/>
      <c r="DL13" s="664"/>
      <c r="DM13" s="664"/>
      <c r="DN13" s="664"/>
      <c r="DO13" s="664"/>
      <c r="DP13" s="665"/>
      <c r="DQ13" s="669">
        <v>2782819</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127</v>
      </c>
      <c r="AA14" s="723"/>
      <c r="AB14" s="723"/>
      <c r="AC14" s="723"/>
      <c r="AD14" s="724" t="s">
        <v>237</v>
      </c>
      <c r="AE14" s="724"/>
      <c r="AF14" s="724"/>
      <c r="AG14" s="724"/>
      <c r="AH14" s="724"/>
      <c r="AI14" s="724"/>
      <c r="AJ14" s="724"/>
      <c r="AK14" s="724"/>
      <c r="AL14" s="666" t="s">
        <v>182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197914</v>
      </c>
      <c r="BH14" s="664"/>
      <c r="BI14" s="664"/>
      <c r="BJ14" s="664"/>
      <c r="BK14" s="664"/>
      <c r="BL14" s="664"/>
      <c r="BM14" s="664"/>
      <c r="BN14" s="665"/>
      <c r="BO14" s="723">
        <v>1.7</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907222</v>
      </c>
      <c r="CS14" s="664"/>
      <c r="CT14" s="664"/>
      <c r="CU14" s="664"/>
      <c r="CV14" s="664"/>
      <c r="CW14" s="664"/>
      <c r="CX14" s="664"/>
      <c r="CY14" s="665"/>
      <c r="CZ14" s="723">
        <v>2.6</v>
      </c>
      <c r="DA14" s="723"/>
      <c r="DB14" s="723"/>
      <c r="DC14" s="723"/>
      <c r="DD14" s="669">
        <v>2138</v>
      </c>
      <c r="DE14" s="664"/>
      <c r="DF14" s="664"/>
      <c r="DG14" s="664"/>
      <c r="DH14" s="664"/>
      <c r="DI14" s="664"/>
      <c r="DJ14" s="664"/>
      <c r="DK14" s="664"/>
      <c r="DL14" s="664"/>
      <c r="DM14" s="664"/>
      <c r="DN14" s="664"/>
      <c r="DO14" s="664"/>
      <c r="DP14" s="665"/>
      <c r="DQ14" s="669">
        <v>884399</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90797</v>
      </c>
      <c r="S15" s="664"/>
      <c r="T15" s="664"/>
      <c r="U15" s="664"/>
      <c r="V15" s="664"/>
      <c r="W15" s="664"/>
      <c r="X15" s="664"/>
      <c r="Y15" s="665"/>
      <c r="Z15" s="723">
        <v>0.3</v>
      </c>
      <c r="AA15" s="723"/>
      <c r="AB15" s="723"/>
      <c r="AC15" s="723"/>
      <c r="AD15" s="724">
        <v>90797</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762534</v>
      </c>
      <c r="BH15" s="664"/>
      <c r="BI15" s="664"/>
      <c r="BJ15" s="664"/>
      <c r="BK15" s="664"/>
      <c r="BL15" s="664"/>
      <c r="BM15" s="664"/>
      <c r="BN15" s="665"/>
      <c r="BO15" s="723">
        <v>6.6</v>
      </c>
      <c r="BP15" s="723"/>
      <c r="BQ15" s="723"/>
      <c r="BR15" s="723"/>
      <c r="BS15" s="669" t="s">
        <v>182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2632563</v>
      </c>
      <c r="CS15" s="664"/>
      <c r="CT15" s="664"/>
      <c r="CU15" s="664"/>
      <c r="CV15" s="664"/>
      <c r="CW15" s="664"/>
      <c r="CX15" s="664"/>
      <c r="CY15" s="665"/>
      <c r="CZ15" s="723">
        <v>7.7</v>
      </c>
      <c r="DA15" s="723"/>
      <c r="DB15" s="723"/>
      <c r="DC15" s="723"/>
      <c r="DD15" s="669">
        <v>344877</v>
      </c>
      <c r="DE15" s="664"/>
      <c r="DF15" s="664"/>
      <c r="DG15" s="664"/>
      <c r="DH15" s="664"/>
      <c r="DI15" s="664"/>
      <c r="DJ15" s="664"/>
      <c r="DK15" s="664"/>
      <c r="DL15" s="664"/>
      <c r="DM15" s="664"/>
      <c r="DN15" s="664"/>
      <c r="DO15" s="664"/>
      <c r="DP15" s="665"/>
      <c r="DQ15" s="669">
        <v>2033458</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182</v>
      </c>
      <c r="S16" s="664"/>
      <c r="T16" s="664"/>
      <c r="U16" s="664"/>
      <c r="V16" s="664"/>
      <c r="W16" s="664"/>
      <c r="X16" s="664"/>
      <c r="Y16" s="665"/>
      <c r="Z16" s="723" t="s">
        <v>182</v>
      </c>
      <c r="AA16" s="723"/>
      <c r="AB16" s="723"/>
      <c r="AC16" s="723"/>
      <c r="AD16" s="724" t="s">
        <v>237</v>
      </c>
      <c r="AE16" s="724"/>
      <c r="AF16" s="724"/>
      <c r="AG16" s="724"/>
      <c r="AH16" s="724"/>
      <c r="AI16" s="724"/>
      <c r="AJ16" s="724"/>
      <c r="AK16" s="724"/>
      <c r="AL16" s="666" t="s">
        <v>237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182</v>
      </c>
      <c r="BH16" s="664"/>
      <c r="BI16" s="664"/>
      <c r="BJ16" s="664"/>
      <c r="BK16" s="664"/>
      <c r="BL16" s="664"/>
      <c r="BM16" s="664"/>
      <c r="BN16" s="665"/>
      <c r="BO16" s="723" t="s">
        <v>127</v>
      </c>
      <c r="BP16" s="723"/>
      <c r="BQ16" s="723"/>
      <c r="BR16" s="723"/>
      <c r="BS16" s="669" t="s">
        <v>237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114804</v>
      </c>
      <c r="CS16" s="664"/>
      <c r="CT16" s="664"/>
      <c r="CU16" s="664"/>
      <c r="CV16" s="664"/>
      <c r="CW16" s="664"/>
      <c r="CX16" s="664"/>
      <c r="CY16" s="665"/>
      <c r="CZ16" s="723">
        <v>0.3</v>
      </c>
      <c r="DA16" s="723"/>
      <c r="DB16" s="723"/>
      <c r="DC16" s="723"/>
      <c r="DD16" s="669" t="s">
        <v>237</v>
      </c>
      <c r="DE16" s="664"/>
      <c r="DF16" s="664"/>
      <c r="DG16" s="664"/>
      <c r="DH16" s="664"/>
      <c r="DI16" s="664"/>
      <c r="DJ16" s="664"/>
      <c r="DK16" s="664"/>
      <c r="DL16" s="664"/>
      <c r="DM16" s="664"/>
      <c r="DN16" s="664"/>
      <c r="DO16" s="664"/>
      <c r="DP16" s="665"/>
      <c r="DQ16" s="669">
        <v>62676</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78702</v>
      </c>
      <c r="S17" s="664"/>
      <c r="T17" s="664"/>
      <c r="U17" s="664"/>
      <c r="V17" s="664"/>
      <c r="W17" s="664"/>
      <c r="X17" s="664"/>
      <c r="Y17" s="665"/>
      <c r="Z17" s="723">
        <v>0.2</v>
      </c>
      <c r="AA17" s="723"/>
      <c r="AB17" s="723"/>
      <c r="AC17" s="723"/>
      <c r="AD17" s="724">
        <v>78702</v>
      </c>
      <c r="AE17" s="724"/>
      <c r="AF17" s="724"/>
      <c r="AG17" s="724"/>
      <c r="AH17" s="724"/>
      <c r="AI17" s="724"/>
      <c r="AJ17" s="724"/>
      <c r="AK17" s="724"/>
      <c r="AL17" s="666">
        <v>0.5</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182</v>
      </c>
      <c r="BH17" s="664"/>
      <c r="BI17" s="664"/>
      <c r="BJ17" s="664"/>
      <c r="BK17" s="664"/>
      <c r="BL17" s="664"/>
      <c r="BM17" s="664"/>
      <c r="BN17" s="665"/>
      <c r="BO17" s="723" t="s">
        <v>127</v>
      </c>
      <c r="BP17" s="723"/>
      <c r="BQ17" s="723"/>
      <c r="BR17" s="723"/>
      <c r="BS17" s="669" t="s">
        <v>182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2424052</v>
      </c>
      <c r="CS17" s="664"/>
      <c r="CT17" s="664"/>
      <c r="CU17" s="664"/>
      <c r="CV17" s="664"/>
      <c r="CW17" s="664"/>
      <c r="CX17" s="664"/>
      <c r="CY17" s="665"/>
      <c r="CZ17" s="723">
        <v>7.1</v>
      </c>
      <c r="DA17" s="723"/>
      <c r="DB17" s="723"/>
      <c r="DC17" s="723"/>
      <c r="DD17" s="669" t="s">
        <v>182</v>
      </c>
      <c r="DE17" s="664"/>
      <c r="DF17" s="664"/>
      <c r="DG17" s="664"/>
      <c r="DH17" s="664"/>
      <c r="DI17" s="664"/>
      <c r="DJ17" s="664"/>
      <c r="DK17" s="664"/>
      <c r="DL17" s="664"/>
      <c r="DM17" s="664"/>
      <c r="DN17" s="664"/>
      <c r="DO17" s="664"/>
      <c r="DP17" s="665"/>
      <c r="DQ17" s="669">
        <v>2424052</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4956804</v>
      </c>
      <c r="S18" s="664"/>
      <c r="T18" s="664"/>
      <c r="U18" s="664"/>
      <c r="V18" s="664"/>
      <c r="W18" s="664"/>
      <c r="X18" s="664"/>
      <c r="Y18" s="665"/>
      <c r="Z18" s="723">
        <v>14.4</v>
      </c>
      <c r="AA18" s="723"/>
      <c r="AB18" s="723"/>
      <c r="AC18" s="723"/>
      <c r="AD18" s="724">
        <v>4526774</v>
      </c>
      <c r="AE18" s="724"/>
      <c r="AF18" s="724"/>
      <c r="AG18" s="724"/>
      <c r="AH18" s="724"/>
      <c r="AI18" s="724"/>
      <c r="AJ18" s="724"/>
      <c r="AK18" s="724"/>
      <c r="AL18" s="666">
        <v>26.1</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237</v>
      </c>
      <c r="BP18" s="723"/>
      <c r="BQ18" s="723"/>
      <c r="BR18" s="723"/>
      <c r="BS18" s="669" t="s">
        <v>182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182</v>
      </c>
      <c r="CS18" s="664"/>
      <c r="CT18" s="664"/>
      <c r="CU18" s="664"/>
      <c r="CV18" s="664"/>
      <c r="CW18" s="664"/>
      <c r="CX18" s="664"/>
      <c r="CY18" s="665"/>
      <c r="CZ18" s="723" t="s">
        <v>237</v>
      </c>
      <c r="DA18" s="723"/>
      <c r="DB18" s="723"/>
      <c r="DC18" s="723"/>
      <c r="DD18" s="669" t="s">
        <v>182</v>
      </c>
      <c r="DE18" s="664"/>
      <c r="DF18" s="664"/>
      <c r="DG18" s="664"/>
      <c r="DH18" s="664"/>
      <c r="DI18" s="664"/>
      <c r="DJ18" s="664"/>
      <c r="DK18" s="664"/>
      <c r="DL18" s="664"/>
      <c r="DM18" s="664"/>
      <c r="DN18" s="664"/>
      <c r="DO18" s="664"/>
      <c r="DP18" s="665"/>
      <c r="DQ18" s="669" t="s">
        <v>182</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4526774</v>
      </c>
      <c r="S19" s="664"/>
      <c r="T19" s="664"/>
      <c r="U19" s="664"/>
      <c r="V19" s="664"/>
      <c r="W19" s="664"/>
      <c r="X19" s="664"/>
      <c r="Y19" s="665"/>
      <c r="Z19" s="723">
        <v>13.1</v>
      </c>
      <c r="AA19" s="723"/>
      <c r="AB19" s="723"/>
      <c r="AC19" s="723"/>
      <c r="AD19" s="724">
        <v>4526774</v>
      </c>
      <c r="AE19" s="724"/>
      <c r="AF19" s="724"/>
      <c r="AG19" s="724"/>
      <c r="AH19" s="724"/>
      <c r="AI19" s="724"/>
      <c r="AJ19" s="724"/>
      <c r="AK19" s="724"/>
      <c r="AL19" s="666">
        <v>26.1</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861944</v>
      </c>
      <c r="BH19" s="664"/>
      <c r="BI19" s="664"/>
      <c r="BJ19" s="664"/>
      <c r="BK19" s="664"/>
      <c r="BL19" s="664"/>
      <c r="BM19" s="664"/>
      <c r="BN19" s="665"/>
      <c r="BO19" s="723">
        <v>7.5</v>
      </c>
      <c r="BP19" s="723"/>
      <c r="BQ19" s="723"/>
      <c r="BR19" s="723"/>
      <c r="BS19" s="669" t="s">
        <v>182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182</v>
      </c>
      <c r="DA19" s="723"/>
      <c r="DB19" s="723"/>
      <c r="DC19" s="723"/>
      <c r="DD19" s="669" t="s">
        <v>182</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430030</v>
      </c>
      <c r="S20" s="664"/>
      <c r="T20" s="664"/>
      <c r="U20" s="664"/>
      <c r="V20" s="664"/>
      <c r="W20" s="664"/>
      <c r="X20" s="664"/>
      <c r="Y20" s="665"/>
      <c r="Z20" s="723">
        <v>1.2</v>
      </c>
      <c r="AA20" s="723"/>
      <c r="AB20" s="723"/>
      <c r="AC20" s="723"/>
      <c r="AD20" s="724" t="s">
        <v>182</v>
      </c>
      <c r="AE20" s="724"/>
      <c r="AF20" s="724"/>
      <c r="AG20" s="724"/>
      <c r="AH20" s="724"/>
      <c r="AI20" s="724"/>
      <c r="AJ20" s="724"/>
      <c r="AK20" s="724"/>
      <c r="AL20" s="666" t="s">
        <v>237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861944</v>
      </c>
      <c r="BH20" s="664"/>
      <c r="BI20" s="664"/>
      <c r="BJ20" s="664"/>
      <c r="BK20" s="664"/>
      <c r="BL20" s="664"/>
      <c r="BM20" s="664"/>
      <c r="BN20" s="665"/>
      <c r="BO20" s="723">
        <v>7.5</v>
      </c>
      <c r="BP20" s="723"/>
      <c r="BQ20" s="723"/>
      <c r="BR20" s="723"/>
      <c r="BS20" s="669" t="s">
        <v>127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34241608</v>
      </c>
      <c r="CS20" s="664"/>
      <c r="CT20" s="664"/>
      <c r="CU20" s="664"/>
      <c r="CV20" s="664"/>
      <c r="CW20" s="664"/>
      <c r="CX20" s="664"/>
      <c r="CY20" s="665"/>
      <c r="CZ20" s="723">
        <v>100</v>
      </c>
      <c r="DA20" s="723"/>
      <c r="DB20" s="723"/>
      <c r="DC20" s="723"/>
      <c r="DD20" s="669">
        <v>1154903</v>
      </c>
      <c r="DE20" s="664"/>
      <c r="DF20" s="664"/>
      <c r="DG20" s="664"/>
      <c r="DH20" s="664"/>
      <c r="DI20" s="664"/>
      <c r="DJ20" s="664"/>
      <c r="DK20" s="664"/>
      <c r="DL20" s="664"/>
      <c r="DM20" s="664"/>
      <c r="DN20" s="664"/>
      <c r="DO20" s="664"/>
      <c r="DP20" s="665"/>
      <c r="DQ20" s="669">
        <v>22633965</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182</v>
      </c>
      <c r="AA21" s="723"/>
      <c r="AB21" s="723"/>
      <c r="AC21" s="723"/>
      <c r="AD21" s="724" t="s">
        <v>127</v>
      </c>
      <c r="AE21" s="724"/>
      <c r="AF21" s="724"/>
      <c r="AG21" s="724"/>
      <c r="AH21" s="724"/>
      <c r="AI21" s="724"/>
      <c r="AJ21" s="724"/>
      <c r="AK21" s="724"/>
      <c r="AL21" s="666" t="s">
        <v>237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1364</v>
      </c>
      <c r="BH21" s="664"/>
      <c r="BI21" s="664"/>
      <c r="BJ21" s="664"/>
      <c r="BK21" s="664"/>
      <c r="BL21" s="664"/>
      <c r="BM21" s="664"/>
      <c r="BN21" s="665"/>
      <c r="BO21" s="723">
        <v>0</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18469579</v>
      </c>
      <c r="S22" s="664"/>
      <c r="T22" s="664"/>
      <c r="U22" s="664"/>
      <c r="V22" s="664"/>
      <c r="W22" s="664"/>
      <c r="X22" s="664"/>
      <c r="Y22" s="665"/>
      <c r="Z22" s="723">
        <v>53.5</v>
      </c>
      <c r="AA22" s="723"/>
      <c r="AB22" s="723"/>
      <c r="AC22" s="723"/>
      <c r="AD22" s="724">
        <v>17178969</v>
      </c>
      <c r="AE22" s="724"/>
      <c r="AF22" s="724"/>
      <c r="AG22" s="724"/>
      <c r="AH22" s="724"/>
      <c r="AI22" s="724"/>
      <c r="AJ22" s="724"/>
      <c r="AK22" s="724"/>
      <c r="AL22" s="666">
        <v>99.2</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127</v>
      </c>
      <c r="BP22" s="723"/>
      <c r="BQ22" s="723"/>
      <c r="BR22" s="723"/>
      <c r="BS22" s="669" t="s">
        <v>182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14801</v>
      </c>
      <c r="S23" s="664"/>
      <c r="T23" s="664"/>
      <c r="U23" s="664"/>
      <c r="V23" s="664"/>
      <c r="W23" s="664"/>
      <c r="X23" s="664"/>
      <c r="Y23" s="665"/>
      <c r="Z23" s="723">
        <v>0</v>
      </c>
      <c r="AA23" s="723"/>
      <c r="AB23" s="723"/>
      <c r="AC23" s="723"/>
      <c r="AD23" s="724">
        <v>14801</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860580</v>
      </c>
      <c r="BH23" s="664"/>
      <c r="BI23" s="664"/>
      <c r="BJ23" s="664"/>
      <c r="BK23" s="664"/>
      <c r="BL23" s="664"/>
      <c r="BM23" s="664"/>
      <c r="BN23" s="665"/>
      <c r="BO23" s="723">
        <v>7.5</v>
      </c>
      <c r="BP23" s="723"/>
      <c r="BQ23" s="723"/>
      <c r="BR23" s="723"/>
      <c r="BS23" s="669" t="s">
        <v>237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93747</v>
      </c>
      <c r="S24" s="664"/>
      <c r="T24" s="664"/>
      <c r="U24" s="664"/>
      <c r="V24" s="664"/>
      <c r="W24" s="664"/>
      <c r="X24" s="664"/>
      <c r="Y24" s="665"/>
      <c r="Z24" s="723">
        <v>0.3</v>
      </c>
      <c r="AA24" s="723"/>
      <c r="AB24" s="723"/>
      <c r="AC24" s="723"/>
      <c r="AD24" s="724" t="s">
        <v>182</v>
      </c>
      <c r="AE24" s="724"/>
      <c r="AF24" s="724"/>
      <c r="AG24" s="724"/>
      <c r="AH24" s="724"/>
      <c r="AI24" s="724"/>
      <c r="AJ24" s="724"/>
      <c r="AK24" s="724"/>
      <c r="AL24" s="666" t="s">
        <v>182</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127</v>
      </c>
      <c r="BP24" s="723"/>
      <c r="BQ24" s="723"/>
      <c r="BR24" s="723"/>
      <c r="BS24" s="669" t="s">
        <v>182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17602694</v>
      </c>
      <c r="CS24" s="727"/>
      <c r="CT24" s="727"/>
      <c r="CU24" s="727"/>
      <c r="CV24" s="727"/>
      <c r="CW24" s="727"/>
      <c r="CX24" s="727"/>
      <c r="CY24" s="773"/>
      <c r="CZ24" s="774">
        <v>51.4</v>
      </c>
      <c r="DA24" s="743"/>
      <c r="DB24" s="743"/>
      <c r="DC24" s="777"/>
      <c r="DD24" s="772">
        <v>9900021</v>
      </c>
      <c r="DE24" s="727"/>
      <c r="DF24" s="727"/>
      <c r="DG24" s="727"/>
      <c r="DH24" s="727"/>
      <c r="DI24" s="727"/>
      <c r="DJ24" s="727"/>
      <c r="DK24" s="773"/>
      <c r="DL24" s="772">
        <v>9837469</v>
      </c>
      <c r="DM24" s="727"/>
      <c r="DN24" s="727"/>
      <c r="DO24" s="727"/>
      <c r="DP24" s="727"/>
      <c r="DQ24" s="727"/>
      <c r="DR24" s="727"/>
      <c r="DS24" s="727"/>
      <c r="DT24" s="727"/>
      <c r="DU24" s="727"/>
      <c r="DV24" s="773"/>
      <c r="DW24" s="774">
        <v>52.7</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421173</v>
      </c>
      <c r="S25" s="664"/>
      <c r="T25" s="664"/>
      <c r="U25" s="664"/>
      <c r="V25" s="664"/>
      <c r="W25" s="664"/>
      <c r="X25" s="664"/>
      <c r="Y25" s="665"/>
      <c r="Z25" s="723">
        <v>1.2</v>
      </c>
      <c r="AA25" s="723"/>
      <c r="AB25" s="723"/>
      <c r="AC25" s="723"/>
      <c r="AD25" s="724">
        <v>80296</v>
      </c>
      <c r="AE25" s="724"/>
      <c r="AF25" s="724"/>
      <c r="AG25" s="724"/>
      <c r="AH25" s="724"/>
      <c r="AI25" s="724"/>
      <c r="AJ25" s="724"/>
      <c r="AK25" s="724"/>
      <c r="AL25" s="666">
        <v>0.5</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182</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5356737</v>
      </c>
      <c r="CS25" s="662"/>
      <c r="CT25" s="662"/>
      <c r="CU25" s="662"/>
      <c r="CV25" s="662"/>
      <c r="CW25" s="662"/>
      <c r="CX25" s="662"/>
      <c r="CY25" s="663"/>
      <c r="CZ25" s="666">
        <v>15.6</v>
      </c>
      <c r="DA25" s="695"/>
      <c r="DB25" s="695"/>
      <c r="DC25" s="696"/>
      <c r="DD25" s="669">
        <v>5029065</v>
      </c>
      <c r="DE25" s="662"/>
      <c r="DF25" s="662"/>
      <c r="DG25" s="662"/>
      <c r="DH25" s="662"/>
      <c r="DI25" s="662"/>
      <c r="DJ25" s="662"/>
      <c r="DK25" s="663"/>
      <c r="DL25" s="669">
        <v>4967833</v>
      </c>
      <c r="DM25" s="662"/>
      <c r="DN25" s="662"/>
      <c r="DO25" s="662"/>
      <c r="DP25" s="662"/>
      <c r="DQ25" s="662"/>
      <c r="DR25" s="662"/>
      <c r="DS25" s="662"/>
      <c r="DT25" s="662"/>
      <c r="DU25" s="662"/>
      <c r="DV25" s="663"/>
      <c r="DW25" s="666">
        <v>26.6</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128886</v>
      </c>
      <c r="S26" s="664"/>
      <c r="T26" s="664"/>
      <c r="U26" s="664"/>
      <c r="V26" s="664"/>
      <c r="W26" s="664"/>
      <c r="X26" s="664"/>
      <c r="Y26" s="665"/>
      <c r="Z26" s="723">
        <v>0.4</v>
      </c>
      <c r="AA26" s="723"/>
      <c r="AB26" s="723"/>
      <c r="AC26" s="723"/>
      <c r="AD26" s="724">
        <v>478</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237</v>
      </c>
      <c r="BP26" s="723"/>
      <c r="BQ26" s="723"/>
      <c r="BR26" s="723"/>
      <c r="BS26" s="669" t="s">
        <v>182</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3390506</v>
      </c>
      <c r="CS26" s="664"/>
      <c r="CT26" s="664"/>
      <c r="CU26" s="664"/>
      <c r="CV26" s="664"/>
      <c r="CW26" s="664"/>
      <c r="CX26" s="664"/>
      <c r="CY26" s="665"/>
      <c r="CZ26" s="666">
        <v>9.9</v>
      </c>
      <c r="DA26" s="695"/>
      <c r="DB26" s="695"/>
      <c r="DC26" s="696"/>
      <c r="DD26" s="669">
        <v>3204536</v>
      </c>
      <c r="DE26" s="664"/>
      <c r="DF26" s="664"/>
      <c r="DG26" s="664"/>
      <c r="DH26" s="664"/>
      <c r="DI26" s="664"/>
      <c r="DJ26" s="664"/>
      <c r="DK26" s="665"/>
      <c r="DL26" s="669" t="s">
        <v>182</v>
      </c>
      <c r="DM26" s="664"/>
      <c r="DN26" s="664"/>
      <c r="DO26" s="664"/>
      <c r="DP26" s="664"/>
      <c r="DQ26" s="664"/>
      <c r="DR26" s="664"/>
      <c r="DS26" s="664"/>
      <c r="DT26" s="664"/>
      <c r="DU26" s="664"/>
      <c r="DV26" s="665"/>
      <c r="DW26" s="666" t="s">
        <v>182</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5601454</v>
      </c>
      <c r="S27" s="664"/>
      <c r="T27" s="664"/>
      <c r="U27" s="664"/>
      <c r="V27" s="664"/>
      <c r="W27" s="664"/>
      <c r="X27" s="664"/>
      <c r="Y27" s="665"/>
      <c r="Z27" s="723">
        <v>16.2</v>
      </c>
      <c r="AA27" s="723"/>
      <c r="AB27" s="723"/>
      <c r="AC27" s="723"/>
      <c r="AD27" s="724" t="s">
        <v>237</v>
      </c>
      <c r="AE27" s="724"/>
      <c r="AF27" s="724"/>
      <c r="AG27" s="724"/>
      <c r="AH27" s="724"/>
      <c r="AI27" s="724"/>
      <c r="AJ27" s="724"/>
      <c r="AK27" s="724"/>
      <c r="AL27" s="666" t="s">
        <v>182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11544953</v>
      </c>
      <c r="BH27" s="664"/>
      <c r="BI27" s="664"/>
      <c r="BJ27" s="664"/>
      <c r="BK27" s="664"/>
      <c r="BL27" s="664"/>
      <c r="BM27" s="664"/>
      <c r="BN27" s="665"/>
      <c r="BO27" s="723">
        <v>100</v>
      </c>
      <c r="BP27" s="723"/>
      <c r="BQ27" s="723"/>
      <c r="BR27" s="723"/>
      <c r="BS27" s="669">
        <v>118630</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9821905</v>
      </c>
      <c r="CS27" s="662"/>
      <c r="CT27" s="662"/>
      <c r="CU27" s="662"/>
      <c r="CV27" s="662"/>
      <c r="CW27" s="662"/>
      <c r="CX27" s="662"/>
      <c r="CY27" s="663"/>
      <c r="CZ27" s="666">
        <v>28.7</v>
      </c>
      <c r="DA27" s="695"/>
      <c r="DB27" s="695"/>
      <c r="DC27" s="696"/>
      <c r="DD27" s="669">
        <v>2446904</v>
      </c>
      <c r="DE27" s="662"/>
      <c r="DF27" s="662"/>
      <c r="DG27" s="662"/>
      <c r="DH27" s="662"/>
      <c r="DI27" s="662"/>
      <c r="DJ27" s="662"/>
      <c r="DK27" s="663"/>
      <c r="DL27" s="669">
        <v>2445584</v>
      </c>
      <c r="DM27" s="662"/>
      <c r="DN27" s="662"/>
      <c r="DO27" s="662"/>
      <c r="DP27" s="662"/>
      <c r="DQ27" s="662"/>
      <c r="DR27" s="662"/>
      <c r="DS27" s="662"/>
      <c r="DT27" s="662"/>
      <c r="DU27" s="662"/>
      <c r="DV27" s="663"/>
      <c r="DW27" s="666">
        <v>13.1</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182</v>
      </c>
      <c r="S28" s="664"/>
      <c r="T28" s="664"/>
      <c r="U28" s="664"/>
      <c r="V28" s="664"/>
      <c r="W28" s="664"/>
      <c r="X28" s="664"/>
      <c r="Y28" s="665"/>
      <c r="Z28" s="723" t="s">
        <v>182</v>
      </c>
      <c r="AA28" s="723"/>
      <c r="AB28" s="723"/>
      <c r="AC28" s="723"/>
      <c r="AD28" s="724" t="s">
        <v>182</v>
      </c>
      <c r="AE28" s="724"/>
      <c r="AF28" s="724"/>
      <c r="AG28" s="724"/>
      <c r="AH28" s="724"/>
      <c r="AI28" s="724"/>
      <c r="AJ28" s="724"/>
      <c r="AK28" s="724"/>
      <c r="AL28" s="666" t="s">
        <v>237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2424052</v>
      </c>
      <c r="CS28" s="664"/>
      <c r="CT28" s="664"/>
      <c r="CU28" s="664"/>
      <c r="CV28" s="664"/>
      <c r="CW28" s="664"/>
      <c r="CX28" s="664"/>
      <c r="CY28" s="665"/>
      <c r="CZ28" s="666">
        <v>7.1</v>
      </c>
      <c r="DA28" s="695"/>
      <c r="DB28" s="695"/>
      <c r="DC28" s="696"/>
      <c r="DD28" s="669">
        <v>2424052</v>
      </c>
      <c r="DE28" s="664"/>
      <c r="DF28" s="664"/>
      <c r="DG28" s="664"/>
      <c r="DH28" s="664"/>
      <c r="DI28" s="664"/>
      <c r="DJ28" s="664"/>
      <c r="DK28" s="665"/>
      <c r="DL28" s="669">
        <v>2424052</v>
      </c>
      <c r="DM28" s="664"/>
      <c r="DN28" s="664"/>
      <c r="DO28" s="664"/>
      <c r="DP28" s="664"/>
      <c r="DQ28" s="664"/>
      <c r="DR28" s="664"/>
      <c r="DS28" s="664"/>
      <c r="DT28" s="664"/>
      <c r="DU28" s="664"/>
      <c r="DV28" s="665"/>
      <c r="DW28" s="666">
        <v>13</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2503731</v>
      </c>
      <c r="S29" s="664"/>
      <c r="T29" s="664"/>
      <c r="U29" s="664"/>
      <c r="V29" s="664"/>
      <c r="W29" s="664"/>
      <c r="X29" s="664"/>
      <c r="Y29" s="665"/>
      <c r="Z29" s="723">
        <v>7.3</v>
      </c>
      <c r="AA29" s="723"/>
      <c r="AB29" s="723"/>
      <c r="AC29" s="723"/>
      <c r="AD29" s="724" t="s">
        <v>182</v>
      </c>
      <c r="AE29" s="724"/>
      <c r="AF29" s="724"/>
      <c r="AG29" s="724"/>
      <c r="AH29" s="724"/>
      <c r="AI29" s="724"/>
      <c r="AJ29" s="724"/>
      <c r="AK29" s="724"/>
      <c r="AL29" s="666" t="s">
        <v>127</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2423955</v>
      </c>
      <c r="CS29" s="662"/>
      <c r="CT29" s="662"/>
      <c r="CU29" s="662"/>
      <c r="CV29" s="662"/>
      <c r="CW29" s="662"/>
      <c r="CX29" s="662"/>
      <c r="CY29" s="663"/>
      <c r="CZ29" s="666">
        <v>7.1</v>
      </c>
      <c r="DA29" s="695"/>
      <c r="DB29" s="695"/>
      <c r="DC29" s="696"/>
      <c r="DD29" s="669">
        <v>2423955</v>
      </c>
      <c r="DE29" s="662"/>
      <c r="DF29" s="662"/>
      <c r="DG29" s="662"/>
      <c r="DH29" s="662"/>
      <c r="DI29" s="662"/>
      <c r="DJ29" s="662"/>
      <c r="DK29" s="663"/>
      <c r="DL29" s="669">
        <v>2423955</v>
      </c>
      <c r="DM29" s="662"/>
      <c r="DN29" s="662"/>
      <c r="DO29" s="662"/>
      <c r="DP29" s="662"/>
      <c r="DQ29" s="662"/>
      <c r="DR29" s="662"/>
      <c r="DS29" s="662"/>
      <c r="DT29" s="662"/>
      <c r="DU29" s="662"/>
      <c r="DV29" s="663"/>
      <c r="DW29" s="666">
        <v>13</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2379566</v>
      </c>
      <c r="S30" s="664"/>
      <c r="T30" s="664"/>
      <c r="U30" s="664"/>
      <c r="V30" s="664"/>
      <c r="W30" s="664"/>
      <c r="X30" s="664"/>
      <c r="Y30" s="665"/>
      <c r="Z30" s="723">
        <v>6.9</v>
      </c>
      <c r="AA30" s="723"/>
      <c r="AB30" s="723"/>
      <c r="AC30" s="723"/>
      <c r="AD30" s="724">
        <v>23092</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99.1</v>
      </c>
      <c r="BH30" s="742"/>
      <c r="BI30" s="742"/>
      <c r="BJ30" s="742"/>
      <c r="BK30" s="742"/>
      <c r="BL30" s="742"/>
      <c r="BM30" s="743">
        <v>97.3</v>
      </c>
      <c r="BN30" s="742"/>
      <c r="BO30" s="742"/>
      <c r="BP30" s="742"/>
      <c r="BQ30" s="744"/>
      <c r="BR30" s="741">
        <v>98.8</v>
      </c>
      <c r="BS30" s="742"/>
      <c r="BT30" s="742"/>
      <c r="BU30" s="742"/>
      <c r="BV30" s="742"/>
      <c r="BW30" s="742"/>
      <c r="BX30" s="743">
        <v>96.8</v>
      </c>
      <c r="BY30" s="742"/>
      <c r="BZ30" s="742"/>
      <c r="CA30" s="742"/>
      <c r="CB30" s="744"/>
      <c r="CD30" s="747"/>
      <c r="CE30" s="748"/>
      <c r="CF30" s="705" t="s">
        <v>309</v>
      </c>
      <c r="CG30" s="702"/>
      <c r="CH30" s="702"/>
      <c r="CI30" s="702"/>
      <c r="CJ30" s="702"/>
      <c r="CK30" s="702"/>
      <c r="CL30" s="702"/>
      <c r="CM30" s="702"/>
      <c r="CN30" s="702"/>
      <c r="CO30" s="702"/>
      <c r="CP30" s="702"/>
      <c r="CQ30" s="703"/>
      <c r="CR30" s="661">
        <v>2195073</v>
      </c>
      <c r="CS30" s="664"/>
      <c r="CT30" s="664"/>
      <c r="CU30" s="664"/>
      <c r="CV30" s="664"/>
      <c r="CW30" s="664"/>
      <c r="CX30" s="664"/>
      <c r="CY30" s="665"/>
      <c r="CZ30" s="666">
        <v>6.4</v>
      </c>
      <c r="DA30" s="695"/>
      <c r="DB30" s="695"/>
      <c r="DC30" s="696"/>
      <c r="DD30" s="669">
        <v>2195073</v>
      </c>
      <c r="DE30" s="664"/>
      <c r="DF30" s="664"/>
      <c r="DG30" s="664"/>
      <c r="DH30" s="664"/>
      <c r="DI30" s="664"/>
      <c r="DJ30" s="664"/>
      <c r="DK30" s="665"/>
      <c r="DL30" s="669">
        <v>2195073</v>
      </c>
      <c r="DM30" s="664"/>
      <c r="DN30" s="664"/>
      <c r="DO30" s="664"/>
      <c r="DP30" s="664"/>
      <c r="DQ30" s="664"/>
      <c r="DR30" s="664"/>
      <c r="DS30" s="664"/>
      <c r="DT30" s="664"/>
      <c r="DU30" s="664"/>
      <c r="DV30" s="665"/>
      <c r="DW30" s="666">
        <v>11.8</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1106006</v>
      </c>
      <c r="S31" s="664"/>
      <c r="T31" s="664"/>
      <c r="U31" s="664"/>
      <c r="V31" s="664"/>
      <c r="W31" s="664"/>
      <c r="X31" s="664"/>
      <c r="Y31" s="665"/>
      <c r="Z31" s="723">
        <v>3.2</v>
      </c>
      <c r="AA31" s="723"/>
      <c r="AB31" s="723"/>
      <c r="AC31" s="723"/>
      <c r="AD31" s="724" t="s">
        <v>182</v>
      </c>
      <c r="AE31" s="724"/>
      <c r="AF31" s="724"/>
      <c r="AG31" s="724"/>
      <c r="AH31" s="724"/>
      <c r="AI31" s="724"/>
      <c r="AJ31" s="724"/>
      <c r="AK31" s="724"/>
      <c r="AL31" s="666" t="s">
        <v>182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v>
      </c>
      <c r="BH31" s="662"/>
      <c r="BI31" s="662"/>
      <c r="BJ31" s="662"/>
      <c r="BK31" s="662"/>
      <c r="BL31" s="662"/>
      <c r="BM31" s="667">
        <v>97.2</v>
      </c>
      <c r="BN31" s="740"/>
      <c r="BO31" s="740"/>
      <c r="BP31" s="740"/>
      <c r="BQ31" s="701"/>
      <c r="BR31" s="739">
        <v>98.6</v>
      </c>
      <c r="BS31" s="662"/>
      <c r="BT31" s="662"/>
      <c r="BU31" s="662"/>
      <c r="BV31" s="662"/>
      <c r="BW31" s="662"/>
      <c r="BX31" s="667">
        <v>96.7</v>
      </c>
      <c r="BY31" s="740"/>
      <c r="BZ31" s="740"/>
      <c r="CA31" s="740"/>
      <c r="CB31" s="701"/>
      <c r="CD31" s="747"/>
      <c r="CE31" s="748"/>
      <c r="CF31" s="705" t="s">
        <v>313</v>
      </c>
      <c r="CG31" s="702"/>
      <c r="CH31" s="702"/>
      <c r="CI31" s="702"/>
      <c r="CJ31" s="702"/>
      <c r="CK31" s="702"/>
      <c r="CL31" s="702"/>
      <c r="CM31" s="702"/>
      <c r="CN31" s="702"/>
      <c r="CO31" s="702"/>
      <c r="CP31" s="702"/>
      <c r="CQ31" s="703"/>
      <c r="CR31" s="661">
        <v>228882</v>
      </c>
      <c r="CS31" s="662"/>
      <c r="CT31" s="662"/>
      <c r="CU31" s="662"/>
      <c r="CV31" s="662"/>
      <c r="CW31" s="662"/>
      <c r="CX31" s="662"/>
      <c r="CY31" s="663"/>
      <c r="CZ31" s="666">
        <v>0.7</v>
      </c>
      <c r="DA31" s="695"/>
      <c r="DB31" s="695"/>
      <c r="DC31" s="696"/>
      <c r="DD31" s="669">
        <v>228882</v>
      </c>
      <c r="DE31" s="662"/>
      <c r="DF31" s="662"/>
      <c r="DG31" s="662"/>
      <c r="DH31" s="662"/>
      <c r="DI31" s="662"/>
      <c r="DJ31" s="662"/>
      <c r="DK31" s="663"/>
      <c r="DL31" s="669">
        <v>228882</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917923</v>
      </c>
      <c r="S32" s="664"/>
      <c r="T32" s="664"/>
      <c r="U32" s="664"/>
      <c r="V32" s="664"/>
      <c r="W32" s="664"/>
      <c r="X32" s="664"/>
      <c r="Y32" s="665"/>
      <c r="Z32" s="723">
        <v>2.7</v>
      </c>
      <c r="AA32" s="723"/>
      <c r="AB32" s="723"/>
      <c r="AC32" s="723"/>
      <c r="AD32" s="724" t="s">
        <v>127</v>
      </c>
      <c r="AE32" s="724"/>
      <c r="AF32" s="724"/>
      <c r="AG32" s="724"/>
      <c r="AH32" s="724"/>
      <c r="AI32" s="724"/>
      <c r="AJ32" s="724"/>
      <c r="AK32" s="724"/>
      <c r="AL32" s="666" t="s">
        <v>182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99.2</v>
      </c>
      <c r="BH32" s="677"/>
      <c r="BI32" s="677"/>
      <c r="BJ32" s="677"/>
      <c r="BK32" s="677"/>
      <c r="BL32" s="677"/>
      <c r="BM32" s="721">
        <v>97</v>
      </c>
      <c r="BN32" s="677"/>
      <c r="BO32" s="677"/>
      <c r="BP32" s="677"/>
      <c r="BQ32" s="714"/>
      <c r="BR32" s="738">
        <v>98.9</v>
      </c>
      <c r="BS32" s="677"/>
      <c r="BT32" s="677"/>
      <c r="BU32" s="677"/>
      <c r="BV32" s="677"/>
      <c r="BW32" s="677"/>
      <c r="BX32" s="721">
        <v>96.4</v>
      </c>
      <c r="BY32" s="677"/>
      <c r="BZ32" s="677"/>
      <c r="CA32" s="677"/>
      <c r="CB32" s="714"/>
      <c r="CD32" s="749"/>
      <c r="CE32" s="750"/>
      <c r="CF32" s="705" t="s">
        <v>316</v>
      </c>
      <c r="CG32" s="702"/>
      <c r="CH32" s="702"/>
      <c r="CI32" s="702"/>
      <c r="CJ32" s="702"/>
      <c r="CK32" s="702"/>
      <c r="CL32" s="702"/>
      <c r="CM32" s="702"/>
      <c r="CN32" s="702"/>
      <c r="CO32" s="702"/>
      <c r="CP32" s="702"/>
      <c r="CQ32" s="703"/>
      <c r="CR32" s="661">
        <v>97</v>
      </c>
      <c r="CS32" s="664"/>
      <c r="CT32" s="664"/>
      <c r="CU32" s="664"/>
      <c r="CV32" s="664"/>
      <c r="CW32" s="664"/>
      <c r="CX32" s="664"/>
      <c r="CY32" s="665"/>
      <c r="CZ32" s="666">
        <v>0</v>
      </c>
      <c r="DA32" s="695"/>
      <c r="DB32" s="695"/>
      <c r="DC32" s="696"/>
      <c r="DD32" s="669">
        <v>97</v>
      </c>
      <c r="DE32" s="664"/>
      <c r="DF32" s="664"/>
      <c r="DG32" s="664"/>
      <c r="DH32" s="664"/>
      <c r="DI32" s="664"/>
      <c r="DJ32" s="664"/>
      <c r="DK32" s="665"/>
      <c r="DL32" s="669">
        <v>97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61298</v>
      </c>
      <c r="S33" s="664"/>
      <c r="T33" s="664"/>
      <c r="U33" s="664"/>
      <c r="V33" s="664"/>
      <c r="W33" s="664"/>
      <c r="X33" s="664"/>
      <c r="Y33" s="665"/>
      <c r="Z33" s="723">
        <v>0.2</v>
      </c>
      <c r="AA33" s="723"/>
      <c r="AB33" s="723"/>
      <c r="AC33" s="723"/>
      <c r="AD33" s="724" t="s">
        <v>237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15369207</v>
      </c>
      <c r="CS33" s="662"/>
      <c r="CT33" s="662"/>
      <c r="CU33" s="662"/>
      <c r="CV33" s="662"/>
      <c r="CW33" s="662"/>
      <c r="CX33" s="662"/>
      <c r="CY33" s="663"/>
      <c r="CZ33" s="666">
        <v>44.9</v>
      </c>
      <c r="DA33" s="695"/>
      <c r="DB33" s="695"/>
      <c r="DC33" s="696"/>
      <c r="DD33" s="669">
        <v>12363353</v>
      </c>
      <c r="DE33" s="662"/>
      <c r="DF33" s="662"/>
      <c r="DG33" s="662"/>
      <c r="DH33" s="662"/>
      <c r="DI33" s="662"/>
      <c r="DJ33" s="662"/>
      <c r="DK33" s="663"/>
      <c r="DL33" s="669">
        <v>8024410</v>
      </c>
      <c r="DM33" s="662"/>
      <c r="DN33" s="662"/>
      <c r="DO33" s="662"/>
      <c r="DP33" s="662"/>
      <c r="DQ33" s="662"/>
      <c r="DR33" s="662"/>
      <c r="DS33" s="662"/>
      <c r="DT33" s="662"/>
      <c r="DU33" s="662"/>
      <c r="DV33" s="663"/>
      <c r="DW33" s="666">
        <v>43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651866</v>
      </c>
      <c r="S34" s="664"/>
      <c r="T34" s="664"/>
      <c r="U34" s="664"/>
      <c r="V34" s="664"/>
      <c r="W34" s="664"/>
      <c r="X34" s="664"/>
      <c r="Y34" s="665"/>
      <c r="Z34" s="723">
        <v>1.9</v>
      </c>
      <c r="AA34" s="723"/>
      <c r="AB34" s="723"/>
      <c r="AC34" s="723"/>
      <c r="AD34" s="724">
        <v>23771</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3767897</v>
      </c>
      <c r="CS34" s="664"/>
      <c r="CT34" s="664"/>
      <c r="CU34" s="664"/>
      <c r="CV34" s="664"/>
      <c r="CW34" s="664"/>
      <c r="CX34" s="664"/>
      <c r="CY34" s="665"/>
      <c r="CZ34" s="666">
        <v>11</v>
      </c>
      <c r="DA34" s="695"/>
      <c r="DB34" s="695"/>
      <c r="DC34" s="696"/>
      <c r="DD34" s="669">
        <v>2741734</v>
      </c>
      <c r="DE34" s="664"/>
      <c r="DF34" s="664"/>
      <c r="DG34" s="664"/>
      <c r="DH34" s="664"/>
      <c r="DI34" s="664"/>
      <c r="DJ34" s="664"/>
      <c r="DK34" s="665"/>
      <c r="DL34" s="669">
        <v>2228917</v>
      </c>
      <c r="DM34" s="664"/>
      <c r="DN34" s="664"/>
      <c r="DO34" s="664"/>
      <c r="DP34" s="664"/>
      <c r="DQ34" s="664"/>
      <c r="DR34" s="664"/>
      <c r="DS34" s="664"/>
      <c r="DT34" s="664"/>
      <c r="DU34" s="664"/>
      <c r="DV34" s="665"/>
      <c r="DW34" s="666">
        <v>11.9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2154749</v>
      </c>
      <c r="S35" s="664"/>
      <c r="T35" s="664"/>
      <c r="U35" s="664"/>
      <c r="V35" s="664"/>
      <c r="W35" s="664"/>
      <c r="X35" s="664"/>
      <c r="Y35" s="665"/>
      <c r="Z35" s="723">
        <v>6.2</v>
      </c>
      <c r="AA35" s="723"/>
      <c r="AB35" s="723"/>
      <c r="AC35" s="723"/>
      <c r="AD35" s="724" t="s">
        <v>237</v>
      </c>
      <c r="AE35" s="724"/>
      <c r="AF35" s="724"/>
      <c r="AG35" s="724"/>
      <c r="AH35" s="724"/>
      <c r="AI35" s="724"/>
      <c r="AJ35" s="724"/>
      <c r="AK35" s="724"/>
      <c r="AL35" s="666" t="s">
        <v>237</v>
      </c>
      <c r="AM35" s="667"/>
      <c r="AN35" s="667"/>
      <c r="AO35" s="725"/>
      <c r="AP35" s="234"/>
      <c r="AQ35" s="729" t="s">
        <v>324</v>
      </c>
      <c r="AR35" s="730"/>
      <c r="AS35" s="730"/>
      <c r="AT35" s="730"/>
      <c r="AU35" s="730"/>
      <c r="AV35" s="730"/>
      <c r="AW35" s="730"/>
      <c r="AX35" s="730"/>
      <c r="AY35" s="731"/>
      <c r="AZ35" s="726">
        <v>5277354</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433357</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194623</v>
      </c>
      <c r="CS35" s="662"/>
      <c r="CT35" s="662"/>
      <c r="CU35" s="662"/>
      <c r="CV35" s="662"/>
      <c r="CW35" s="662"/>
      <c r="CX35" s="662"/>
      <c r="CY35" s="663"/>
      <c r="CZ35" s="666">
        <v>0.6</v>
      </c>
      <c r="DA35" s="695"/>
      <c r="DB35" s="695"/>
      <c r="DC35" s="696"/>
      <c r="DD35" s="669">
        <v>149278</v>
      </c>
      <c r="DE35" s="662"/>
      <c r="DF35" s="662"/>
      <c r="DG35" s="662"/>
      <c r="DH35" s="662"/>
      <c r="DI35" s="662"/>
      <c r="DJ35" s="662"/>
      <c r="DK35" s="663"/>
      <c r="DL35" s="669">
        <v>143597</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182</v>
      </c>
      <c r="S36" s="664"/>
      <c r="T36" s="664"/>
      <c r="U36" s="664"/>
      <c r="V36" s="664"/>
      <c r="W36" s="664"/>
      <c r="X36" s="664"/>
      <c r="Y36" s="665"/>
      <c r="Z36" s="723" t="s">
        <v>182</v>
      </c>
      <c r="AA36" s="723"/>
      <c r="AB36" s="723"/>
      <c r="AC36" s="723"/>
      <c r="AD36" s="724" t="s">
        <v>237</v>
      </c>
      <c r="AE36" s="724"/>
      <c r="AF36" s="724"/>
      <c r="AG36" s="724"/>
      <c r="AH36" s="724"/>
      <c r="AI36" s="724"/>
      <c r="AJ36" s="724"/>
      <c r="AK36" s="724"/>
      <c r="AL36" s="666" t="s">
        <v>182</v>
      </c>
      <c r="AM36" s="667"/>
      <c r="AN36" s="667"/>
      <c r="AO36" s="725"/>
      <c r="AQ36" s="698" t="s">
        <v>328</v>
      </c>
      <c r="AR36" s="699"/>
      <c r="AS36" s="699"/>
      <c r="AT36" s="699"/>
      <c r="AU36" s="699"/>
      <c r="AV36" s="699"/>
      <c r="AW36" s="699"/>
      <c r="AX36" s="699"/>
      <c r="AY36" s="700"/>
      <c r="AZ36" s="661">
        <v>1107507</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323484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3512915</v>
      </c>
      <c r="CS36" s="664"/>
      <c r="CT36" s="664"/>
      <c r="CU36" s="664"/>
      <c r="CV36" s="664"/>
      <c r="CW36" s="664"/>
      <c r="CX36" s="664"/>
      <c r="CY36" s="665"/>
      <c r="CZ36" s="666">
        <v>10.3</v>
      </c>
      <c r="DA36" s="695"/>
      <c r="DB36" s="695"/>
      <c r="DC36" s="696"/>
      <c r="DD36" s="669">
        <v>3272435</v>
      </c>
      <c r="DE36" s="664"/>
      <c r="DF36" s="664"/>
      <c r="DG36" s="664"/>
      <c r="DH36" s="664"/>
      <c r="DI36" s="664"/>
      <c r="DJ36" s="664"/>
      <c r="DK36" s="665"/>
      <c r="DL36" s="669">
        <v>2455692</v>
      </c>
      <c r="DM36" s="664"/>
      <c r="DN36" s="664"/>
      <c r="DO36" s="664"/>
      <c r="DP36" s="664"/>
      <c r="DQ36" s="664"/>
      <c r="DR36" s="664"/>
      <c r="DS36" s="664"/>
      <c r="DT36" s="664"/>
      <c r="DU36" s="664"/>
      <c r="DV36" s="665"/>
      <c r="DW36" s="666">
        <v>13.2</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1342049</v>
      </c>
      <c r="S37" s="664"/>
      <c r="T37" s="664"/>
      <c r="U37" s="664"/>
      <c r="V37" s="664"/>
      <c r="W37" s="664"/>
      <c r="X37" s="664"/>
      <c r="Y37" s="665"/>
      <c r="Z37" s="723">
        <v>3.9</v>
      </c>
      <c r="AA37" s="723"/>
      <c r="AB37" s="723"/>
      <c r="AC37" s="723"/>
      <c r="AD37" s="724" t="s">
        <v>237</v>
      </c>
      <c r="AE37" s="724"/>
      <c r="AF37" s="724"/>
      <c r="AG37" s="724"/>
      <c r="AH37" s="724"/>
      <c r="AI37" s="724"/>
      <c r="AJ37" s="724"/>
      <c r="AK37" s="724"/>
      <c r="AL37" s="666" t="s">
        <v>237</v>
      </c>
      <c r="AM37" s="667"/>
      <c r="AN37" s="667"/>
      <c r="AO37" s="725"/>
      <c r="AQ37" s="698" t="s">
        <v>332</v>
      </c>
      <c r="AR37" s="699"/>
      <c r="AS37" s="699"/>
      <c r="AT37" s="699"/>
      <c r="AU37" s="699"/>
      <c r="AV37" s="699"/>
      <c r="AW37" s="699"/>
      <c r="AX37" s="699"/>
      <c r="AY37" s="700"/>
      <c r="AZ37" s="661">
        <v>900000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11346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955594</v>
      </c>
      <c r="CS37" s="662"/>
      <c r="CT37" s="662"/>
      <c r="CU37" s="662"/>
      <c r="CV37" s="662"/>
      <c r="CW37" s="662"/>
      <c r="CX37" s="662"/>
      <c r="CY37" s="663"/>
      <c r="CZ37" s="666">
        <v>2.8</v>
      </c>
      <c r="DA37" s="695"/>
      <c r="DB37" s="695"/>
      <c r="DC37" s="696"/>
      <c r="DD37" s="669">
        <v>955594</v>
      </c>
      <c r="DE37" s="662"/>
      <c r="DF37" s="662"/>
      <c r="DG37" s="662"/>
      <c r="DH37" s="662"/>
      <c r="DI37" s="662"/>
      <c r="DJ37" s="662"/>
      <c r="DK37" s="663"/>
      <c r="DL37" s="669">
        <v>942885</v>
      </c>
      <c r="DM37" s="662"/>
      <c r="DN37" s="662"/>
      <c r="DO37" s="662"/>
      <c r="DP37" s="662"/>
      <c r="DQ37" s="662"/>
      <c r="DR37" s="662"/>
      <c r="DS37" s="662"/>
      <c r="DT37" s="662"/>
      <c r="DU37" s="662"/>
      <c r="DV37" s="663"/>
      <c r="DW37" s="666">
        <v>5.0999999999999996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34504779</v>
      </c>
      <c r="S38" s="713"/>
      <c r="T38" s="713"/>
      <c r="U38" s="713"/>
      <c r="V38" s="713"/>
      <c r="W38" s="713"/>
      <c r="X38" s="713"/>
      <c r="Y38" s="718"/>
      <c r="Z38" s="719">
        <v>100</v>
      </c>
      <c r="AA38" s="719"/>
      <c r="AB38" s="719"/>
      <c r="AC38" s="719"/>
      <c r="AD38" s="720">
        <v>17321407</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133011</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18664</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4244343</v>
      </c>
      <c r="CS38" s="664"/>
      <c r="CT38" s="664"/>
      <c r="CU38" s="664"/>
      <c r="CV38" s="664"/>
      <c r="CW38" s="664"/>
      <c r="CX38" s="664"/>
      <c r="CY38" s="665"/>
      <c r="CZ38" s="666">
        <v>12.4</v>
      </c>
      <c r="DA38" s="695"/>
      <c r="DB38" s="695"/>
      <c r="DC38" s="696"/>
      <c r="DD38" s="669">
        <v>3530898</v>
      </c>
      <c r="DE38" s="664"/>
      <c r="DF38" s="664"/>
      <c r="DG38" s="664"/>
      <c r="DH38" s="664"/>
      <c r="DI38" s="664"/>
      <c r="DJ38" s="664"/>
      <c r="DK38" s="665"/>
      <c r="DL38" s="669">
        <v>3196204</v>
      </c>
      <c r="DM38" s="664"/>
      <c r="DN38" s="664"/>
      <c r="DO38" s="664"/>
      <c r="DP38" s="664"/>
      <c r="DQ38" s="664"/>
      <c r="DR38" s="664"/>
      <c r="DS38" s="664"/>
      <c r="DT38" s="664"/>
      <c r="DU38" s="664"/>
      <c r="DV38" s="665"/>
      <c r="DW38" s="666">
        <v>17.100000000000001</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237</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3490459</v>
      </c>
      <c r="CS39" s="662"/>
      <c r="CT39" s="662"/>
      <c r="CU39" s="662"/>
      <c r="CV39" s="662"/>
      <c r="CW39" s="662"/>
      <c r="CX39" s="662"/>
      <c r="CY39" s="663"/>
      <c r="CZ39" s="666">
        <v>10.199999999999999</v>
      </c>
      <c r="DA39" s="695"/>
      <c r="DB39" s="695"/>
      <c r="DC39" s="696"/>
      <c r="DD39" s="669">
        <v>2669008</v>
      </c>
      <c r="DE39" s="662"/>
      <c r="DF39" s="662"/>
      <c r="DG39" s="662"/>
      <c r="DH39" s="662"/>
      <c r="DI39" s="662"/>
      <c r="DJ39" s="662"/>
      <c r="DK39" s="663"/>
      <c r="DL39" s="669" t="s">
        <v>237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909478</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158970</v>
      </c>
      <c r="CS40" s="664"/>
      <c r="CT40" s="664"/>
      <c r="CU40" s="664"/>
      <c r="CV40" s="664"/>
      <c r="CW40" s="664"/>
      <c r="CX40" s="664"/>
      <c r="CY40" s="665"/>
      <c r="CZ40" s="666">
        <v>0.5</v>
      </c>
      <c r="DA40" s="695"/>
      <c r="DB40" s="695"/>
      <c r="DC40" s="696"/>
      <c r="DD40" s="669" t="s">
        <v>182</v>
      </c>
      <c r="DE40" s="664"/>
      <c r="DF40" s="664"/>
      <c r="DG40" s="664"/>
      <c r="DH40" s="664"/>
      <c r="DI40" s="664"/>
      <c r="DJ40" s="664"/>
      <c r="DK40" s="665"/>
      <c r="DL40" s="669" t="s">
        <v>237</v>
      </c>
      <c r="DM40" s="664"/>
      <c r="DN40" s="664"/>
      <c r="DO40" s="664"/>
      <c r="DP40" s="664"/>
      <c r="DQ40" s="664"/>
      <c r="DR40" s="664"/>
      <c r="DS40" s="664"/>
      <c r="DT40" s="664"/>
      <c r="DU40" s="664"/>
      <c r="DV40" s="665"/>
      <c r="DW40" s="666" t="s">
        <v>237</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2227358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360</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237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1269707</v>
      </c>
      <c r="CS42" s="664"/>
      <c r="CT42" s="664"/>
      <c r="CU42" s="664"/>
      <c r="CV42" s="664"/>
      <c r="CW42" s="664"/>
      <c r="CX42" s="664"/>
      <c r="CY42" s="665"/>
      <c r="CZ42" s="666">
        <v>3.7</v>
      </c>
      <c r="DA42" s="667"/>
      <c r="DB42" s="667"/>
      <c r="DC42" s="668"/>
      <c r="DD42" s="669">
        <v>370591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59402</v>
      </c>
      <c r="CS43" s="662"/>
      <c r="CT43" s="662"/>
      <c r="CU43" s="662"/>
      <c r="CV43" s="662"/>
      <c r="CW43" s="662"/>
      <c r="CX43" s="662"/>
      <c r="CY43" s="663"/>
      <c r="CZ43" s="666">
        <v>0.2</v>
      </c>
      <c r="DA43" s="695"/>
      <c r="DB43" s="695"/>
      <c r="DC43" s="696"/>
      <c r="DD43" s="669">
        <v>59402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1154903</v>
      </c>
      <c r="CS44" s="664"/>
      <c r="CT44" s="664"/>
      <c r="CU44" s="664"/>
      <c r="CV44" s="664"/>
      <c r="CW44" s="664"/>
      <c r="CX44" s="664"/>
      <c r="CY44" s="665"/>
      <c r="CZ44" s="666">
        <v>3.4</v>
      </c>
      <c r="DA44" s="667"/>
      <c r="DB44" s="667"/>
      <c r="DC44" s="668"/>
      <c r="DD44" s="669">
        <v>307915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184671</v>
      </c>
      <c r="CS45" s="662"/>
      <c r="CT45" s="662"/>
      <c r="CU45" s="662"/>
      <c r="CV45" s="662"/>
      <c r="CW45" s="662"/>
      <c r="CX45" s="662"/>
      <c r="CY45" s="663"/>
      <c r="CZ45" s="666">
        <v>0.5</v>
      </c>
      <c r="DA45" s="695"/>
      <c r="DB45" s="695"/>
      <c r="DC45" s="696"/>
      <c r="DD45" s="669">
        <v>10268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893002</v>
      </c>
      <c r="CS46" s="664"/>
      <c r="CT46" s="664"/>
      <c r="CU46" s="664"/>
      <c r="CV46" s="664"/>
      <c r="CW46" s="664"/>
      <c r="CX46" s="664"/>
      <c r="CY46" s="665"/>
      <c r="CZ46" s="666">
        <v>2.6</v>
      </c>
      <c r="DA46" s="667"/>
      <c r="DB46" s="667"/>
      <c r="DC46" s="668"/>
      <c r="DD46" s="669">
        <v>220417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114804</v>
      </c>
      <c r="CS47" s="662"/>
      <c r="CT47" s="662"/>
      <c r="CU47" s="662"/>
      <c r="CV47" s="662"/>
      <c r="CW47" s="662"/>
      <c r="CX47" s="662"/>
      <c r="CY47" s="663"/>
      <c r="CZ47" s="666">
        <v>0.3</v>
      </c>
      <c r="DA47" s="695"/>
      <c r="DB47" s="695"/>
      <c r="DC47" s="696"/>
      <c r="DD47" s="669">
        <v>62676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127</v>
      </c>
      <c r="CS48" s="664"/>
      <c r="CT48" s="664"/>
      <c r="CU48" s="664"/>
      <c r="CV48" s="664"/>
      <c r="CW48" s="664"/>
      <c r="CX48" s="664"/>
      <c r="CY48" s="665"/>
      <c r="CZ48" s="666" t="s">
        <v>237</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34241608</v>
      </c>
      <c r="CS49" s="677"/>
      <c r="CT49" s="677"/>
      <c r="CU49" s="677"/>
      <c r="CV49" s="677"/>
      <c r="CW49" s="677"/>
      <c r="CX49" s="677"/>
      <c r="CY49" s="678"/>
      <c r="CZ49" s="679">
        <v>100</v>
      </c>
      <c r="DA49" s="680"/>
      <c r="DB49" s="680"/>
      <c r="DC49" s="681"/>
      <c r="DD49" s="682">
        <v>22633965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Wa3n+Goh9FJ7xhQhKvLhA6W5UNTJWXR4gx3+6EuuV+nUAfC/t30RlywoTqcqlZLqnguHy6AFIEYRsYLH9Jjbw==" saltValue="aVWmetW84vR3KpZGFnyM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361</v>
      </c>
      <c r="DK2" s="1201"/>
      <c r="DL2" s="1201"/>
      <c r="DM2" s="1201"/>
      <c r="DN2" s="1201"/>
      <c r="DO2" s="1202"/>
      <c r="DP2" s="249"/>
      <c r="DQ2" s="1200" t="s">
        <v>362</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363</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365</v>
      </c>
      <c r="B5" s="1086"/>
      <c r="C5" s="1086"/>
      <c r="D5" s="1086"/>
      <c r="E5" s="1086"/>
      <c r="F5" s="1086"/>
      <c r="G5" s="1086"/>
      <c r="H5" s="1086"/>
      <c r="I5" s="1086"/>
      <c r="J5" s="1086"/>
      <c r="K5" s="1086"/>
      <c r="L5" s="1086"/>
      <c r="M5" s="1086"/>
      <c r="N5" s="1086"/>
      <c r="O5" s="1086"/>
      <c r="P5" s="1087"/>
      <c r="Q5" s="1091" t="s">
        <v>366</v>
      </c>
      <c r="R5" s="1092"/>
      <c r="S5" s="1092"/>
      <c r="T5" s="1092"/>
      <c r="U5" s="1093"/>
      <c r="V5" s="1091" t="s">
        <v>367</v>
      </c>
      <c r="W5" s="1092"/>
      <c r="X5" s="1092"/>
      <c r="Y5" s="1092"/>
      <c r="Z5" s="1093"/>
      <c r="AA5" s="1091" t="s">
        <v>368</v>
      </c>
      <c r="AB5" s="1092"/>
      <c r="AC5" s="1092"/>
      <c r="AD5" s="1092"/>
      <c r="AE5" s="1092"/>
      <c r="AF5" s="1203" t="s">
        <v>369</v>
      </c>
      <c r="AG5" s="1092"/>
      <c r="AH5" s="1092"/>
      <c r="AI5" s="1092"/>
      <c r="AJ5" s="1107"/>
      <c r="AK5" s="1092" t="s">
        <v>370</v>
      </c>
      <c r="AL5" s="1092"/>
      <c r="AM5" s="1092"/>
      <c r="AN5" s="1092"/>
      <c r="AO5" s="1093"/>
      <c r="AP5" s="1091" t="s">
        <v>371</v>
      </c>
      <c r="AQ5" s="1092"/>
      <c r="AR5" s="1092"/>
      <c r="AS5" s="1092"/>
      <c r="AT5" s="1093"/>
      <c r="AU5" s="1091" t="s">
        <v>372</v>
      </c>
      <c r="AV5" s="1092"/>
      <c r="AW5" s="1092"/>
      <c r="AX5" s="1092"/>
      <c r="AY5" s="1107"/>
      <c r="AZ5" s="256"/>
      <c r="BA5" s="256"/>
      <c r="BB5" s="256"/>
      <c r="BC5" s="256"/>
      <c r="BD5" s="256"/>
      <c r="BE5" s="257"/>
      <c r="BF5" s="257"/>
      <c r="BG5" s="257"/>
      <c r="BH5" s="257"/>
      <c r="BI5" s="257"/>
      <c r="BJ5" s="257"/>
      <c r="BK5" s="257"/>
      <c r="BL5" s="257"/>
      <c r="BM5" s="257"/>
      <c r="BN5" s="257"/>
      <c r="BO5" s="257"/>
      <c r="BP5" s="257"/>
      <c r="BQ5" s="1085" t="s">
        <v>373</v>
      </c>
      <c r="BR5" s="1086"/>
      <c r="BS5" s="1086"/>
      <c r="BT5" s="1086"/>
      <c r="BU5" s="1086"/>
      <c r="BV5" s="1086"/>
      <c r="BW5" s="1086"/>
      <c r="BX5" s="1086"/>
      <c r="BY5" s="1086"/>
      <c r="BZ5" s="1086"/>
      <c r="CA5" s="1086"/>
      <c r="CB5" s="1086"/>
      <c r="CC5" s="1086"/>
      <c r="CD5" s="1086"/>
      <c r="CE5" s="1086"/>
      <c r="CF5" s="1086"/>
      <c r="CG5" s="1087"/>
      <c r="CH5" s="1091" t="s">
        <v>374</v>
      </c>
      <c r="CI5" s="1092"/>
      <c r="CJ5" s="1092"/>
      <c r="CK5" s="1092"/>
      <c r="CL5" s="1093"/>
      <c r="CM5" s="1091" t="s">
        <v>375</v>
      </c>
      <c r="CN5" s="1092"/>
      <c r="CO5" s="1092"/>
      <c r="CP5" s="1092"/>
      <c r="CQ5" s="1093"/>
      <c r="CR5" s="1091" t="s">
        <v>376</v>
      </c>
      <c r="CS5" s="1092"/>
      <c r="CT5" s="1092"/>
      <c r="CU5" s="1092"/>
      <c r="CV5" s="1093"/>
      <c r="CW5" s="1091" t="s">
        <v>377</v>
      </c>
      <c r="CX5" s="1092"/>
      <c r="CY5" s="1092"/>
      <c r="CZ5" s="1092"/>
      <c r="DA5" s="1093"/>
      <c r="DB5" s="1091" t="s">
        <v>378</v>
      </c>
      <c r="DC5" s="1092"/>
      <c r="DD5" s="1092"/>
      <c r="DE5" s="1092"/>
      <c r="DF5" s="1093"/>
      <c r="DG5" s="1188" t="s">
        <v>379</v>
      </c>
      <c r="DH5" s="1189"/>
      <c r="DI5" s="1189"/>
      <c r="DJ5" s="1189"/>
      <c r="DK5" s="1190"/>
      <c r="DL5" s="1188" t="s">
        <v>380</v>
      </c>
      <c r="DM5" s="1189"/>
      <c r="DN5" s="1189"/>
      <c r="DO5" s="1189"/>
      <c r="DP5" s="1190"/>
      <c r="DQ5" s="1091" t="s">
        <v>381</v>
      </c>
      <c r="DR5" s="1092"/>
      <c r="DS5" s="1092"/>
      <c r="DT5" s="1092"/>
      <c r="DU5" s="1093"/>
      <c r="DV5" s="1091" t="s">
        <v>372</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382</v>
      </c>
      <c r="C7" s="1141"/>
      <c r="D7" s="1141"/>
      <c r="E7" s="1141"/>
      <c r="F7" s="1141"/>
      <c r="G7" s="1141"/>
      <c r="H7" s="1141"/>
      <c r="I7" s="1141"/>
      <c r="J7" s="1141"/>
      <c r="K7" s="1141"/>
      <c r="L7" s="1141"/>
      <c r="M7" s="1141"/>
      <c r="N7" s="1141"/>
      <c r="O7" s="1141"/>
      <c r="P7" s="1142"/>
      <c r="Q7" s="1194">
        <v>34505</v>
      </c>
      <c r="R7" s="1195"/>
      <c r="S7" s="1195"/>
      <c r="T7" s="1195"/>
      <c r="U7" s="1195"/>
      <c r="V7" s="1195">
        <v>34242</v>
      </c>
      <c r="W7" s="1195"/>
      <c r="X7" s="1195"/>
      <c r="Y7" s="1195"/>
      <c r="Z7" s="1195"/>
      <c r="AA7" s="1195">
        <v>263</v>
      </c>
      <c r="AB7" s="1195"/>
      <c r="AC7" s="1195"/>
      <c r="AD7" s="1195"/>
      <c r="AE7" s="1196"/>
      <c r="AF7" s="1197">
        <v>77</v>
      </c>
      <c r="AG7" s="1198"/>
      <c r="AH7" s="1198"/>
      <c r="AI7" s="1198"/>
      <c r="AJ7" s="1199"/>
      <c r="AK7" s="1181">
        <v>918</v>
      </c>
      <c r="AL7" s="1182"/>
      <c r="AM7" s="1182"/>
      <c r="AN7" s="1182"/>
      <c r="AO7" s="1182"/>
      <c r="AP7" s="1182">
        <v>27310</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585</v>
      </c>
      <c r="BT7" s="1186"/>
      <c r="BU7" s="1186"/>
      <c r="BV7" s="1186"/>
      <c r="BW7" s="1186"/>
      <c r="BX7" s="1186"/>
      <c r="BY7" s="1186"/>
      <c r="BZ7" s="1186"/>
      <c r="CA7" s="1186"/>
      <c r="CB7" s="1186"/>
      <c r="CC7" s="1186"/>
      <c r="CD7" s="1186"/>
      <c r="CE7" s="1186"/>
      <c r="CF7" s="1186"/>
      <c r="CG7" s="1187"/>
      <c r="CH7" s="1178">
        <v>6</v>
      </c>
      <c r="CI7" s="1179"/>
      <c r="CJ7" s="1179"/>
      <c r="CK7" s="1179"/>
      <c r="CL7" s="1180"/>
      <c r="CM7" s="1178">
        <v>126</v>
      </c>
      <c r="CN7" s="1179"/>
      <c r="CO7" s="1179"/>
      <c r="CP7" s="1179"/>
      <c r="CQ7" s="1180"/>
      <c r="CR7" s="1178">
        <v>50</v>
      </c>
      <c r="CS7" s="1179"/>
      <c r="CT7" s="1179"/>
      <c r="CU7" s="1179"/>
      <c r="CV7" s="1180"/>
      <c r="CW7" s="1178">
        <v>51</v>
      </c>
      <c r="CX7" s="1179"/>
      <c r="CY7" s="1179"/>
      <c r="CZ7" s="1179"/>
      <c r="DA7" s="1180"/>
      <c r="DB7" s="1178" t="s">
        <v>578</v>
      </c>
      <c r="DC7" s="1179"/>
      <c r="DD7" s="1179"/>
      <c r="DE7" s="1179"/>
      <c r="DF7" s="1180"/>
      <c r="DG7" s="1178" t="s">
        <v>578</v>
      </c>
      <c r="DH7" s="1179"/>
      <c r="DI7" s="1179"/>
      <c r="DJ7" s="1179"/>
      <c r="DK7" s="1180"/>
      <c r="DL7" s="1178" t="s">
        <v>578</v>
      </c>
      <c r="DM7" s="1179"/>
      <c r="DN7" s="1179"/>
      <c r="DO7" s="1179"/>
      <c r="DP7" s="1180"/>
      <c r="DQ7" s="1178" t="s">
        <v>578</v>
      </c>
      <c r="DR7" s="1179"/>
      <c r="DS7" s="1179"/>
      <c r="DT7" s="1179"/>
      <c r="DU7" s="1180"/>
      <c r="DV7" s="1205"/>
      <c r="DW7" s="1206"/>
      <c r="DX7" s="1206"/>
      <c r="DY7" s="1206"/>
      <c r="DZ7" s="1207"/>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383</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8">
        <v>34505</v>
      </c>
      <c r="R23" s="1159"/>
      <c r="S23" s="1159"/>
      <c r="T23" s="1159"/>
      <c r="U23" s="1159"/>
      <c r="V23" s="1159">
        <v>34242</v>
      </c>
      <c r="W23" s="1159"/>
      <c r="X23" s="1159"/>
      <c r="Y23" s="1159"/>
      <c r="Z23" s="1159"/>
      <c r="AA23" s="1159">
        <v>263</v>
      </c>
      <c r="AB23" s="1159"/>
      <c r="AC23" s="1159"/>
      <c r="AD23" s="1159"/>
      <c r="AE23" s="1160"/>
      <c r="AF23" s="1161">
        <v>77</v>
      </c>
      <c r="AG23" s="1159"/>
      <c r="AH23" s="1159"/>
      <c r="AI23" s="1159"/>
      <c r="AJ23" s="1162"/>
      <c r="AK23" s="1163"/>
      <c r="AL23" s="1164"/>
      <c r="AM23" s="1164"/>
      <c r="AN23" s="1164"/>
      <c r="AO23" s="1164"/>
      <c r="AP23" s="1159">
        <v>27310</v>
      </c>
      <c r="AQ23" s="1159"/>
      <c r="AR23" s="1159"/>
      <c r="AS23" s="1159"/>
      <c r="AT23" s="1159"/>
      <c r="AU23" s="1165"/>
      <c r="AV23" s="1165"/>
      <c r="AW23" s="1165"/>
      <c r="AX23" s="1165"/>
      <c r="AY23" s="1166"/>
      <c r="AZ23" s="1155" t="s">
        <v>386</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387</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388</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365</v>
      </c>
      <c r="B26" s="1086"/>
      <c r="C26" s="1086"/>
      <c r="D26" s="1086"/>
      <c r="E26" s="1086"/>
      <c r="F26" s="1086"/>
      <c r="G26" s="1086"/>
      <c r="H26" s="1086"/>
      <c r="I26" s="1086"/>
      <c r="J26" s="1086"/>
      <c r="K26" s="1086"/>
      <c r="L26" s="1086"/>
      <c r="M26" s="1086"/>
      <c r="N26" s="1086"/>
      <c r="O26" s="1086"/>
      <c r="P26" s="1087"/>
      <c r="Q26" s="1091" t="s">
        <v>389</v>
      </c>
      <c r="R26" s="1092"/>
      <c r="S26" s="1092"/>
      <c r="T26" s="1092"/>
      <c r="U26" s="1093"/>
      <c r="V26" s="1091" t="s">
        <v>390</v>
      </c>
      <c r="W26" s="1092"/>
      <c r="X26" s="1092"/>
      <c r="Y26" s="1092"/>
      <c r="Z26" s="1093"/>
      <c r="AA26" s="1091" t="s">
        <v>391</v>
      </c>
      <c r="AB26" s="1092"/>
      <c r="AC26" s="1092"/>
      <c r="AD26" s="1092"/>
      <c r="AE26" s="1092"/>
      <c r="AF26" s="1149" t="s">
        <v>392</v>
      </c>
      <c r="AG26" s="1098"/>
      <c r="AH26" s="1098"/>
      <c r="AI26" s="1098"/>
      <c r="AJ26" s="1150"/>
      <c r="AK26" s="1092" t="s">
        <v>393</v>
      </c>
      <c r="AL26" s="1092"/>
      <c r="AM26" s="1092"/>
      <c r="AN26" s="1092"/>
      <c r="AO26" s="1093"/>
      <c r="AP26" s="1091" t="s">
        <v>394</v>
      </c>
      <c r="AQ26" s="1092"/>
      <c r="AR26" s="1092"/>
      <c r="AS26" s="1092"/>
      <c r="AT26" s="1093"/>
      <c r="AU26" s="1091" t="s">
        <v>395</v>
      </c>
      <c r="AV26" s="1092"/>
      <c r="AW26" s="1092"/>
      <c r="AX26" s="1092"/>
      <c r="AY26" s="1093"/>
      <c r="AZ26" s="1091" t="s">
        <v>396</v>
      </c>
      <c r="BA26" s="1092"/>
      <c r="BB26" s="1092"/>
      <c r="BC26" s="1092"/>
      <c r="BD26" s="1093"/>
      <c r="BE26" s="1091" t="s">
        <v>372</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397</v>
      </c>
      <c r="C28" s="1141"/>
      <c r="D28" s="1141"/>
      <c r="E28" s="1141"/>
      <c r="F28" s="1141"/>
      <c r="G28" s="1141"/>
      <c r="H28" s="1141"/>
      <c r="I28" s="1141"/>
      <c r="J28" s="1141"/>
      <c r="K28" s="1141"/>
      <c r="L28" s="1141"/>
      <c r="M28" s="1141"/>
      <c r="N28" s="1141"/>
      <c r="O28" s="1141"/>
      <c r="P28" s="1142"/>
      <c r="Q28" s="1143">
        <v>9942</v>
      </c>
      <c r="R28" s="1144"/>
      <c r="S28" s="1144"/>
      <c r="T28" s="1144"/>
      <c r="U28" s="1144"/>
      <c r="V28" s="1144">
        <v>9508</v>
      </c>
      <c r="W28" s="1144"/>
      <c r="X28" s="1144"/>
      <c r="Y28" s="1144"/>
      <c r="Z28" s="1144"/>
      <c r="AA28" s="1144">
        <v>433</v>
      </c>
      <c r="AB28" s="1144"/>
      <c r="AC28" s="1144"/>
      <c r="AD28" s="1144"/>
      <c r="AE28" s="1145"/>
      <c r="AF28" s="1146">
        <v>433</v>
      </c>
      <c r="AG28" s="1144"/>
      <c r="AH28" s="1144"/>
      <c r="AI28" s="1144"/>
      <c r="AJ28" s="1147"/>
      <c r="AK28" s="1148">
        <v>909</v>
      </c>
      <c r="AL28" s="1136"/>
      <c r="AM28" s="1136"/>
      <c r="AN28" s="1136"/>
      <c r="AO28" s="1136"/>
      <c r="AP28" s="1136" t="s">
        <v>578</v>
      </c>
      <c r="AQ28" s="1136"/>
      <c r="AR28" s="1136"/>
      <c r="AS28" s="1136"/>
      <c r="AT28" s="1136"/>
      <c r="AU28" s="1136" t="s">
        <v>578</v>
      </c>
      <c r="AV28" s="1136"/>
      <c r="AW28" s="1136"/>
      <c r="AX28" s="1136"/>
      <c r="AY28" s="1136"/>
      <c r="AZ28" s="1137" t="s">
        <v>578</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398</v>
      </c>
      <c r="C29" s="1128"/>
      <c r="D29" s="1128"/>
      <c r="E29" s="1128"/>
      <c r="F29" s="1128"/>
      <c r="G29" s="1128"/>
      <c r="H29" s="1128"/>
      <c r="I29" s="1128"/>
      <c r="J29" s="1128"/>
      <c r="K29" s="1128"/>
      <c r="L29" s="1128"/>
      <c r="M29" s="1128"/>
      <c r="N29" s="1128"/>
      <c r="O29" s="1128"/>
      <c r="P29" s="1129"/>
      <c r="Q29" s="1133">
        <v>7118</v>
      </c>
      <c r="R29" s="1134"/>
      <c r="S29" s="1134"/>
      <c r="T29" s="1134"/>
      <c r="U29" s="1134"/>
      <c r="V29" s="1134">
        <v>6966</v>
      </c>
      <c r="W29" s="1134"/>
      <c r="X29" s="1134"/>
      <c r="Y29" s="1134"/>
      <c r="Z29" s="1134"/>
      <c r="AA29" s="1134">
        <v>152</v>
      </c>
      <c r="AB29" s="1134"/>
      <c r="AC29" s="1134"/>
      <c r="AD29" s="1134"/>
      <c r="AE29" s="1135"/>
      <c r="AF29" s="1109">
        <v>152</v>
      </c>
      <c r="AG29" s="1110"/>
      <c r="AH29" s="1110"/>
      <c r="AI29" s="1110"/>
      <c r="AJ29" s="1111"/>
      <c r="AK29" s="1069">
        <v>1019</v>
      </c>
      <c r="AL29" s="1060"/>
      <c r="AM29" s="1060"/>
      <c r="AN29" s="1060"/>
      <c r="AO29" s="1060"/>
      <c r="AP29" s="1060" t="s">
        <v>578</v>
      </c>
      <c r="AQ29" s="1060"/>
      <c r="AR29" s="1060"/>
      <c r="AS29" s="1060"/>
      <c r="AT29" s="1060"/>
      <c r="AU29" s="1060" t="s">
        <v>578</v>
      </c>
      <c r="AV29" s="1060"/>
      <c r="AW29" s="1060"/>
      <c r="AX29" s="1060"/>
      <c r="AY29" s="1060"/>
      <c r="AZ29" s="1132" t="s">
        <v>578</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399</v>
      </c>
      <c r="C30" s="1128"/>
      <c r="D30" s="1128"/>
      <c r="E30" s="1128"/>
      <c r="F30" s="1128"/>
      <c r="G30" s="1128"/>
      <c r="H30" s="1128"/>
      <c r="I30" s="1128"/>
      <c r="J30" s="1128"/>
      <c r="K30" s="1128"/>
      <c r="L30" s="1128"/>
      <c r="M30" s="1128"/>
      <c r="N30" s="1128"/>
      <c r="O30" s="1128"/>
      <c r="P30" s="1129"/>
      <c r="Q30" s="1133">
        <v>1056</v>
      </c>
      <c r="R30" s="1134"/>
      <c r="S30" s="1134"/>
      <c r="T30" s="1134"/>
      <c r="U30" s="1134"/>
      <c r="V30" s="1134">
        <v>1049</v>
      </c>
      <c r="W30" s="1134"/>
      <c r="X30" s="1134"/>
      <c r="Y30" s="1134"/>
      <c r="Z30" s="1134"/>
      <c r="AA30" s="1134">
        <v>6</v>
      </c>
      <c r="AB30" s="1134"/>
      <c r="AC30" s="1134"/>
      <c r="AD30" s="1134"/>
      <c r="AE30" s="1135"/>
      <c r="AF30" s="1109">
        <v>6</v>
      </c>
      <c r="AG30" s="1110"/>
      <c r="AH30" s="1110"/>
      <c r="AI30" s="1110"/>
      <c r="AJ30" s="1111"/>
      <c r="AK30" s="1069">
        <v>267</v>
      </c>
      <c r="AL30" s="1060"/>
      <c r="AM30" s="1060"/>
      <c r="AN30" s="1060"/>
      <c r="AO30" s="1060"/>
      <c r="AP30" s="1060" t="s">
        <v>578</v>
      </c>
      <c r="AQ30" s="1060"/>
      <c r="AR30" s="1060"/>
      <c r="AS30" s="1060"/>
      <c r="AT30" s="1060"/>
      <c r="AU30" s="1060" t="s">
        <v>578</v>
      </c>
      <c r="AV30" s="1060"/>
      <c r="AW30" s="1060"/>
      <c r="AX30" s="1060"/>
      <c r="AY30" s="1060"/>
      <c r="AZ30" s="1132" t="s">
        <v>578</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400</v>
      </c>
      <c r="C31" s="1128"/>
      <c r="D31" s="1128"/>
      <c r="E31" s="1128"/>
      <c r="F31" s="1128"/>
      <c r="G31" s="1128"/>
      <c r="H31" s="1128"/>
      <c r="I31" s="1128"/>
      <c r="J31" s="1128"/>
      <c r="K31" s="1128"/>
      <c r="L31" s="1128"/>
      <c r="M31" s="1128"/>
      <c r="N31" s="1128"/>
      <c r="O31" s="1128"/>
      <c r="P31" s="1129"/>
      <c r="Q31" s="1133">
        <v>1877</v>
      </c>
      <c r="R31" s="1134"/>
      <c r="S31" s="1134"/>
      <c r="T31" s="1134"/>
      <c r="U31" s="1134"/>
      <c r="V31" s="1134">
        <v>1855</v>
      </c>
      <c r="W31" s="1134"/>
      <c r="X31" s="1134"/>
      <c r="Y31" s="1134"/>
      <c r="Z31" s="1134"/>
      <c r="AA31" s="1134">
        <v>22</v>
      </c>
      <c r="AB31" s="1134"/>
      <c r="AC31" s="1134"/>
      <c r="AD31" s="1134"/>
      <c r="AE31" s="1135"/>
      <c r="AF31" s="1109">
        <v>2382</v>
      </c>
      <c r="AG31" s="1110"/>
      <c r="AH31" s="1110"/>
      <c r="AI31" s="1110"/>
      <c r="AJ31" s="1111"/>
      <c r="AK31" s="1069">
        <v>17</v>
      </c>
      <c r="AL31" s="1060"/>
      <c r="AM31" s="1060"/>
      <c r="AN31" s="1060"/>
      <c r="AO31" s="1060"/>
      <c r="AP31" s="1060">
        <v>3907</v>
      </c>
      <c r="AQ31" s="1060"/>
      <c r="AR31" s="1060"/>
      <c r="AS31" s="1060"/>
      <c r="AT31" s="1060"/>
      <c r="AU31" s="1060">
        <v>141</v>
      </c>
      <c r="AV31" s="1060"/>
      <c r="AW31" s="1060"/>
      <c r="AX31" s="1060"/>
      <c r="AY31" s="1060"/>
      <c r="AZ31" s="1132" t="s">
        <v>578</v>
      </c>
      <c r="BA31" s="1132"/>
      <c r="BB31" s="1132"/>
      <c r="BC31" s="1132"/>
      <c r="BD31" s="1132"/>
      <c r="BE31" s="1122" t="s">
        <v>401</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150</v>
      </c>
      <c r="C32" s="1128"/>
      <c r="D32" s="1128"/>
      <c r="E32" s="1128"/>
      <c r="F32" s="1128"/>
      <c r="G32" s="1128"/>
      <c r="H32" s="1128"/>
      <c r="I32" s="1128"/>
      <c r="J32" s="1128"/>
      <c r="K32" s="1128"/>
      <c r="L32" s="1128"/>
      <c r="M32" s="1128"/>
      <c r="N32" s="1128"/>
      <c r="O32" s="1128"/>
      <c r="P32" s="1129"/>
      <c r="Q32" s="1133">
        <v>7254</v>
      </c>
      <c r="R32" s="1134"/>
      <c r="S32" s="1134"/>
      <c r="T32" s="1134"/>
      <c r="U32" s="1134"/>
      <c r="V32" s="1134">
        <v>7218</v>
      </c>
      <c r="W32" s="1134"/>
      <c r="X32" s="1134"/>
      <c r="Y32" s="1134"/>
      <c r="Z32" s="1134"/>
      <c r="AA32" s="1134">
        <v>36</v>
      </c>
      <c r="AB32" s="1134"/>
      <c r="AC32" s="1134"/>
      <c r="AD32" s="1134"/>
      <c r="AE32" s="1135"/>
      <c r="AF32" s="1109">
        <v>-335</v>
      </c>
      <c r="AG32" s="1110"/>
      <c r="AH32" s="1110"/>
      <c r="AI32" s="1110"/>
      <c r="AJ32" s="1111"/>
      <c r="AK32" s="1069">
        <v>900</v>
      </c>
      <c r="AL32" s="1060"/>
      <c r="AM32" s="1060"/>
      <c r="AN32" s="1060"/>
      <c r="AO32" s="1060"/>
      <c r="AP32" s="1060">
        <v>4310</v>
      </c>
      <c r="AQ32" s="1060"/>
      <c r="AR32" s="1060"/>
      <c r="AS32" s="1060"/>
      <c r="AT32" s="1060"/>
      <c r="AU32" s="1060">
        <v>2810</v>
      </c>
      <c r="AV32" s="1060"/>
      <c r="AW32" s="1060"/>
      <c r="AX32" s="1060"/>
      <c r="AY32" s="1060"/>
      <c r="AZ32" s="1132">
        <v>5.2</v>
      </c>
      <c r="BA32" s="1132"/>
      <c r="BB32" s="1132"/>
      <c r="BC32" s="1132"/>
      <c r="BD32" s="1132"/>
      <c r="BE32" s="1122" t="s">
        <v>401</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t="s">
        <v>402</v>
      </c>
      <c r="C33" s="1128"/>
      <c r="D33" s="1128"/>
      <c r="E33" s="1128"/>
      <c r="F33" s="1128"/>
      <c r="G33" s="1128"/>
      <c r="H33" s="1128"/>
      <c r="I33" s="1128"/>
      <c r="J33" s="1128"/>
      <c r="K33" s="1128"/>
      <c r="L33" s="1128"/>
      <c r="M33" s="1128"/>
      <c r="N33" s="1128"/>
      <c r="O33" s="1128"/>
      <c r="P33" s="1129"/>
      <c r="Q33" s="1133">
        <v>3588</v>
      </c>
      <c r="R33" s="1134"/>
      <c r="S33" s="1134"/>
      <c r="T33" s="1134"/>
      <c r="U33" s="1134"/>
      <c r="V33" s="1134">
        <v>3349</v>
      </c>
      <c r="W33" s="1134"/>
      <c r="X33" s="1134"/>
      <c r="Y33" s="1134"/>
      <c r="Z33" s="1134"/>
      <c r="AA33" s="1134">
        <v>238</v>
      </c>
      <c r="AB33" s="1134"/>
      <c r="AC33" s="1134"/>
      <c r="AD33" s="1134"/>
      <c r="AE33" s="1135"/>
      <c r="AF33" s="1109">
        <v>238</v>
      </c>
      <c r="AG33" s="1110"/>
      <c r="AH33" s="1110"/>
      <c r="AI33" s="1110"/>
      <c r="AJ33" s="1111"/>
      <c r="AK33" s="1069">
        <v>1108</v>
      </c>
      <c r="AL33" s="1060"/>
      <c r="AM33" s="1060"/>
      <c r="AN33" s="1060"/>
      <c r="AO33" s="1060"/>
      <c r="AP33" s="1060">
        <v>21817</v>
      </c>
      <c r="AQ33" s="1060"/>
      <c r="AR33" s="1060"/>
      <c r="AS33" s="1060"/>
      <c r="AT33" s="1060"/>
      <c r="AU33" s="1060">
        <v>14639</v>
      </c>
      <c r="AV33" s="1060"/>
      <c r="AW33" s="1060"/>
      <c r="AX33" s="1060"/>
      <c r="AY33" s="1060"/>
      <c r="AZ33" s="1132" t="s">
        <v>578</v>
      </c>
      <c r="BA33" s="1132"/>
      <c r="BB33" s="1132"/>
      <c r="BC33" s="1132"/>
      <c r="BD33" s="1132"/>
      <c r="BE33" s="1122" t="s">
        <v>403</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69"/>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404</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2876</v>
      </c>
      <c r="AG63" s="1048"/>
      <c r="AH63" s="1048"/>
      <c r="AI63" s="1048"/>
      <c r="AJ63" s="1120"/>
      <c r="AK63" s="1121"/>
      <c r="AL63" s="1052"/>
      <c r="AM63" s="1052"/>
      <c r="AN63" s="1052"/>
      <c r="AO63" s="1052"/>
      <c r="AP63" s="1048">
        <v>30034</v>
      </c>
      <c r="AQ63" s="1048"/>
      <c r="AR63" s="1048"/>
      <c r="AS63" s="1048"/>
      <c r="AT63" s="1048"/>
      <c r="AU63" s="1048">
        <v>17590</v>
      </c>
      <c r="AV63" s="1048"/>
      <c r="AW63" s="1048"/>
      <c r="AX63" s="1048"/>
      <c r="AY63" s="1048"/>
      <c r="AZ63" s="1115"/>
      <c r="BA63" s="1115"/>
      <c r="BB63" s="1115"/>
      <c r="BC63" s="1115"/>
      <c r="BD63" s="1115"/>
      <c r="BE63" s="1049"/>
      <c r="BF63" s="1049"/>
      <c r="BG63" s="1049"/>
      <c r="BH63" s="1049"/>
      <c r="BI63" s="1050"/>
      <c r="BJ63" s="1116" t="s">
        <v>127</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407</v>
      </c>
      <c r="B66" s="1086"/>
      <c r="C66" s="1086"/>
      <c r="D66" s="1086"/>
      <c r="E66" s="1086"/>
      <c r="F66" s="1086"/>
      <c r="G66" s="1086"/>
      <c r="H66" s="1086"/>
      <c r="I66" s="1086"/>
      <c r="J66" s="1086"/>
      <c r="K66" s="1086"/>
      <c r="L66" s="1086"/>
      <c r="M66" s="1086"/>
      <c r="N66" s="1086"/>
      <c r="O66" s="1086"/>
      <c r="P66" s="1087"/>
      <c r="Q66" s="1091" t="s">
        <v>408</v>
      </c>
      <c r="R66" s="1092"/>
      <c r="S66" s="1092"/>
      <c r="T66" s="1092"/>
      <c r="U66" s="1093"/>
      <c r="V66" s="1091" t="s">
        <v>409</v>
      </c>
      <c r="W66" s="1092"/>
      <c r="X66" s="1092"/>
      <c r="Y66" s="1092"/>
      <c r="Z66" s="1093"/>
      <c r="AA66" s="1091" t="s">
        <v>391</v>
      </c>
      <c r="AB66" s="1092"/>
      <c r="AC66" s="1092"/>
      <c r="AD66" s="1092"/>
      <c r="AE66" s="1093"/>
      <c r="AF66" s="1097" t="s">
        <v>410</v>
      </c>
      <c r="AG66" s="1098"/>
      <c r="AH66" s="1098"/>
      <c r="AI66" s="1098"/>
      <c r="AJ66" s="1099"/>
      <c r="AK66" s="1091" t="s">
        <v>411</v>
      </c>
      <c r="AL66" s="1086"/>
      <c r="AM66" s="1086"/>
      <c r="AN66" s="1086"/>
      <c r="AO66" s="1087"/>
      <c r="AP66" s="1091" t="s">
        <v>394</v>
      </c>
      <c r="AQ66" s="1092"/>
      <c r="AR66" s="1092"/>
      <c r="AS66" s="1092"/>
      <c r="AT66" s="1093"/>
      <c r="AU66" s="1091" t="s">
        <v>412</v>
      </c>
      <c r="AV66" s="1092"/>
      <c r="AW66" s="1092"/>
      <c r="AX66" s="1092"/>
      <c r="AY66" s="1093"/>
      <c r="AZ66" s="1091" t="s">
        <v>372</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579</v>
      </c>
      <c r="C68" s="1076"/>
      <c r="D68" s="1076"/>
      <c r="E68" s="1076"/>
      <c r="F68" s="1076"/>
      <c r="G68" s="1076"/>
      <c r="H68" s="1076"/>
      <c r="I68" s="1076"/>
      <c r="J68" s="1076"/>
      <c r="K68" s="1076"/>
      <c r="L68" s="1076"/>
      <c r="M68" s="1076"/>
      <c r="N68" s="1076"/>
      <c r="O68" s="1076"/>
      <c r="P68" s="1077"/>
      <c r="Q68" s="1078">
        <v>3611</v>
      </c>
      <c r="R68" s="1072"/>
      <c r="S68" s="1072"/>
      <c r="T68" s="1072"/>
      <c r="U68" s="1072"/>
      <c r="V68" s="1072">
        <v>3566</v>
      </c>
      <c r="W68" s="1072"/>
      <c r="X68" s="1072"/>
      <c r="Y68" s="1072"/>
      <c r="Z68" s="1072"/>
      <c r="AA68" s="1072">
        <v>45</v>
      </c>
      <c r="AB68" s="1072"/>
      <c r="AC68" s="1072"/>
      <c r="AD68" s="1072"/>
      <c r="AE68" s="1072"/>
      <c r="AF68" s="1072">
        <v>40</v>
      </c>
      <c r="AG68" s="1072"/>
      <c r="AH68" s="1072"/>
      <c r="AI68" s="1072"/>
      <c r="AJ68" s="1072"/>
      <c r="AK68" s="1072" t="s">
        <v>578</v>
      </c>
      <c r="AL68" s="1072"/>
      <c r="AM68" s="1072"/>
      <c r="AN68" s="1072"/>
      <c r="AO68" s="1072"/>
      <c r="AP68" s="1072">
        <v>3373</v>
      </c>
      <c r="AQ68" s="1072"/>
      <c r="AR68" s="1072"/>
      <c r="AS68" s="1072"/>
      <c r="AT68" s="1072"/>
      <c r="AU68" s="1072">
        <v>1181</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70937</v>
      </c>
      <c r="R69" s="1060"/>
      <c r="S69" s="1060"/>
      <c r="T69" s="1060"/>
      <c r="U69" s="1060"/>
      <c r="V69" s="1060">
        <v>67710</v>
      </c>
      <c r="W69" s="1060"/>
      <c r="X69" s="1060"/>
      <c r="Y69" s="1060"/>
      <c r="Z69" s="1060"/>
      <c r="AA69" s="1060">
        <v>3227</v>
      </c>
      <c r="AB69" s="1060"/>
      <c r="AC69" s="1060"/>
      <c r="AD69" s="1060"/>
      <c r="AE69" s="1060"/>
      <c r="AF69" s="1060">
        <v>9374</v>
      </c>
      <c r="AG69" s="1060"/>
      <c r="AH69" s="1060"/>
      <c r="AI69" s="1060"/>
      <c r="AJ69" s="1060"/>
      <c r="AK69" s="1060" t="s">
        <v>578</v>
      </c>
      <c r="AL69" s="1060"/>
      <c r="AM69" s="1060"/>
      <c r="AN69" s="1060"/>
      <c r="AO69" s="1060"/>
      <c r="AP69" s="1060" t="s">
        <v>578</v>
      </c>
      <c r="AQ69" s="1060"/>
      <c r="AR69" s="1060"/>
      <c r="AS69" s="1060"/>
      <c r="AT69" s="1060"/>
      <c r="AU69" s="1060" t="s">
        <v>578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194</v>
      </c>
      <c r="R70" s="1060"/>
      <c r="S70" s="1060"/>
      <c r="T70" s="1060"/>
      <c r="U70" s="1060"/>
      <c r="V70" s="1060">
        <v>179</v>
      </c>
      <c r="W70" s="1060"/>
      <c r="X70" s="1060"/>
      <c r="Y70" s="1060"/>
      <c r="Z70" s="1060"/>
      <c r="AA70" s="1060">
        <v>16</v>
      </c>
      <c r="AB70" s="1060"/>
      <c r="AC70" s="1060"/>
      <c r="AD70" s="1060"/>
      <c r="AE70" s="1060"/>
      <c r="AF70" s="1060">
        <v>16</v>
      </c>
      <c r="AG70" s="1060"/>
      <c r="AH70" s="1060"/>
      <c r="AI70" s="1060"/>
      <c r="AJ70" s="1060"/>
      <c r="AK70" s="1060" t="s">
        <v>578</v>
      </c>
      <c r="AL70" s="1060"/>
      <c r="AM70" s="1060"/>
      <c r="AN70" s="1060"/>
      <c r="AO70" s="1060"/>
      <c r="AP70" s="1060" t="s">
        <v>578</v>
      </c>
      <c r="AQ70" s="1060"/>
      <c r="AR70" s="1060"/>
      <c r="AS70" s="1060"/>
      <c r="AT70" s="1060"/>
      <c r="AU70" s="1060" t="s">
        <v>578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582</v>
      </c>
      <c r="C71" s="1064"/>
      <c r="D71" s="1064"/>
      <c r="E71" s="1064"/>
      <c r="F71" s="1064"/>
      <c r="G71" s="1064"/>
      <c r="H71" s="1064"/>
      <c r="I71" s="1064"/>
      <c r="J71" s="1064"/>
      <c r="K71" s="1064"/>
      <c r="L71" s="1064"/>
      <c r="M71" s="1064"/>
      <c r="N71" s="1064"/>
      <c r="O71" s="1064"/>
      <c r="P71" s="1065"/>
      <c r="Q71" s="1066">
        <v>1167375</v>
      </c>
      <c r="R71" s="1060"/>
      <c r="S71" s="1060"/>
      <c r="T71" s="1060"/>
      <c r="U71" s="1060"/>
      <c r="V71" s="1060">
        <v>1136425</v>
      </c>
      <c r="W71" s="1060"/>
      <c r="X71" s="1060"/>
      <c r="Y71" s="1060"/>
      <c r="Z71" s="1060"/>
      <c r="AA71" s="1060">
        <v>30950</v>
      </c>
      <c r="AB71" s="1060"/>
      <c r="AC71" s="1060"/>
      <c r="AD71" s="1060"/>
      <c r="AE71" s="1060"/>
      <c r="AF71" s="1060">
        <v>30950</v>
      </c>
      <c r="AG71" s="1060"/>
      <c r="AH71" s="1060"/>
      <c r="AI71" s="1060"/>
      <c r="AJ71" s="1060"/>
      <c r="AK71" s="1060">
        <v>7000</v>
      </c>
      <c r="AL71" s="1060"/>
      <c r="AM71" s="1060"/>
      <c r="AN71" s="1060"/>
      <c r="AO71" s="1060"/>
      <c r="AP71" s="1060" t="s">
        <v>578</v>
      </c>
      <c r="AQ71" s="1060"/>
      <c r="AR71" s="1060"/>
      <c r="AS71" s="1060"/>
      <c r="AT71" s="1060"/>
      <c r="AU71" s="1060" t="s">
        <v>578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46.5" customHeight="1" x14ac:dyDescent="0.15">
      <c r="A72" s="261">
        <v>5</v>
      </c>
      <c r="B72" s="1071" t="s">
        <v>583</v>
      </c>
      <c r="C72" s="1064"/>
      <c r="D72" s="1064"/>
      <c r="E72" s="1064"/>
      <c r="F72" s="1064"/>
      <c r="G72" s="1064"/>
      <c r="H72" s="1064"/>
      <c r="I72" s="1064"/>
      <c r="J72" s="1064"/>
      <c r="K72" s="1064"/>
      <c r="L72" s="1064"/>
      <c r="M72" s="1064"/>
      <c r="N72" s="1064"/>
      <c r="O72" s="1064"/>
      <c r="P72" s="1065"/>
      <c r="Q72" s="1066">
        <v>39841</v>
      </c>
      <c r="R72" s="1060"/>
      <c r="S72" s="1060"/>
      <c r="T72" s="1060"/>
      <c r="U72" s="1060"/>
      <c r="V72" s="1060">
        <v>33505</v>
      </c>
      <c r="W72" s="1060"/>
      <c r="X72" s="1060"/>
      <c r="Y72" s="1060"/>
      <c r="Z72" s="1060"/>
      <c r="AA72" s="1060">
        <v>6336</v>
      </c>
      <c r="AB72" s="1060"/>
      <c r="AC72" s="1060"/>
      <c r="AD72" s="1060"/>
      <c r="AE72" s="1060"/>
      <c r="AF72" s="1060">
        <v>18410</v>
      </c>
      <c r="AG72" s="1060"/>
      <c r="AH72" s="1060"/>
      <c r="AI72" s="1060"/>
      <c r="AJ72" s="1060"/>
      <c r="AK72" s="1060" t="s">
        <v>578</v>
      </c>
      <c r="AL72" s="1060"/>
      <c r="AM72" s="1060"/>
      <c r="AN72" s="1060"/>
      <c r="AO72" s="1060"/>
      <c r="AP72" s="1060">
        <v>124747</v>
      </c>
      <c r="AQ72" s="1060"/>
      <c r="AR72" s="1060"/>
      <c r="AS72" s="1060"/>
      <c r="AT72" s="1060"/>
      <c r="AU72" s="1060" t="s">
        <v>578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46.5" customHeight="1" x14ac:dyDescent="0.15">
      <c r="A73" s="261">
        <v>6</v>
      </c>
      <c r="B73" s="1071" t="s">
        <v>584</v>
      </c>
      <c r="C73" s="1064"/>
      <c r="D73" s="1064"/>
      <c r="E73" s="1064"/>
      <c r="F73" s="1064"/>
      <c r="G73" s="1064"/>
      <c r="H73" s="1064"/>
      <c r="I73" s="1064"/>
      <c r="J73" s="1064"/>
      <c r="K73" s="1064"/>
      <c r="L73" s="1064"/>
      <c r="M73" s="1064"/>
      <c r="N73" s="1064"/>
      <c r="O73" s="1064"/>
      <c r="P73" s="1065"/>
      <c r="Q73" s="1066">
        <v>7860</v>
      </c>
      <c r="R73" s="1060"/>
      <c r="S73" s="1060"/>
      <c r="T73" s="1060"/>
      <c r="U73" s="1060"/>
      <c r="V73" s="1060">
        <v>5951</v>
      </c>
      <c r="W73" s="1060"/>
      <c r="X73" s="1060"/>
      <c r="Y73" s="1060"/>
      <c r="Z73" s="1060"/>
      <c r="AA73" s="1060">
        <v>1909</v>
      </c>
      <c r="AB73" s="1060"/>
      <c r="AC73" s="1060"/>
      <c r="AD73" s="1060"/>
      <c r="AE73" s="1060"/>
      <c r="AF73" s="1060">
        <v>17771</v>
      </c>
      <c r="AG73" s="1060"/>
      <c r="AH73" s="1060"/>
      <c r="AI73" s="1060"/>
      <c r="AJ73" s="1060"/>
      <c r="AK73" s="1060" t="s">
        <v>578</v>
      </c>
      <c r="AL73" s="1060"/>
      <c r="AM73" s="1060"/>
      <c r="AN73" s="1060"/>
      <c r="AO73" s="1060"/>
      <c r="AP73" s="1060">
        <v>15061</v>
      </c>
      <c r="AQ73" s="1060"/>
      <c r="AR73" s="1060"/>
      <c r="AS73" s="1060"/>
      <c r="AT73" s="1060"/>
      <c r="AU73" s="1060" t="s">
        <v>578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76561</v>
      </c>
      <c r="AG88" s="1048"/>
      <c r="AH88" s="1048"/>
      <c r="AI88" s="1048"/>
      <c r="AJ88" s="1048"/>
      <c r="AK88" s="1052"/>
      <c r="AL88" s="1052"/>
      <c r="AM88" s="1052"/>
      <c r="AN88" s="1052"/>
      <c r="AO88" s="1052"/>
      <c r="AP88" s="1048">
        <v>143181</v>
      </c>
      <c r="AQ88" s="1048"/>
      <c r="AR88" s="1048"/>
      <c r="AS88" s="1048"/>
      <c r="AT88" s="1048"/>
      <c r="AU88" s="1048">
        <v>1181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50</v>
      </c>
      <c r="CS102" s="1040"/>
      <c r="CT102" s="1040"/>
      <c r="CU102" s="1040"/>
      <c r="CV102" s="1041"/>
      <c r="CW102" s="1039">
        <v>51</v>
      </c>
      <c r="CX102" s="1040"/>
      <c r="CY102" s="1040"/>
      <c r="CZ102" s="1040"/>
      <c r="DA102" s="1041"/>
      <c r="DB102" s="1039" t="s">
        <v>578</v>
      </c>
      <c r="DC102" s="1040"/>
      <c r="DD102" s="1040"/>
      <c r="DE102" s="1040"/>
      <c r="DF102" s="1041"/>
      <c r="DG102" s="1039" t="s">
        <v>578</v>
      </c>
      <c r="DH102" s="1040"/>
      <c r="DI102" s="1040"/>
      <c r="DJ102" s="1040"/>
      <c r="DK102" s="1041"/>
      <c r="DL102" s="1039" t="s">
        <v>578</v>
      </c>
      <c r="DM102" s="1040"/>
      <c r="DN102" s="1040"/>
      <c r="DO102" s="1040"/>
      <c r="DP102" s="1041"/>
      <c r="DQ102" s="1039" t="s">
        <v>578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303</v>
      </c>
      <c r="AG109" s="983"/>
      <c r="AH109" s="983"/>
      <c r="AI109" s="983"/>
      <c r="AJ109" s="984"/>
      <c r="AK109" s="985" t="s">
        <v>302</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303</v>
      </c>
      <c r="BW109" s="983"/>
      <c r="BX109" s="983"/>
      <c r="BY109" s="983"/>
      <c r="BZ109" s="984"/>
      <c r="CA109" s="985" t="s">
        <v>302</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303</v>
      </c>
      <c r="DM109" s="983"/>
      <c r="DN109" s="983"/>
      <c r="DO109" s="983"/>
      <c r="DP109" s="984"/>
      <c r="DQ109" s="985" t="s">
        <v>302</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2339496</v>
      </c>
      <c r="AB110" s="976"/>
      <c r="AC110" s="976"/>
      <c r="AD110" s="976"/>
      <c r="AE110" s="977"/>
      <c r="AF110" s="978">
        <v>2321086</v>
      </c>
      <c r="AG110" s="976"/>
      <c r="AH110" s="976"/>
      <c r="AI110" s="976"/>
      <c r="AJ110" s="977"/>
      <c r="AK110" s="978">
        <v>2423954</v>
      </c>
      <c r="AL110" s="976"/>
      <c r="AM110" s="976"/>
      <c r="AN110" s="976"/>
      <c r="AO110" s="977"/>
      <c r="AP110" s="979">
        <v>15.4</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26910938</v>
      </c>
      <c r="BR110" s="923"/>
      <c r="BS110" s="923"/>
      <c r="BT110" s="923"/>
      <c r="BU110" s="923"/>
      <c r="BV110" s="923">
        <v>27349881</v>
      </c>
      <c r="BW110" s="923"/>
      <c r="BX110" s="923"/>
      <c r="BY110" s="923"/>
      <c r="BZ110" s="923"/>
      <c r="CA110" s="923">
        <v>27309557</v>
      </c>
      <c r="CB110" s="923"/>
      <c r="CC110" s="923"/>
      <c r="CD110" s="923"/>
      <c r="CE110" s="923"/>
      <c r="CF110" s="947">
        <v>174</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429</v>
      </c>
      <c r="DR110" s="923"/>
      <c r="DS110" s="923"/>
      <c r="DT110" s="923"/>
      <c r="DU110" s="923"/>
      <c r="DV110" s="924" t="s">
        <v>127</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437902</v>
      </c>
      <c r="BR111" s="895"/>
      <c r="BS111" s="895"/>
      <c r="BT111" s="895"/>
      <c r="BU111" s="895"/>
      <c r="BV111" s="895">
        <v>367854</v>
      </c>
      <c r="BW111" s="895"/>
      <c r="BX111" s="895"/>
      <c r="BY111" s="895"/>
      <c r="BZ111" s="895"/>
      <c r="CA111" s="895">
        <v>296657</v>
      </c>
      <c r="CB111" s="895"/>
      <c r="CC111" s="895"/>
      <c r="CD111" s="895"/>
      <c r="CE111" s="895"/>
      <c r="CF111" s="956">
        <v>1.9</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386</v>
      </c>
      <c r="AB112" s="858"/>
      <c r="AC112" s="858"/>
      <c r="AD112" s="858"/>
      <c r="AE112" s="859"/>
      <c r="AF112" s="860" t="s">
        <v>435</v>
      </c>
      <c r="AG112" s="858"/>
      <c r="AH112" s="858"/>
      <c r="AI112" s="858"/>
      <c r="AJ112" s="859"/>
      <c r="AK112" s="860" t="s">
        <v>435</v>
      </c>
      <c r="AL112" s="858"/>
      <c r="AM112" s="858"/>
      <c r="AN112" s="858"/>
      <c r="AO112" s="859"/>
      <c r="AP112" s="905" t="s">
        <v>435</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18131878</v>
      </c>
      <c r="BR112" s="895"/>
      <c r="BS112" s="895"/>
      <c r="BT112" s="895"/>
      <c r="BU112" s="895"/>
      <c r="BV112" s="895">
        <v>17960051</v>
      </c>
      <c r="BW112" s="895"/>
      <c r="BX112" s="895"/>
      <c r="BY112" s="895"/>
      <c r="BZ112" s="895"/>
      <c r="CA112" s="895">
        <v>17589794</v>
      </c>
      <c r="CB112" s="895"/>
      <c r="CC112" s="895"/>
      <c r="CD112" s="895"/>
      <c r="CE112" s="895"/>
      <c r="CF112" s="956">
        <v>112.1</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438</v>
      </c>
      <c r="DM112" s="895"/>
      <c r="DN112" s="895"/>
      <c r="DO112" s="895"/>
      <c r="DP112" s="895"/>
      <c r="DQ112" s="895" t="s">
        <v>386</v>
      </c>
      <c r="DR112" s="895"/>
      <c r="DS112" s="895"/>
      <c r="DT112" s="895"/>
      <c r="DU112" s="895"/>
      <c r="DV112" s="872" t="s">
        <v>439</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1449858</v>
      </c>
      <c r="AB113" s="1004"/>
      <c r="AC113" s="1004"/>
      <c r="AD113" s="1004"/>
      <c r="AE113" s="1005"/>
      <c r="AF113" s="1006">
        <v>1406613</v>
      </c>
      <c r="AG113" s="1004"/>
      <c r="AH113" s="1004"/>
      <c r="AI113" s="1004"/>
      <c r="AJ113" s="1005"/>
      <c r="AK113" s="1006">
        <v>1332095</v>
      </c>
      <c r="AL113" s="1004"/>
      <c r="AM113" s="1004"/>
      <c r="AN113" s="1004"/>
      <c r="AO113" s="1005"/>
      <c r="AP113" s="1007">
        <v>8.5</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2344622</v>
      </c>
      <c r="BR113" s="895"/>
      <c r="BS113" s="895"/>
      <c r="BT113" s="895"/>
      <c r="BU113" s="895"/>
      <c r="BV113" s="895">
        <v>1726887</v>
      </c>
      <c r="BW113" s="895"/>
      <c r="BX113" s="895"/>
      <c r="BY113" s="895"/>
      <c r="BZ113" s="895"/>
      <c r="CA113" s="895">
        <v>1180619</v>
      </c>
      <c r="CB113" s="895"/>
      <c r="CC113" s="895"/>
      <c r="CD113" s="895"/>
      <c r="CE113" s="895"/>
      <c r="CF113" s="956">
        <v>7.5</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437902</v>
      </c>
      <c r="DH113" s="858"/>
      <c r="DI113" s="858"/>
      <c r="DJ113" s="858"/>
      <c r="DK113" s="859"/>
      <c r="DL113" s="860">
        <v>367854</v>
      </c>
      <c r="DM113" s="858"/>
      <c r="DN113" s="858"/>
      <c r="DO113" s="858"/>
      <c r="DP113" s="859"/>
      <c r="DQ113" s="860">
        <v>296657</v>
      </c>
      <c r="DR113" s="858"/>
      <c r="DS113" s="858"/>
      <c r="DT113" s="858"/>
      <c r="DU113" s="859"/>
      <c r="DV113" s="905">
        <v>1.9</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724679</v>
      </c>
      <c r="AB114" s="858"/>
      <c r="AC114" s="858"/>
      <c r="AD114" s="858"/>
      <c r="AE114" s="859"/>
      <c r="AF114" s="860">
        <v>627566</v>
      </c>
      <c r="AG114" s="858"/>
      <c r="AH114" s="858"/>
      <c r="AI114" s="858"/>
      <c r="AJ114" s="859"/>
      <c r="AK114" s="860">
        <v>520280</v>
      </c>
      <c r="AL114" s="858"/>
      <c r="AM114" s="858"/>
      <c r="AN114" s="858"/>
      <c r="AO114" s="859"/>
      <c r="AP114" s="905">
        <v>3.3</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4368298</v>
      </c>
      <c r="BR114" s="895"/>
      <c r="BS114" s="895"/>
      <c r="BT114" s="895"/>
      <c r="BU114" s="895"/>
      <c r="BV114" s="895">
        <v>4148726</v>
      </c>
      <c r="BW114" s="895"/>
      <c r="BX114" s="895"/>
      <c r="BY114" s="895"/>
      <c r="BZ114" s="895"/>
      <c r="CA114" s="895">
        <v>4216193</v>
      </c>
      <c r="CB114" s="895"/>
      <c r="CC114" s="895"/>
      <c r="CD114" s="895"/>
      <c r="CE114" s="895"/>
      <c r="CF114" s="956">
        <v>26.9</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446</v>
      </c>
      <c r="DH114" s="858"/>
      <c r="DI114" s="858"/>
      <c r="DJ114" s="858"/>
      <c r="DK114" s="859"/>
      <c r="DL114" s="860" t="s">
        <v>438</v>
      </c>
      <c r="DM114" s="858"/>
      <c r="DN114" s="858"/>
      <c r="DO114" s="858"/>
      <c r="DP114" s="859"/>
      <c r="DQ114" s="860" t="s">
        <v>438</v>
      </c>
      <c r="DR114" s="858"/>
      <c r="DS114" s="858"/>
      <c r="DT114" s="858"/>
      <c r="DU114" s="859"/>
      <c r="DV114" s="905" t="s">
        <v>127</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77230</v>
      </c>
      <c r="AB115" s="1004"/>
      <c r="AC115" s="1004"/>
      <c r="AD115" s="1004"/>
      <c r="AE115" s="1005"/>
      <c r="AF115" s="1006">
        <v>77230</v>
      </c>
      <c r="AG115" s="1004"/>
      <c r="AH115" s="1004"/>
      <c r="AI115" s="1004"/>
      <c r="AJ115" s="1005"/>
      <c r="AK115" s="1006">
        <v>77230</v>
      </c>
      <c r="AL115" s="1004"/>
      <c r="AM115" s="1004"/>
      <c r="AN115" s="1004"/>
      <c r="AO115" s="1005"/>
      <c r="AP115" s="1007">
        <v>0.5</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7</v>
      </c>
      <c r="BR115" s="895"/>
      <c r="BS115" s="895"/>
      <c r="BT115" s="895"/>
      <c r="BU115" s="895"/>
      <c r="BV115" s="895">
        <v>44</v>
      </c>
      <c r="BW115" s="895"/>
      <c r="BX115" s="895"/>
      <c r="BY115" s="895"/>
      <c r="BZ115" s="895"/>
      <c r="CA115" s="895">
        <v>27</v>
      </c>
      <c r="CB115" s="895"/>
      <c r="CC115" s="895"/>
      <c r="CD115" s="895"/>
      <c r="CE115" s="895"/>
      <c r="CF115" s="956">
        <v>0</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438</v>
      </c>
      <c r="DH115" s="858"/>
      <c r="DI115" s="858"/>
      <c r="DJ115" s="858"/>
      <c r="DK115" s="859"/>
      <c r="DL115" s="860" t="s">
        <v>450</v>
      </c>
      <c r="DM115" s="858"/>
      <c r="DN115" s="858"/>
      <c r="DO115" s="858"/>
      <c r="DP115" s="859"/>
      <c r="DQ115" s="860" t="s">
        <v>451</v>
      </c>
      <c r="DR115" s="858"/>
      <c r="DS115" s="858"/>
      <c r="DT115" s="858"/>
      <c r="DU115" s="859"/>
      <c r="DV115" s="905" t="s">
        <v>452</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107</v>
      </c>
      <c r="AB116" s="858"/>
      <c r="AC116" s="858"/>
      <c r="AD116" s="858"/>
      <c r="AE116" s="859"/>
      <c r="AF116" s="860">
        <v>198</v>
      </c>
      <c r="AG116" s="858"/>
      <c r="AH116" s="858"/>
      <c r="AI116" s="858"/>
      <c r="AJ116" s="859"/>
      <c r="AK116" s="860">
        <v>6</v>
      </c>
      <c r="AL116" s="858"/>
      <c r="AM116" s="858"/>
      <c r="AN116" s="858"/>
      <c r="AO116" s="859"/>
      <c r="AP116" s="905">
        <v>0</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386</v>
      </c>
      <c r="BR116" s="895"/>
      <c r="BS116" s="895"/>
      <c r="BT116" s="895"/>
      <c r="BU116" s="895"/>
      <c r="BV116" s="895" t="s">
        <v>452</v>
      </c>
      <c r="BW116" s="895"/>
      <c r="BX116" s="895"/>
      <c r="BY116" s="895"/>
      <c r="BZ116" s="895"/>
      <c r="CA116" s="895" t="s">
        <v>451</v>
      </c>
      <c r="CB116" s="895"/>
      <c r="CC116" s="895"/>
      <c r="CD116" s="895"/>
      <c r="CE116" s="895"/>
      <c r="CF116" s="956" t="s">
        <v>439</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451</v>
      </c>
      <c r="DH116" s="858"/>
      <c r="DI116" s="858"/>
      <c r="DJ116" s="858"/>
      <c r="DK116" s="859"/>
      <c r="DL116" s="860" t="s">
        <v>435</v>
      </c>
      <c r="DM116" s="858"/>
      <c r="DN116" s="858"/>
      <c r="DO116" s="858"/>
      <c r="DP116" s="859"/>
      <c r="DQ116" s="860" t="s">
        <v>446</v>
      </c>
      <c r="DR116" s="858"/>
      <c r="DS116" s="858"/>
      <c r="DT116" s="858"/>
      <c r="DU116" s="859"/>
      <c r="DV116" s="905" t="s">
        <v>438</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4591370</v>
      </c>
      <c r="AB117" s="990"/>
      <c r="AC117" s="990"/>
      <c r="AD117" s="990"/>
      <c r="AE117" s="991"/>
      <c r="AF117" s="992">
        <v>4432693</v>
      </c>
      <c r="AG117" s="990"/>
      <c r="AH117" s="990"/>
      <c r="AI117" s="990"/>
      <c r="AJ117" s="991"/>
      <c r="AK117" s="992">
        <v>4353565</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446</v>
      </c>
      <c r="BR117" s="895"/>
      <c r="BS117" s="895"/>
      <c r="BT117" s="895"/>
      <c r="BU117" s="895"/>
      <c r="BV117" s="895" t="s">
        <v>450</v>
      </c>
      <c r="BW117" s="895"/>
      <c r="BX117" s="895"/>
      <c r="BY117" s="895"/>
      <c r="BZ117" s="895"/>
      <c r="CA117" s="895" t="s">
        <v>451</v>
      </c>
      <c r="CB117" s="895"/>
      <c r="CC117" s="895"/>
      <c r="CD117" s="895"/>
      <c r="CE117" s="895"/>
      <c r="CF117" s="956" t="s">
        <v>435</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459</v>
      </c>
      <c r="DM117" s="858"/>
      <c r="DN117" s="858"/>
      <c r="DO117" s="858"/>
      <c r="DP117" s="859"/>
      <c r="DQ117" s="860" t="s">
        <v>386</v>
      </c>
      <c r="DR117" s="858"/>
      <c r="DS117" s="858"/>
      <c r="DT117" s="858"/>
      <c r="DU117" s="859"/>
      <c r="DV117" s="905" t="s">
        <v>451</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303</v>
      </c>
      <c r="AG118" s="983"/>
      <c r="AH118" s="983"/>
      <c r="AI118" s="983"/>
      <c r="AJ118" s="984"/>
      <c r="AK118" s="985" t="s">
        <v>302</v>
      </c>
      <c r="AL118" s="983"/>
      <c r="AM118" s="983"/>
      <c r="AN118" s="983"/>
      <c r="AO118" s="984"/>
      <c r="AP118" s="986" t="s">
        <v>423</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450</v>
      </c>
      <c r="BR118" s="926"/>
      <c r="BS118" s="926"/>
      <c r="BT118" s="926"/>
      <c r="BU118" s="926"/>
      <c r="BV118" s="926" t="s">
        <v>452</v>
      </c>
      <c r="BW118" s="926"/>
      <c r="BX118" s="926"/>
      <c r="BY118" s="926"/>
      <c r="BZ118" s="926"/>
      <c r="CA118" s="926" t="s">
        <v>386</v>
      </c>
      <c r="CB118" s="926"/>
      <c r="CC118" s="926"/>
      <c r="CD118" s="926"/>
      <c r="CE118" s="926"/>
      <c r="CF118" s="956" t="s">
        <v>446</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439</v>
      </c>
      <c r="DH118" s="858"/>
      <c r="DI118" s="858"/>
      <c r="DJ118" s="858"/>
      <c r="DK118" s="859"/>
      <c r="DL118" s="860" t="s">
        <v>452</v>
      </c>
      <c r="DM118" s="858"/>
      <c r="DN118" s="858"/>
      <c r="DO118" s="858"/>
      <c r="DP118" s="859"/>
      <c r="DQ118" s="860" t="s">
        <v>459</v>
      </c>
      <c r="DR118" s="858"/>
      <c r="DS118" s="858"/>
      <c r="DT118" s="858"/>
      <c r="DU118" s="859"/>
      <c r="DV118" s="905" t="s">
        <v>435</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451</v>
      </c>
      <c r="AB119" s="976"/>
      <c r="AC119" s="976"/>
      <c r="AD119" s="976"/>
      <c r="AE119" s="977"/>
      <c r="AF119" s="978" t="s">
        <v>451</v>
      </c>
      <c r="AG119" s="976"/>
      <c r="AH119" s="976"/>
      <c r="AI119" s="976"/>
      <c r="AJ119" s="977"/>
      <c r="AK119" s="978" t="s">
        <v>459</v>
      </c>
      <c r="AL119" s="976"/>
      <c r="AM119" s="976"/>
      <c r="AN119" s="976"/>
      <c r="AO119" s="977"/>
      <c r="AP119" s="979" t="s">
        <v>386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462</v>
      </c>
      <c r="BP119" s="959"/>
      <c r="BQ119" s="963">
        <v>52193645</v>
      </c>
      <c r="BR119" s="926"/>
      <c r="BS119" s="926"/>
      <c r="BT119" s="926"/>
      <c r="BU119" s="926"/>
      <c r="BV119" s="926">
        <v>51553443</v>
      </c>
      <c r="BW119" s="926"/>
      <c r="BX119" s="926"/>
      <c r="BY119" s="926"/>
      <c r="BZ119" s="926"/>
      <c r="CA119" s="926">
        <v>50592847</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464</v>
      </c>
      <c r="DH119" s="841"/>
      <c r="DI119" s="841"/>
      <c r="DJ119" s="841"/>
      <c r="DK119" s="842"/>
      <c r="DL119" s="843" t="s">
        <v>446</v>
      </c>
      <c r="DM119" s="841"/>
      <c r="DN119" s="841"/>
      <c r="DO119" s="841"/>
      <c r="DP119" s="842"/>
      <c r="DQ119" s="843" t="s">
        <v>439</v>
      </c>
      <c r="DR119" s="841"/>
      <c r="DS119" s="841"/>
      <c r="DT119" s="841"/>
      <c r="DU119" s="842"/>
      <c r="DV119" s="929" t="s">
        <v>435</v>
      </c>
      <c r="DW119" s="930"/>
      <c r="DX119" s="930"/>
      <c r="DY119" s="930"/>
      <c r="DZ119" s="931"/>
    </row>
    <row r="120" spans="1:130" s="246"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446</v>
      </c>
      <c r="AG120" s="858"/>
      <c r="AH120" s="858"/>
      <c r="AI120" s="858"/>
      <c r="AJ120" s="859"/>
      <c r="AK120" s="860" t="s">
        <v>435</v>
      </c>
      <c r="AL120" s="858"/>
      <c r="AM120" s="858"/>
      <c r="AN120" s="858"/>
      <c r="AO120" s="859"/>
      <c r="AP120" s="905" t="s">
        <v>386</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2896979</v>
      </c>
      <c r="BR120" s="923"/>
      <c r="BS120" s="923"/>
      <c r="BT120" s="923"/>
      <c r="BU120" s="923"/>
      <c r="BV120" s="923">
        <v>2561148</v>
      </c>
      <c r="BW120" s="923"/>
      <c r="BX120" s="923"/>
      <c r="BY120" s="923"/>
      <c r="BZ120" s="923"/>
      <c r="CA120" s="923">
        <v>5431257</v>
      </c>
      <c r="CB120" s="923"/>
      <c r="CC120" s="923"/>
      <c r="CD120" s="923"/>
      <c r="CE120" s="923"/>
      <c r="CF120" s="947">
        <v>34.6</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14589218</v>
      </c>
      <c r="DH120" s="923"/>
      <c r="DI120" s="923"/>
      <c r="DJ120" s="923"/>
      <c r="DK120" s="923"/>
      <c r="DL120" s="923">
        <v>14679644</v>
      </c>
      <c r="DM120" s="923"/>
      <c r="DN120" s="923"/>
      <c r="DO120" s="923"/>
      <c r="DP120" s="923"/>
      <c r="DQ120" s="923">
        <v>14639207</v>
      </c>
      <c r="DR120" s="923"/>
      <c r="DS120" s="923"/>
      <c r="DT120" s="923"/>
      <c r="DU120" s="923"/>
      <c r="DV120" s="924">
        <v>93.3</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77230</v>
      </c>
      <c r="AB121" s="858"/>
      <c r="AC121" s="858"/>
      <c r="AD121" s="858"/>
      <c r="AE121" s="859"/>
      <c r="AF121" s="860">
        <v>77230</v>
      </c>
      <c r="AG121" s="858"/>
      <c r="AH121" s="858"/>
      <c r="AI121" s="858"/>
      <c r="AJ121" s="859"/>
      <c r="AK121" s="860">
        <v>77230</v>
      </c>
      <c r="AL121" s="858"/>
      <c r="AM121" s="858"/>
      <c r="AN121" s="858"/>
      <c r="AO121" s="859"/>
      <c r="AP121" s="905">
        <v>0.5</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6970615</v>
      </c>
      <c r="BR121" s="895"/>
      <c r="BS121" s="895"/>
      <c r="BT121" s="895"/>
      <c r="BU121" s="895"/>
      <c r="BV121" s="895">
        <v>6915688</v>
      </c>
      <c r="BW121" s="895"/>
      <c r="BX121" s="895"/>
      <c r="BY121" s="895"/>
      <c r="BZ121" s="895"/>
      <c r="CA121" s="895">
        <v>7061243</v>
      </c>
      <c r="CB121" s="895"/>
      <c r="CC121" s="895"/>
      <c r="CD121" s="895"/>
      <c r="CE121" s="895"/>
      <c r="CF121" s="956">
        <v>45</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v>3450047</v>
      </c>
      <c r="DH121" s="895"/>
      <c r="DI121" s="895"/>
      <c r="DJ121" s="895"/>
      <c r="DK121" s="895"/>
      <c r="DL121" s="895">
        <v>3144005</v>
      </c>
      <c r="DM121" s="895"/>
      <c r="DN121" s="895"/>
      <c r="DO121" s="895"/>
      <c r="DP121" s="895"/>
      <c r="DQ121" s="895">
        <v>2809936</v>
      </c>
      <c r="DR121" s="895"/>
      <c r="DS121" s="895"/>
      <c r="DT121" s="895"/>
      <c r="DU121" s="895"/>
      <c r="DV121" s="872">
        <v>17.899999999999999</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446</v>
      </c>
      <c r="AB122" s="858"/>
      <c r="AC122" s="858"/>
      <c r="AD122" s="858"/>
      <c r="AE122" s="859"/>
      <c r="AF122" s="860" t="s">
        <v>450</v>
      </c>
      <c r="AG122" s="858"/>
      <c r="AH122" s="858"/>
      <c r="AI122" s="858"/>
      <c r="AJ122" s="859"/>
      <c r="AK122" s="860" t="s">
        <v>439</v>
      </c>
      <c r="AL122" s="858"/>
      <c r="AM122" s="858"/>
      <c r="AN122" s="858"/>
      <c r="AO122" s="859"/>
      <c r="AP122" s="905" t="s">
        <v>435</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32174839</v>
      </c>
      <c r="BR122" s="926"/>
      <c r="BS122" s="926"/>
      <c r="BT122" s="926"/>
      <c r="BU122" s="926"/>
      <c r="BV122" s="926">
        <v>32078912</v>
      </c>
      <c r="BW122" s="926"/>
      <c r="BX122" s="926"/>
      <c r="BY122" s="926"/>
      <c r="BZ122" s="926"/>
      <c r="CA122" s="926">
        <v>31796421</v>
      </c>
      <c r="CB122" s="926"/>
      <c r="CC122" s="926"/>
      <c r="CD122" s="926"/>
      <c r="CE122" s="926"/>
      <c r="CF122" s="927">
        <v>202.6</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92613</v>
      </c>
      <c r="DH122" s="895"/>
      <c r="DI122" s="895"/>
      <c r="DJ122" s="895"/>
      <c r="DK122" s="895"/>
      <c r="DL122" s="895">
        <v>136402</v>
      </c>
      <c r="DM122" s="895"/>
      <c r="DN122" s="895"/>
      <c r="DO122" s="895"/>
      <c r="DP122" s="895"/>
      <c r="DQ122" s="895">
        <v>140651</v>
      </c>
      <c r="DR122" s="895"/>
      <c r="DS122" s="895"/>
      <c r="DT122" s="895"/>
      <c r="DU122" s="895"/>
      <c r="DV122" s="872">
        <v>0.9</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435</v>
      </c>
      <c r="AB123" s="858"/>
      <c r="AC123" s="858"/>
      <c r="AD123" s="858"/>
      <c r="AE123" s="859"/>
      <c r="AF123" s="860" t="s">
        <v>438</v>
      </c>
      <c r="AG123" s="858"/>
      <c r="AH123" s="858"/>
      <c r="AI123" s="858"/>
      <c r="AJ123" s="859"/>
      <c r="AK123" s="860" t="s">
        <v>435</v>
      </c>
      <c r="AL123" s="858"/>
      <c r="AM123" s="858"/>
      <c r="AN123" s="858"/>
      <c r="AO123" s="859"/>
      <c r="AP123" s="905" t="s">
        <v>451</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474</v>
      </c>
      <c r="BP123" s="959"/>
      <c r="BQ123" s="913">
        <v>42042433</v>
      </c>
      <c r="BR123" s="914"/>
      <c r="BS123" s="914"/>
      <c r="BT123" s="914"/>
      <c r="BU123" s="914"/>
      <c r="BV123" s="914">
        <v>41555748</v>
      </c>
      <c r="BW123" s="914"/>
      <c r="BX123" s="914"/>
      <c r="BY123" s="914"/>
      <c r="BZ123" s="914"/>
      <c r="CA123" s="914">
        <v>44288921</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452</v>
      </c>
      <c r="DH123" s="858"/>
      <c r="DI123" s="858"/>
      <c r="DJ123" s="858"/>
      <c r="DK123" s="859"/>
      <c r="DL123" s="860" t="s">
        <v>446</v>
      </c>
      <c r="DM123" s="858"/>
      <c r="DN123" s="858"/>
      <c r="DO123" s="858"/>
      <c r="DP123" s="859"/>
      <c r="DQ123" s="860" t="s">
        <v>459</v>
      </c>
      <c r="DR123" s="858"/>
      <c r="DS123" s="858"/>
      <c r="DT123" s="858"/>
      <c r="DU123" s="859"/>
      <c r="DV123" s="905" t="s">
        <v>451</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459</v>
      </c>
      <c r="AG124" s="858"/>
      <c r="AH124" s="858"/>
      <c r="AI124" s="858"/>
      <c r="AJ124" s="859"/>
      <c r="AK124" s="860" t="s">
        <v>464</v>
      </c>
      <c r="AL124" s="858"/>
      <c r="AM124" s="858"/>
      <c r="AN124" s="858"/>
      <c r="AO124" s="859"/>
      <c r="AP124" s="905" t="s">
        <v>438</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65.099999999999994</v>
      </c>
      <c r="BR124" s="912"/>
      <c r="BS124" s="912"/>
      <c r="BT124" s="912"/>
      <c r="BU124" s="912"/>
      <c r="BV124" s="912">
        <v>64</v>
      </c>
      <c r="BW124" s="912"/>
      <c r="BX124" s="912"/>
      <c r="BY124" s="912"/>
      <c r="BZ124" s="912"/>
      <c r="CA124" s="912">
        <v>40.1</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459</v>
      </c>
      <c r="DH124" s="841"/>
      <c r="DI124" s="841"/>
      <c r="DJ124" s="841"/>
      <c r="DK124" s="842"/>
      <c r="DL124" s="843" t="s">
        <v>451</v>
      </c>
      <c r="DM124" s="841"/>
      <c r="DN124" s="841"/>
      <c r="DO124" s="841"/>
      <c r="DP124" s="842"/>
      <c r="DQ124" s="843" t="s">
        <v>459</v>
      </c>
      <c r="DR124" s="841"/>
      <c r="DS124" s="841"/>
      <c r="DT124" s="841"/>
      <c r="DU124" s="842"/>
      <c r="DV124" s="929" t="s">
        <v>386</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439</v>
      </c>
      <c r="AB125" s="858"/>
      <c r="AC125" s="858"/>
      <c r="AD125" s="858"/>
      <c r="AE125" s="859"/>
      <c r="AF125" s="860" t="s">
        <v>459</v>
      </c>
      <c r="AG125" s="858"/>
      <c r="AH125" s="858"/>
      <c r="AI125" s="858"/>
      <c r="AJ125" s="859"/>
      <c r="AK125" s="860" t="s">
        <v>439</v>
      </c>
      <c r="AL125" s="858"/>
      <c r="AM125" s="858"/>
      <c r="AN125" s="858"/>
      <c r="AO125" s="859"/>
      <c r="AP125" s="905" t="s">
        <v>439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464</v>
      </c>
      <c r="DH125" s="923"/>
      <c r="DI125" s="923"/>
      <c r="DJ125" s="923"/>
      <c r="DK125" s="923"/>
      <c r="DL125" s="923" t="s">
        <v>438</v>
      </c>
      <c r="DM125" s="923"/>
      <c r="DN125" s="923"/>
      <c r="DO125" s="923"/>
      <c r="DP125" s="923"/>
      <c r="DQ125" s="923" t="s">
        <v>127</v>
      </c>
      <c r="DR125" s="923"/>
      <c r="DS125" s="923"/>
      <c r="DT125" s="923"/>
      <c r="DU125" s="923"/>
      <c r="DV125" s="924" t="s">
        <v>446</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459</v>
      </c>
      <c r="AB126" s="858"/>
      <c r="AC126" s="858"/>
      <c r="AD126" s="858"/>
      <c r="AE126" s="859"/>
      <c r="AF126" s="860" t="s">
        <v>439</v>
      </c>
      <c r="AG126" s="858"/>
      <c r="AH126" s="858"/>
      <c r="AI126" s="858"/>
      <c r="AJ126" s="859"/>
      <c r="AK126" s="860" t="s">
        <v>451</v>
      </c>
      <c r="AL126" s="858"/>
      <c r="AM126" s="858"/>
      <c r="AN126" s="858"/>
      <c r="AO126" s="859"/>
      <c r="AP126" s="905" t="s">
        <v>459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438</v>
      </c>
      <c r="DM126" s="895"/>
      <c r="DN126" s="895"/>
      <c r="DO126" s="895"/>
      <c r="DP126" s="895"/>
      <c r="DQ126" s="895" t="s">
        <v>451</v>
      </c>
      <c r="DR126" s="895"/>
      <c r="DS126" s="895"/>
      <c r="DT126" s="895"/>
      <c r="DU126" s="895"/>
      <c r="DV126" s="872" t="s">
        <v>439</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446</v>
      </c>
      <c r="AB127" s="858"/>
      <c r="AC127" s="858"/>
      <c r="AD127" s="858"/>
      <c r="AE127" s="859"/>
      <c r="AF127" s="860" t="s">
        <v>438</v>
      </c>
      <c r="AG127" s="858"/>
      <c r="AH127" s="858"/>
      <c r="AI127" s="858"/>
      <c r="AJ127" s="859"/>
      <c r="AK127" s="860" t="s">
        <v>451</v>
      </c>
      <c r="AL127" s="858"/>
      <c r="AM127" s="858"/>
      <c r="AN127" s="858"/>
      <c r="AO127" s="859"/>
      <c r="AP127" s="905" t="s">
        <v>439</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451</v>
      </c>
      <c r="DH127" s="895"/>
      <c r="DI127" s="895"/>
      <c r="DJ127" s="895"/>
      <c r="DK127" s="895"/>
      <c r="DL127" s="895" t="s">
        <v>435</v>
      </c>
      <c r="DM127" s="895"/>
      <c r="DN127" s="895"/>
      <c r="DO127" s="895"/>
      <c r="DP127" s="895"/>
      <c r="DQ127" s="895" t="s">
        <v>459</v>
      </c>
      <c r="DR127" s="895"/>
      <c r="DS127" s="895"/>
      <c r="DT127" s="895"/>
      <c r="DU127" s="895"/>
      <c r="DV127" s="872" t="s">
        <v>439</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787677</v>
      </c>
      <c r="AB128" s="879"/>
      <c r="AC128" s="879"/>
      <c r="AD128" s="879"/>
      <c r="AE128" s="880"/>
      <c r="AF128" s="881">
        <v>770126</v>
      </c>
      <c r="AG128" s="879"/>
      <c r="AH128" s="879"/>
      <c r="AI128" s="879"/>
      <c r="AJ128" s="880"/>
      <c r="AK128" s="881">
        <v>761660</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451</v>
      </c>
      <c r="BG128" s="865"/>
      <c r="BH128" s="865"/>
      <c r="BI128" s="865"/>
      <c r="BJ128" s="865"/>
      <c r="BK128" s="865"/>
      <c r="BL128" s="888"/>
      <c r="BM128" s="864">
        <v>12.58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7</v>
      </c>
      <c r="DH128" s="869"/>
      <c r="DI128" s="869"/>
      <c r="DJ128" s="869"/>
      <c r="DK128" s="869"/>
      <c r="DL128" s="869">
        <v>44</v>
      </c>
      <c r="DM128" s="869"/>
      <c r="DN128" s="869"/>
      <c r="DO128" s="869"/>
      <c r="DP128" s="869"/>
      <c r="DQ128" s="869">
        <v>27</v>
      </c>
      <c r="DR128" s="869"/>
      <c r="DS128" s="869"/>
      <c r="DT128" s="869"/>
      <c r="DU128" s="869"/>
      <c r="DV128" s="870">
        <v>0</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18054550</v>
      </c>
      <c r="AB129" s="858"/>
      <c r="AC129" s="858"/>
      <c r="AD129" s="858"/>
      <c r="AE129" s="859"/>
      <c r="AF129" s="860">
        <v>18137152</v>
      </c>
      <c r="AG129" s="858"/>
      <c r="AH129" s="858"/>
      <c r="AI129" s="858"/>
      <c r="AJ129" s="859"/>
      <c r="AK129" s="860">
        <v>18267710</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127</v>
      </c>
      <c r="BG129" s="848"/>
      <c r="BH129" s="848"/>
      <c r="BI129" s="848"/>
      <c r="BJ129" s="848"/>
      <c r="BK129" s="848"/>
      <c r="BL129" s="849"/>
      <c r="BM129" s="847">
        <v>17.579999999999998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2477429</v>
      </c>
      <c r="AB130" s="858"/>
      <c r="AC130" s="858"/>
      <c r="AD130" s="858"/>
      <c r="AE130" s="859"/>
      <c r="AF130" s="860">
        <v>2537877</v>
      </c>
      <c r="AG130" s="858"/>
      <c r="AH130" s="858"/>
      <c r="AI130" s="858"/>
      <c r="AJ130" s="859"/>
      <c r="AK130" s="860">
        <v>2570435</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7.4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15577121</v>
      </c>
      <c r="AB131" s="841"/>
      <c r="AC131" s="841"/>
      <c r="AD131" s="841"/>
      <c r="AE131" s="842"/>
      <c r="AF131" s="843">
        <v>15599275</v>
      </c>
      <c r="AG131" s="841"/>
      <c r="AH131" s="841"/>
      <c r="AI131" s="841"/>
      <c r="AJ131" s="842"/>
      <c r="AK131" s="843">
        <v>15697275</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v>40.1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8.5141792249999995</v>
      </c>
      <c r="AB132" s="821"/>
      <c r="AC132" s="821"/>
      <c r="AD132" s="821"/>
      <c r="AE132" s="822"/>
      <c r="AF132" s="823">
        <v>7.2098863570000002</v>
      </c>
      <c r="AG132" s="821"/>
      <c r="AH132" s="821"/>
      <c r="AI132" s="821"/>
      <c r="AJ132" s="822"/>
      <c r="AK132" s="823">
        <v>6.5073077970000002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9.4</v>
      </c>
      <c r="AB133" s="800"/>
      <c r="AC133" s="800"/>
      <c r="AD133" s="800"/>
      <c r="AE133" s="801"/>
      <c r="AF133" s="799">
        <v>8.1999999999999993</v>
      </c>
      <c r="AG133" s="800"/>
      <c r="AH133" s="800"/>
      <c r="AI133" s="800"/>
      <c r="AJ133" s="801"/>
      <c r="AK133" s="799">
        <v>7.4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NF/kJzhLmNFdvV2kejEYAfVp6AZmUxG8b5+RnI0do1zUayTlWvHs1fS8Umx2gpxJJfD6+A+auiBsKZ0LRZlkg==" saltValue="4xsTyRlQ6ISFLU9EX6Iq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NNmkevW9tji2nenSsP1Cs8E+fuB0UV3GNob4QHABLSGahtDa4bkV7hB9O3/f/vV/dfRMpdh961Zzy3BRisyw==" saltValue="ozjHlwdObJsKmM498wgl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ZoZNzN/THC3L3TqvZ9+6mARbqmsC3ZxDxws371WXkHexV0CrZodUIwRoUWDZn07ZXBQ86HXd2hmu8Ir6G+uAQ==" saltValue="WI4Z35pGVgqyIia3LC4JV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509</v>
      </c>
      <c r="AL9" s="1228"/>
      <c r="AM9" s="1228"/>
      <c r="AN9" s="1229"/>
      <c r="AO9" s="312">
        <v>5356737</v>
      </c>
      <c r="AP9" s="312">
        <v>61590</v>
      </c>
      <c r="AQ9" s="313">
        <v>57145</v>
      </c>
      <c r="AR9" s="314">
        <v>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510</v>
      </c>
      <c r="AL10" s="1228"/>
      <c r="AM10" s="1228"/>
      <c r="AN10" s="1229"/>
      <c r="AO10" s="315">
        <v>351025</v>
      </c>
      <c r="AP10" s="315">
        <v>4036</v>
      </c>
      <c r="AQ10" s="316">
        <v>3801</v>
      </c>
      <c r="AR10" s="317">
        <v>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511</v>
      </c>
      <c r="AL11" s="1228"/>
      <c r="AM11" s="1228"/>
      <c r="AN11" s="1229"/>
      <c r="AO11" s="315">
        <v>53091</v>
      </c>
      <c r="AP11" s="315">
        <v>610</v>
      </c>
      <c r="AQ11" s="316">
        <v>6723</v>
      </c>
      <c r="AR11" s="317">
        <v>-90.9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512</v>
      </c>
      <c r="AL12" s="1228"/>
      <c r="AM12" s="1228"/>
      <c r="AN12" s="1229"/>
      <c r="AO12" s="315">
        <v>128662</v>
      </c>
      <c r="AP12" s="315">
        <v>1479</v>
      </c>
      <c r="AQ12" s="316">
        <v>959</v>
      </c>
      <c r="AR12" s="317">
        <v>54.2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513</v>
      </c>
      <c r="AL13" s="1228"/>
      <c r="AM13" s="1228"/>
      <c r="AN13" s="1229"/>
      <c r="AO13" s="315" t="s">
        <v>514</v>
      </c>
      <c r="AP13" s="315" t="s">
        <v>514</v>
      </c>
      <c r="AQ13" s="316">
        <v>1</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515</v>
      </c>
      <c r="AL14" s="1228"/>
      <c r="AM14" s="1228"/>
      <c r="AN14" s="1229"/>
      <c r="AO14" s="315">
        <v>252360</v>
      </c>
      <c r="AP14" s="315">
        <v>2902</v>
      </c>
      <c r="AQ14" s="316">
        <v>2728</v>
      </c>
      <c r="AR14" s="317">
        <v>6.4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516</v>
      </c>
      <c r="AL15" s="1228"/>
      <c r="AM15" s="1228"/>
      <c r="AN15" s="1229"/>
      <c r="AO15" s="315">
        <v>59402</v>
      </c>
      <c r="AP15" s="315">
        <v>683</v>
      </c>
      <c r="AQ15" s="316">
        <v>1349</v>
      </c>
      <c r="AR15" s="317">
        <v>-49.4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517</v>
      </c>
      <c r="AL16" s="1231"/>
      <c r="AM16" s="1231"/>
      <c r="AN16" s="1232"/>
      <c r="AO16" s="315">
        <v>-216451</v>
      </c>
      <c r="AP16" s="315">
        <v>-2489</v>
      </c>
      <c r="AQ16" s="316">
        <v>-4270</v>
      </c>
      <c r="AR16" s="317">
        <v>-41.7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185</v>
      </c>
      <c r="AL17" s="1231"/>
      <c r="AM17" s="1231"/>
      <c r="AN17" s="1232"/>
      <c r="AO17" s="315">
        <v>5984826</v>
      </c>
      <c r="AP17" s="315">
        <v>68812</v>
      </c>
      <c r="AQ17" s="316">
        <v>68438</v>
      </c>
      <c r="AR17" s="317">
        <v>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522</v>
      </c>
      <c r="AL21" s="1225"/>
      <c r="AM21" s="1225"/>
      <c r="AN21" s="1226"/>
      <c r="AO21" s="327">
        <v>6.54</v>
      </c>
      <c r="AP21" s="328">
        <v>6.23</v>
      </c>
      <c r="AQ21" s="329">
        <v>0.31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523</v>
      </c>
      <c r="AL22" s="1225"/>
      <c r="AM22" s="1225"/>
      <c r="AN22" s="1226"/>
      <c r="AO22" s="332">
        <v>97.6</v>
      </c>
      <c r="AP22" s="333">
        <v>98.5</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527</v>
      </c>
      <c r="AL32" s="1216"/>
      <c r="AM32" s="1216"/>
      <c r="AN32" s="1217"/>
      <c r="AO32" s="342">
        <v>2423954</v>
      </c>
      <c r="AP32" s="342">
        <v>27870</v>
      </c>
      <c r="AQ32" s="343">
        <v>33979</v>
      </c>
      <c r="AR32" s="344">
        <v>-18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528</v>
      </c>
      <c r="AL33" s="1216"/>
      <c r="AM33" s="1216"/>
      <c r="AN33" s="1217"/>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529</v>
      </c>
      <c r="AL34" s="1216"/>
      <c r="AM34" s="1216"/>
      <c r="AN34" s="1217"/>
      <c r="AO34" s="342" t="s">
        <v>514</v>
      </c>
      <c r="AP34" s="342" t="s">
        <v>514</v>
      </c>
      <c r="AQ34" s="343">
        <v>15</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530</v>
      </c>
      <c r="AL35" s="1216"/>
      <c r="AM35" s="1216"/>
      <c r="AN35" s="1217"/>
      <c r="AO35" s="342">
        <v>1332095</v>
      </c>
      <c r="AP35" s="342">
        <v>15316</v>
      </c>
      <c r="AQ35" s="343">
        <v>9031</v>
      </c>
      <c r="AR35" s="344">
        <v>69.599999999999994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531</v>
      </c>
      <c r="AL36" s="1216"/>
      <c r="AM36" s="1216"/>
      <c r="AN36" s="1217"/>
      <c r="AO36" s="342">
        <v>520280</v>
      </c>
      <c r="AP36" s="342">
        <v>5982</v>
      </c>
      <c r="AQ36" s="343">
        <v>1893</v>
      </c>
      <c r="AR36" s="344">
        <v>216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532</v>
      </c>
      <c r="AL37" s="1216"/>
      <c r="AM37" s="1216"/>
      <c r="AN37" s="1217"/>
      <c r="AO37" s="342">
        <v>77230</v>
      </c>
      <c r="AP37" s="342">
        <v>888</v>
      </c>
      <c r="AQ37" s="343">
        <v>1352</v>
      </c>
      <c r="AR37" s="344">
        <v>-34.299999999999997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533</v>
      </c>
      <c r="AL38" s="1219"/>
      <c r="AM38" s="1219"/>
      <c r="AN38" s="1220"/>
      <c r="AO38" s="345">
        <v>6</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534</v>
      </c>
      <c r="AL39" s="1219"/>
      <c r="AM39" s="1219"/>
      <c r="AN39" s="1220"/>
      <c r="AO39" s="342">
        <v>-761660</v>
      </c>
      <c r="AP39" s="342">
        <v>-8757</v>
      </c>
      <c r="AQ39" s="343">
        <v>-6634</v>
      </c>
      <c r="AR39" s="344">
        <v>32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535</v>
      </c>
      <c r="AL40" s="1216"/>
      <c r="AM40" s="1216"/>
      <c r="AN40" s="1217"/>
      <c r="AO40" s="342">
        <v>-2570435</v>
      </c>
      <c r="AP40" s="342">
        <v>-29554</v>
      </c>
      <c r="AQ40" s="343">
        <v>-28305</v>
      </c>
      <c r="AR40" s="344">
        <v>4.4000000000000004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297</v>
      </c>
      <c r="AL41" s="1222"/>
      <c r="AM41" s="1222"/>
      <c r="AN41" s="1223"/>
      <c r="AO41" s="342">
        <v>1021470</v>
      </c>
      <c r="AP41" s="342">
        <v>11745</v>
      </c>
      <c r="AQ41" s="343">
        <v>11332</v>
      </c>
      <c r="AR41" s="344">
        <v>3.6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504</v>
      </c>
      <c r="AN49" s="1210" t="s">
        <v>539</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2282146</v>
      </c>
      <c r="AN51" s="364">
        <v>25392</v>
      </c>
      <c r="AO51" s="365">
        <v>71.2</v>
      </c>
      <c r="AP51" s="366">
        <v>66255</v>
      </c>
      <c r="AQ51" s="367">
        <v>3.6</v>
      </c>
      <c r="AR51" s="368">
        <v>67.599999999999994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1380317</v>
      </c>
      <c r="AN52" s="372">
        <v>15358</v>
      </c>
      <c r="AO52" s="373">
        <v>73.5</v>
      </c>
      <c r="AP52" s="374">
        <v>31822</v>
      </c>
      <c r="AQ52" s="375">
        <v>8.8000000000000007</v>
      </c>
      <c r="AR52" s="376">
        <v>64.7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1812107</v>
      </c>
      <c r="AN53" s="364">
        <v>20312</v>
      </c>
      <c r="AO53" s="365">
        <v>-20</v>
      </c>
      <c r="AP53" s="366">
        <v>47278</v>
      </c>
      <c r="AQ53" s="367">
        <v>-28.6</v>
      </c>
      <c r="AR53" s="368">
        <v>8.6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1096515</v>
      </c>
      <c r="AN54" s="372">
        <v>12291</v>
      </c>
      <c r="AO54" s="373">
        <v>-20</v>
      </c>
      <c r="AP54" s="374">
        <v>24096</v>
      </c>
      <c r="AQ54" s="375">
        <v>-24.3</v>
      </c>
      <c r="AR54" s="376">
        <v>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1393297</v>
      </c>
      <c r="AN55" s="364">
        <v>15688</v>
      </c>
      <c r="AO55" s="365">
        <v>-22.8</v>
      </c>
      <c r="AP55" s="366">
        <v>44504</v>
      </c>
      <c r="AQ55" s="367">
        <v>-5.9</v>
      </c>
      <c r="AR55" s="368">
        <v>-16.899999999999999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971094</v>
      </c>
      <c r="AN56" s="372">
        <v>10934</v>
      </c>
      <c r="AO56" s="373">
        <v>-11</v>
      </c>
      <c r="AP56" s="374">
        <v>25876</v>
      </c>
      <c r="AQ56" s="375">
        <v>7.4</v>
      </c>
      <c r="AR56" s="376">
        <v>-18.399999999999999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2110467</v>
      </c>
      <c r="AN57" s="364">
        <v>24000</v>
      </c>
      <c r="AO57" s="365">
        <v>53</v>
      </c>
      <c r="AP57" s="366">
        <v>47820</v>
      </c>
      <c r="AQ57" s="367">
        <v>7.5</v>
      </c>
      <c r="AR57" s="368">
        <v>45.5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1423554</v>
      </c>
      <c r="AN58" s="372">
        <v>16189</v>
      </c>
      <c r="AO58" s="373">
        <v>48.1</v>
      </c>
      <c r="AP58" s="374">
        <v>25855</v>
      </c>
      <c r="AQ58" s="375">
        <v>-0.1</v>
      </c>
      <c r="AR58" s="376">
        <v>48.2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1154903</v>
      </c>
      <c r="AN59" s="364">
        <v>13279</v>
      </c>
      <c r="AO59" s="365">
        <v>-44.7</v>
      </c>
      <c r="AP59" s="366">
        <v>41934</v>
      </c>
      <c r="AQ59" s="367">
        <v>-12.3</v>
      </c>
      <c r="AR59" s="368">
        <v>-32.4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893002</v>
      </c>
      <c r="AN60" s="372">
        <v>10267</v>
      </c>
      <c r="AO60" s="373">
        <v>-36.6</v>
      </c>
      <c r="AP60" s="374">
        <v>23352</v>
      </c>
      <c r="AQ60" s="375">
        <v>-9.6999999999999993</v>
      </c>
      <c r="AR60" s="376">
        <v>-26.9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1750584</v>
      </c>
      <c r="AN61" s="379">
        <v>19734</v>
      </c>
      <c r="AO61" s="380">
        <v>7.3</v>
      </c>
      <c r="AP61" s="381">
        <v>49558</v>
      </c>
      <c r="AQ61" s="382">
        <v>-7.1</v>
      </c>
      <c r="AR61" s="368">
        <v>14.4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1152896</v>
      </c>
      <c r="AN62" s="372">
        <v>13008</v>
      </c>
      <c r="AO62" s="373">
        <v>10.8</v>
      </c>
      <c r="AP62" s="374">
        <v>26200</v>
      </c>
      <c r="AQ62" s="375">
        <v>-3.6</v>
      </c>
      <c r="AR62" s="376">
        <v>14.4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PT1Z4WjqiDI+CWdrFb+vKZlbTbcoF6Gq2xmcC7nR53da5QH4EmmP/HqAvEFea5389wR6KB1n+kbspbpPuP3NA==" saltValue="bOIlMHdKdKhFIaNJv/eS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cULv4YG8V/6DV2TOwLXIgJFPeyJsASJLKbAsxIGHuZCaVh+zZvf1fp4to9zik2r/fWBTMWgyrqfHTi35LlS2Q==" saltValue="X4Nz7v8kxFCwKgCz/AAx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Com3OhxMZzYUnyh7qeQQlhnPgdpGFnwGvwuAlzyoNxxFbbA0+uB62w606+SFlZBA4WZhm3mzNGcWb0WPS83mw==" saltValue="NdzvYidGFx/sNYyhVXUs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4"/>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3" t="s">
        <v>3</v>
      </c>
      <c r="D47" s="1233"/>
      <c r="E47" s="1234"/>
      <c r="F47" s="11">
        <v>6.68</v>
      </c>
      <c r="G47" s="12">
        <v>7.65</v>
      </c>
      <c r="H47" s="12">
        <v>7.05</v>
      </c>
      <c r="I47" s="12">
        <v>5.91</v>
      </c>
      <c r="J47" s="13">
        <v>13.31</v>
      </c>
    </row>
    <row r="48" spans="2:10" ht="57.75" customHeight="1" x14ac:dyDescent="0.15">
      <c r="B48" s="14"/>
      <c r="C48" s="1235" t="s">
        <v>4</v>
      </c>
      <c r="D48" s="1235"/>
      <c r="E48" s="1236"/>
      <c r="F48" s="15">
        <v>0.36</v>
      </c>
      <c r="G48" s="16">
        <v>0.43</v>
      </c>
      <c r="H48" s="16">
        <v>0.38</v>
      </c>
      <c r="I48" s="16">
        <v>0.1</v>
      </c>
      <c r="J48" s="17">
        <v>0.42</v>
      </c>
    </row>
    <row r="49" spans="2:10" ht="57.75" customHeight="1" thickBot="1" x14ac:dyDescent="0.2">
      <c r="B49" s="18"/>
      <c r="C49" s="1237" t="s">
        <v>5</v>
      </c>
      <c r="D49" s="1237"/>
      <c r="E49" s="1238"/>
      <c r="F49" s="19">
        <v>0.31</v>
      </c>
      <c r="G49" s="20">
        <v>1.17</v>
      </c>
      <c r="H49" s="20" t="s">
        <v>560</v>
      </c>
      <c r="I49" s="20" t="s">
        <v>561</v>
      </c>
      <c r="J49" s="21">
        <v>7.76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sheetData>
  <sheetProtection algorithmName="SHA-512" hashValue="JIOjsqrYBgsc8oUhClz8Ovt5gecdhNL2CA8hHm8z3FxWw1AowMcnLp4BseB3l7uUf/bj90+wYIZLCW3FLgEZ3g==" saltValue="HqkgwP57uqncoXQ12HMx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created xsi:type="dcterms:W3CDTF">2020-09-28T08:53:21Z</dcterms:created>
  <dcterms:modified xsi:type="dcterms:W3CDTF">2020-09-30T02:43:09Z</dcterms:modified>
</cp:coreProperties>
</file>