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40岬町\"/>
    </mc:Choice>
  </mc:AlternateContent>
  <workbookProtection workbookAlgorithmName="SHA-512" workbookHashValue="iZtUnNE474uk1mo7fTvbTyLz0ZeWwVZXr1jXLIMhiLOch5LnuLoJtO92Rsdtl+Lb/+mmgxWfeXQHAlNlPaAKuQ==" workbookSaltValue="cb9nI1QqjfcNuiferh09a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BB8" i="4" s="1"/>
  <c r="S6" i="5"/>
  <c r="R6" i="5"/>
  <c r="AL8" i="4" s="1"/>
  <c r="Q6" i="5"/>
  <c r="P6" i="5"/>
  <c r="P10" i="4" s="1"/>
  <c r="O6" i="5"/>
  <c r="I10" i="4" s="1"/>
  <c r="N6" i="5"/>
  <c r="B10" i="4" s="1"/>
  <c r="M6" i="5"/>
  <c r="AD8"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E85" i="4"/>
  <c r="W10" i="4"/>
  <c r="AT8" i="4"/>
  <c r="P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<sst xmlns="http://schemas.openxmlformats.org/spreadsheetml/2006/main" count="220" uniqueCount="108">
  <si>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</si>
  <si>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</si>
  <si>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</si>
  <si>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</si>
  <si>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</si>
  <si>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</si>
  <si>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</si>
  <si>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</si>
  <si>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</si>
  <si>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</si>
  <si>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</si>
  <si>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</si>
  <si>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</si>
  <si>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</si>
  <si>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</si>
  <si>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</si>
  <si>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</si>
  <si>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</si>
  <si>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</si>
  <si>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</si>
  <si>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</si>
  <si>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</si>
  <si>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</si>
  <si>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</si>
  <si>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</si>
  <si>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</si>
  <si>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</si>
  <si>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</si>
  <si>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</si>
  <si>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</si>
  <si>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</si>
  <si>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</si>
  <si>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</si>
  <si>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</si>
  <si>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</si>
  <si>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</si>
  <si>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</si>
  <si>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</si>
  <si>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</si>
  <si>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</si>
  <si>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</si>
  <si>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</si>
  <si>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</si>
  <si>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</si>
  <si>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</si>
  <si>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</si>
  <si>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</si>
  <si>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</si>
  <si>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</si>
  <si>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</si>
  <si>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</si>
  <si>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</si>
  <si>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</si>
  <si>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</si>
  <si>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</si>
  <si>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</si>
  <si>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</si>
  <si>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</si>
  <si>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</si>
  <si>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</si>
  <si>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</si>
  <si>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</si>
  <si>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</si>
  <si>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</si>
  <si>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</si>
  <si>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</si>
  <si>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</si>
  <si>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</si>
  <si>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</si>
  <si>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</si>
  <si>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</si>
  <si>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</si>
  <si>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</si>
  <si>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</si>
  <si>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</si>
  <si>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</si>
  <si>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</si>
  <si>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</si>
  <si>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</si>
  <si>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</si>
  <si>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</si>
  <si>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</si>
  <si>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</si>
  <si>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</si>
  <si>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</si>
  <si>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</si>
  <si>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</si>
  <si>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</si>
  <si>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</si>
  <si>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</si>
  <si>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</si>
  <si>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</si>
  <si>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</si>
  <si>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岬町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</si>
  <si>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</si>
  <si>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</si>
  <si>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</si>
  <si>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</si>
  <si>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</si>
  <si>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</si>
  <si>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</si>
  <si>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</si>
  <si>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</si>
  <si>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</si>
  <si>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</si>
  <si>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経常収支比率は改善に至っておらず、企業債残高が高く、流動比率が100%を下回っていることから、更なる経営改善が必要である。企業誘致により「大口」受給者の増加を見込む事が出来れば</t>
    </r>
    <r>
      <rPr>
        <sz val="11"/>
        <rFont val="ＭＳ ゴシック"/>
        <family val="3"/>
        <charset val="128"/>
      </rPr>
      <t>経営</t>
    </r>
    <r>
      <rPr>
        <sz val="11"/>
        <color theme="1"/>
        <rFont val="ＭＳ ゴシック"/>
        <family val="3"/>
        <charset val="128"/>
      </rPr>
      <t>改善が</t>
    </r>
    <r>
      <rPr>
        <sz val="11"/>
        <rFont val="ＭＳ ゴシック"/>
        <family val="3"/>
        <charset val="128"/>
      </rPr>
      <t>図られる</t>
    </r>
    <r>
      <rPr>
        <sz val="11"/>
        <color theme="1"/>
        <rFont val="ＭＳ ゴシック"/>
        <family val="3"/>
        <charset val="128"/>
      </rPr>
      <t>が、実現は期待できない状況である。
　また</t>
    </r>
    <r>
      <rPr>
        <sz val="11"/>
        <color rgb="FFFF0000"/>
        <rFont val="ＭＳ ゴシック"/>
        <family val="3"/>
        <charset val="128"/>
      </rPr>
      <t>、</t>
    </r>
    <r>
      <rPr>
        <sz val="11"/>
        <color theme="1"/>
        <rFont val="ＭＳ ゴシック"/>
        <family val="3"/>
        <charset val="128"/>
      </rPr>
      <t>逢帰ダムからの取水及び浄水施設である孝子浄水場に関しても老朽化が進み更新事業が必要とされるが、経営状況からすると実施困難な状況である。
　今後</t>
    </r>
    <r>
      <rPr>
        <sz val="11"/>
        <rFont val="ＭＳ ゴシック"/>
        <family val="3"/>
        <charset val="128"/>
      </rPr>
      <t>は、令和元年度から</t>
    </r>
    <r>
      <rPr>
        <sz val="11"/>
        <color theme="1"/>
        <rFont val="ＭＳ ゴシック"/>
        <family val="3"/>
        <charset val="128"/>
      </rPr>
      <t>大阪広域水道企業団と統合</t>
    </r>
    <r>
      <rPr>
        <sz val="11"/>
        <rFont val="ＭＳ ゴシック"/>
        <family val="3"/>
        <charset val="128"/>
      </rPr>
      <t>し</t>
    </r>
    <r>
      <rPr>
        <sz val="11"/>
        <color theme="1"/>
        <rFont val="ＭＳ ゴシック"/>
        <family val="3"/>
        <charset val="128"/>
      </rPr>
      <t>、経営戦略や施設の更新計画を策定して、運営基盤の強化に努めていく。</t>
    </r>
    <rPh sb="1" eb="3">
      <t>ケイジョウ</t>
    </rPh>
    <rPh sb="3" eb="5">
      <t>シュウシ</t>
    </rPh>
    <rPh sb="5" eb="7">
      <t>ヒリツ</t>
    </rPh>
    <rPh sb="8" eb="10">
      <t>カイゼン</t>
    </rPh>
    <rPh sb="11" eb="12">
      <t>イタ</t>
    </rPh>
    <rPh sb="18" eb="20">
      <t>キギョウ</t>
    </rPh>
    <rPh sb="20" eb="21">
      <t>サイ</t>
    </rPh>
    <rPh sb="21" eb="23">
      <t>ザンダカ</t>
    </rPh>
    <rPh sb="24" eb="25">
      <t>タカ</t>
    </rPh>
    <rPh sb="27" eb="29">
      <t>リュウドウ</t>
    </rPh>
    <rPh sb="29" eb="31">
      <t>ヒリツ</t>
    </rPh>
    <rPh sb="37" eb="39">
      <t>シタマワ</t>
    </rPh>
    <rPh sb="48" eb="49">
      <t>サラ</t>
    </rPh>
    <rPh sb="51" eb="53">
      <t>ケイエイ</t>
    </rPh>
    <rPh sb="53" eb="55">
      <t>カイゼン</t>
    </rPh>
    <rPh sb="56" eb="58">
      <t>ヒツヨウ</t>
    </rPh>
    <rPh sb="62" eb="64">
      <t>キギョウ</t>
    </rPh>
    <rPh sb="64" eb="66">
      <t>ユウチ</t>
    </rPh>
    <rPh sb="70" eb="72">
      <t>オオグチ</t>
    </rPh>
    <rPh sb="73" eb="76">
      <t>ジュキュウシャ</t>
    </rPh>
    <rPh sb="77" eb="79">
      <t>ゾウカ</t>
    </rPh>
    <rPh sb="80" eb="82">
      <t>ミコ</t>
    </rPh>
    <rPh sb="83" eb="84">
      <t>コト</t>
    </rPh>
    <rPh sb="85" eb="87">
      <t>デキ</t>
    </rPh>
    <rPh sb="89" eb="91">
      <t>ケイエイ</t>
    </rPh>
    <rPh sb="91" eb="93">
      <t>カイゼン</t>
    </rPh>
    <rPh sb="94" eb="95">
      <t>ハカ</t>
    </rPh>
    <rPh sb="100" eb="102">
      <t>ジツゲン</t>
    </rPh>
    <rPh sb="103" eb="105">
      <t>キタイ</t>
    </rPh>
    <rPh sb="109" eb="111">
      <t>ジョウキョウ</t>
    </rPh>
    <rPh sb="120" eb="121">
      <t>アイ</t>
    </rPh>
    <rPh sb="121" eb="122">
      <t>ガエ</t>
    </rPh>
    <rPh sb="127" eb="129">
      <t>シュスイ</t>
    </rPh>
    <rPh sb="129" eb="130">
      <t>オヨ</t>
    </rPh>
    <rPh sb="131" eb="133">
      <t>ジョウスイ</t>
    </rPh>
    <rPh sb="133" eb="135">
      <t>シセツ</t>
    </rPh>
    <rPh sb="138" eb="140">
      <t>キョウシ</t>
    </rPh>
    <rPh sb="140" eb="143">
      <t>ジョウスイジョウ</t>
    </rPh>
    <rPh sb="144" eb="145">
      <t>カン</t>
    </rPh>
    <rPh sb="148" eb="151">
      <t>ロウキュウカ</t>
    </rPh>
    <rPh sb="152" eb="153">
      <t>スス</t>
    </rPh>
    <rPh sb="154" eb="156">
      <t>コウシン</t>
    </rPh>
    <rPh sb="156" eb="158">
      <t>ジギョウ</t>
    </rPh>
    <rPh sb="159" eb="161">
      <t>ヒツヨウ</t>
    </rPh>
    <rPh sb="167" eb="169">
      <t>ケイエイ</t>
    </rPh>
    <rPh sb="169" eb="171">
      <t>ジョウキョウ</t>
    </rPh>
    <rPh sb="176" eb="178">
      <t>ジッシ</t>
    </rPh>
    <rPh sb="178" eb="180">
      <t>コンナン</t>
    </rPh>
    <rPh sb="181" eb="183">
      <t>ジョウキョウ</t>
    </rPh>
    <rPh sb="189" eb="191">
      <t>コンゴ</t>
    </rPh>
    <rPh sb="193" eb="195">
      <t>レイワ</t>
    </rPh>
    <rPh sb="195" eb="196">
      <t>ガン</t>
    </rPh>
    <rPh sb="196" eb="197">
      <t>ネン</t>
    </rPh>
    <rPh sb="197" eb="198">
      <t>ド</t>
    </rPh>
    <rPh sb="200" eb="202">
      <t>オオサカ</t>
    </rPh>
    <rPh sb="202" eb="204">
      <t>コウイキ</t>
    </rPh>
    <rPh sb="204" eb="206">
      <t>スイドウ</t>
    </rPh>
    <rPh sb="206" eb="208">
      <t>キギョウ</t>
    </rPh>
    <rPh sb="208" eb="209">
      <t>ダン</t>
    </rPh>
    <rPh sb="210" eb="212">
      <t>トウゴウ</t>
    </rPh>
    <rPh sb="214" eb="216">
      <t>ケイエイ</t>
    </rPh>
    <rPh sb="216" eb="218">
      <t>センリャク</t>
    </rPh>
    <rPh sb="232" eb="234">
      <t>ウンエイ</t>
    </rPh>
    <rPh sb="234" eb="236">
      <t>キバン</t>
    </rPh>
    <rPh sb="237" eb="239">
      <t>キョウカ</t>
    </rPh>
    <rPh sb="240" eb="241">
      <t>ツト</t>
    </rPh>
    <phoneticPr fontId="4"/>
  </si>
  <si>
    <r>
      <t>　管路経年化率は類似団体</t>
    </r>
    <r>
      <rPr>
        <sz val="11"/>
        <color theme="1"/>
        <rFont val="ＭＳ ゴシック"/>
        <family val="3"/>
        <charset val="128"/>
      </rPr>
      <t xml:space="preserve">平均値と比較すると若干高く推移している。基幹管路に関しての老朽管対策事業は十分に実施できていない状況である。
</t>
    </r>
    <rPh sb="1" eb="3">
      <t>カンロ</t>
    </rPh>
    <rPh sb="3" eb="6">
      <t>ケイネンカ</t>
    </rPh>
    <rPh sb="6" eb="7">
      <t>リツ</t>
    </rPh>
    <rPh sb="8" eb="10">
      <t>ルイジ</t>
    </rPh>
    <rPh sb="10" eb="12">
      <t>ダンタイ</t>
    </rPh>
    <rPh sb="12" eb="15">
      <t>ヘイキンチ</t>
    </rPh>
    <rPh sb="16" eb="18">
      <t>ヒカク</t>
    </rPh>
    <rPh sb="21" eb="23">
      <t>ジャッカン</t>
    </rPh>
    <rPh sb="23" eb="24">
      <t>タカ</t>
    </rPh>
    <rPh sb="25" eb="27">
      <t>スイイ</t>
    </rPh>
    <rPh sb="32" eb="34">
      <t>キカン</t>
    </rPh>
    <rPh sb="34" eb="36">
      <t>カンロ</t>
    </rPh>
    <rPh sb="37" eb="38">
      <t>カン</t>
    </rPh>
    <rPh sb="41" eb="43">
      <t>ロウキュウ</t>
    </rPh>
    <rPh sb="43" eb="44">
      <t>カン</t>
    </rPh>
    <rPh sb="44" eb="46">
      <t>タイサク</t>
    </rPh>
    <rPh sb="46" eb="48">
      <t>ジギョウ</t>
    </rPh>
    <rPh sb="49" eb="51">
      <t>ジュウブン</t>
    </rPh>
    <rPh sb="52" eb="54">
      <t>ジッシ</t>
    </rPh>
    <rPh sb="60" eb="62">
      <t>ジョウキョウ</t>
    </rPh>
    <phoneticPr fontId="4"/>
  </si>
  <si>
    <t>　過去、水需要の高かった企業の撤退により、施設利用率が悪化し、以降、低い水準で推移している。また、拡張事業の財源として発行した企業債の償還が経営を圧迫している。そのような中で、料金徴収率及び有収率向上については未収金の回収を含めた検討・微収業務の外部委託や、漏水調査の実施により改善に努めたが、改善には至らなかった。
  流動比率は100%を下回っているが、改善傾向にある。
　経常収支比率については、修繕費の増に伴う経常費用の増加により昨年から低下したものの、継続して100％以上を維持できている。
　なお、有収率については、算定方法を見直し精査した結果、年間総配水量が増加したことで昨年より低下した。</t>
    <rPh sb="1" eb="3">
      <t>カコ</t>
    </rPh>
    <rPh sb="4" eb="5">
      <t>ミズ</t>
    </rPh>
    <rPh sb="5" eb="7">
      <t>ジュヨウ</t>
    </rPh>
    <rPh sb="8" eb="9">
      <t>タカ</t>
    </rPh>
    <rPh sb="12" eb="14">
      <t>キギョウ</t>
    </rPh>
    <rPh sb="15" eb="17">
      <t>テッタイ</t>
    </rPh>
    <rPh sb="21" eb="23">
      <t>シセツ</t>
    </rPh>
    <rPh sb="23" eb="25">
      <t>リヨウ</t>
    </rPh>
    <rPh sb="25" eb="26">
      <t>リツ</t>
    </rPh>
    <rPh sb="27" eb="29">
      <t>アッカ</t>
    </rPh>
    <rPh sb="31" eb="33">
      <t>イコウ</t>
    </rPh>
    <rPh sb="34" eb="35">
      <t>ヒク</t>
    </rPh>
    <rPh sb="36" eb="38">
      <t>スイジュン</t>
    </rPh>
    <rPh sb="39" eb="41">
      <t>スイイ</t>
    </rPh>
    <rPh sb="49" eb="51">
      <t>カクチョウ</t>
    </rPh>
    <rPh sb="51" eb="53">
      <t>ジギョウ</t>
    </rPh>
    <rPh sb="54" eb="56">
      <t>ザイゲン</t>
    </rPh>
    <rPh sb="59" eb="61">
      <t>ハッコウ</t>
    </rPh>
    <rPh sb="63" eb="65">
      <t>キギョウ</t>
    </rPh>
    <rPh sb="65" eb="66">
      <t>サイ</t>
    </rPh>
    <rPh sb="67" eb="69">
      <t>ショウカン</t>
    </rPh>
    <rPh sb="70" eb="72">
      <t>ケイエイ</t>
    </rPh>
    <rPh sb="73" eb="75">
      <t>アッパク</t>
    </rPh>
    <rPh sb="85" eb="86">
      <t>ナカ</t>
    </rPh>
    <rPh sb="88" eb="90">
      <t>リョウキン</t>
    </rPh>
    <rPh sb="90" eb="92">
      <t>チョウシュウ</t>
    </rPh>
    <rPh sb="92" eb="93">
      <t>リツ</t>
    </rPh>
    <rPh sb="93" eb="94">
      <t>オヨ</t>
    </rPh>
    <rPh sb="95" eb="98">
      <t>ユウシュウリツ</t>
    </rPh>
    <rPh sb="98" eb="100">
      <t>コウジョウ</t>
    </rPh>
    <rPh sb="105" eb="108">
      <t>ミシュウキン</t>
    </rPh>
    <rPh sb="109" eb="111">
      <t>カイシュウ</t>
    </rPh>
    <rPh sb="112" eb="113">
      <t>フク</t>
    </rPh>
    <rPh sb="115" eb="117">
      <t>ケントウ</t>
    </rPh>
    <rPh sb="118" eb="119">
      <t>ビ</t>
    </rPh>
    <rPh sb="161" eb="163">
      <t>リュウドウ</t>
    </rPh>
    <rPh sb="163" eb="165">
      <t>ヒリツ</t>
    </rPh>
    <rPh sb="171" eb="173">
      <t>シタマワ</t>
    </rPh>
    <rPh sb="179" eb="181">
      <t>カイゼン</t>
    </rPh>
    <rPh sb="181" eb="183">
      <t>ケイコウ</t>
    </rPh>
    <rPh sb="189" eb="191">
      <t>ケイジョウ</t>
    </rPh>
    <rPh sb="191" eb="193">
      <t>シュウシ</t>
    </rPh>
    <rPh sb="194" eb="195">
      <t>リツ</t>
    </rPh>
    <rPh sb="201" eb="204">
      <t>シュウゼンヒ</t>
    </rPh>
    <rPh sb="205" eb="206">
      <t>ゾウ</t>
    </rPh>
    <rPh sb="207" eb="208">
      <t>トモナ</t>
    </rPh>
    <rPh sb="209" eb="211">
      <t>ケイジョウ</t>
    </rPh>
    <rPh sb="211" eb="213">
      <t>ヒヨウ</t>
    </rPh>
    <rPh sb="214" eb="216">
      <t>ゾウカ</t>
    </rPh>
    <rPh sb="219" eb="221">
      <t>サクネン</t>
    </rPh>
    <rPh sb="223" eb="225">
      <t>テイカ</t>
    </rPh>
    <rPh sb="231" eb="233">
      <t>ケイゾク</t>
    </rPh>
    <rPh sb="239" eb="241">
      <t>イジョウ</t>
    </rPh>
    <rPh sb="242" eb="244">
      <t>イジ</t>
    </rPh>
    <rPh sb="255" eb="257">
      <t>ユウシュウ</t>
    </rPh>
    <rPh sb="257" eb="258">
      <t>リツ</t>
    </rPh>
    <rPh sb="264" eb="266">
      <t>サンテイ</t>
    </rPh>
    <rPh sb="266" eb="268">
      <t>ホウホウ</t>
    </rPh>
    <rPh sb="269" eb="271">
      <t>ミナオ</t>
    </rPh>
    <rPh sb="272" eb="274">
      <t>セイサ</t>
    </rPh>
    <rPh sb="276" eb="278">
      <t>ケッカ</t>
    </rPh>
    <rPh sb="279" eb="281">
      <t>ネンカン</t>
    </rPh>
    <rPh sb="281" eb="282">
      <t>ソウ</t>
    </rPh>
    <rPh sb="282" eb="284">
      <t>ハイスイ</t>
    </rPh>
    <rPh sb="284" eb="285">
      <t>リョウ</t>
    </rPh>
    <rPh sb="286" eb="288">
      <t>ゾウカ</t>
    </rPh>
    <rPh sb="293" eb="295">
      <t>サクネン</t>
    </rPh>
    <rPh sb="297" eb="299">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</si>
</sst>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2.83</c:v>
                </c:pt>
                <c:pt idx="1">
                  <c:v>0.14000000000000001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692-4ABF-ADBB-75F39DDF3BE0}"/>
            </c:ext>
          </c:extLst>
        </c:ser>
        <c:dLbls>
          <c:showLegendKey val="0"/>
          <c:showVal val="0"/>
          <c:showCatName val="0"/>
          <c:showSerName val="0"/>
          <c:showPercent val="0"/>
          <c:showBubbleSize val="0"/>
        </c:dLbls>
        <c:gapWidth val="150"/>
        <c:axId val="123123968"/>
        <c:axId val="1241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4692-4ABF-ADBB-75F39DDF3BE0}"/>
            </c:ext>
          </c:extLst>
        </c:ser>
        <c:dLbls>
          <c:showLegendKey val="0"/>
          <c:showVal val="0"/>
          <c:showCatName val="0"/>
          <c:showSerName val="0"/>
          <c:showPercent val="0"/>
          <c:showBubbleSize val="0"/>
        </c:dLbls>
        <c:marker val="1"/>
        <c:smooth val="0"/>
        <c:axId val="123123968"/>
        <c:axId val="124156896"/>
      </c:lineChart>
      <c:dateAx>
        <c:axId val="123123968"/>
        <c:scaling>
          <c:orientation val="minMax"/>
        </c:scaling>
        <c:delete val="1"/>
        <c:axPos val="b"/>
        <c:numFmt formatCode="ge" sourceLinked="1"/>
        <c:majorTickMark val="none"/>
        <c:minorTickMark val="none"/>
        <c:tickLblPos val="none"/>
        <c:crossAx val="124156896"/>
        <c:crosses val="autoZero"/>
        <c:auto val="1"/>
        <c:lblOffset val="100"/>
        <c:baseTimeUnit val="years"/>
      </c:dateAx>
      <c:valAx>
        <c:axId val="1241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32.130000000000003</c:v>
                </c:pt>
                <c:pt idx="1">
                  <c:v>31.17</c:v>
                </c:pt>
                <c:pt idx="2">
                  <c:v>32.17</c:v>
                </c:pt>
                <c:pt idx="3">
                  <c:v>31.98</c:v>
                </c:pt>
                <c:pt idx="4">
                  <c:v>34.799999999999997</c:v>
                </c:pt>
              </c:numCache>
            </c:numRef>
          </c:val>
          <c:extLst>
            <c:ext xmlns:c16="http://schemas.microsoft.com/office/drawing/2014/chart" uri="{C3380CC4-5D6E-409C-BE32-E72D297353CC}">
              <c16:uniqueId val="{00000000-8CA5-4789-8235-5B81EECF3664}"/>
            </c:ext>
          </c:extLst>
        </c:ser>
        <c:dLbls>
          <c:showLegendKey val="0"/>
          <c:showVal val="0"/>
          <c:showCatName val="0"/>
          <c:showSerName val="0"/>
          <c:showPercent val="0"/>
          <c:showBubbleSize val="0"/>
        </c:dLbls>
        <c:gapWidth val="150"/>
        <c:axId val="257613784"/>
        <c:axId val="25761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8CA5-4789-8235-5B81EECF3664}"/>
            </c:ext>
          </c:extLst>
        </c:ser>
        <c:dLbls>
          <c:showLegendKey val="0"/>
          <c:showVal val="0"/>
          <c:showCatName val="0"/>
          <c:showSerName val="0"/>
          <c:showPercent val="0"/>
          <c:showBubbleSize val="0"/>
        </c:dLbls>
        <c:marker val="1"/>
        <c:smooth val="0"/>
        <c:axId val="257613784"/>
        <c:axId val="257616528"/>
      </c:lineChart>
      <c:dateAx>
        <c:axId val="257613784"/>
        <c:scaling>
          <c:orientation val="minMax"/>
        </c:scaling>
        <c:delete val="1"/>
        <c:axPos val="b"/>
        <c:numFmt formatCode="ge" sourceLinked="1"/>
        <c:majorTickMark val="none"/>
        <c:minorTickMark val="none"/>
        <c:tickLblPos val="none"/>
        <c:crossAx val="257616528"/>
        <c:crosses val="autoZero"/>
        <c:auto val="1"/>
        <c:lblOffset val="100"/>
        <c:baseTimeUnit val="years"/>
      </c:dateAx>
      <c:valAx>
        <c:axId val="25761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1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89.45</c:v>
                </c:pt>
                <c:pt idx="1">
                  <c:v>91</c:v>
                </c:pt>
                <c:pt idx="2">
                  <c:v>88.85</c:v>
                </c:pt>
                <c:pt idx="3">
                  <c:v>89.88</c:v>
                </c:pt>
                <c:pt idx="4">
                  <c:v>78.5</c:v>
                </c:pt>
              </c:numCache>
            </c:numRef>
          </c:val>
          <c:extLst>
            <c:ext xmlns:c16="http://schemas.microsoft.com/office/drawing/2014/chart" uri="{C3380CC4-5D6E-409C-BE32-E72D297353CC}">
              <c16:uniqueId val="{00000000-0170-44CD-BF17-96E08521B3FD}"/>
            </c:ext>
          </c:extLst>
        </c:ser>
        <c:dLbls>
          <c:showLegendKey val="0"/>
          <c:showVal val="0"/>
          <c:showCatName val="0"/>
          <c:showSerName val="0"/>
          <c:showPercent val="0"/>
          <c:showBubbleSize val="0"/>
        </c:dLbls>
        <c:gapWidth val="150"/>
        <c:axId val="256710272"/>
        <c:axId val="25670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0170-44CD-BF17-96E08521B3FD}"/>
            </c:ext>
          </c:extLst>
        </c:ser>
        <c:dLbls>
          <c:showLegendKey val="0"/>
          <c:showVal val="0"/>
          <c:showCatName val="0"/>
          <c:showSerName val="0"/>
          <c:showPercent val="0"/>
          <c:showBubbleSize val="0"/>
        </c:dLbls>
        <c:marker val="1"/>
        <c:smooth val="0"/>
        <c:axId val="256710272"/>
        <c:axId val="256709880"/>
      </c:lineChart>
      <c:dateAx>
        <c:axId val="256710272"/>
        <c:scaling>
          <c:orientation val="minMax"/>
        </c:scaling>
        <c:delete val="1"/>
        <c:axPos val="b"/>
        <c:numFmt formatCode="ge" sourceLinked="1"/>
        <c:majorTickMark val="none"/>
        <c:minorTickMark val="none"/>
        <c:tickLblPos val="none"/>
        <c:crossAx val="256709880"/>
        <c:crosses val="autoZero"/>
        <c:auto val="1"/>
        <c:lblOffset val="100"/>
        <c:baseTimeUnit val="years"/>
      </c:dateAx>
      <c:valAx>
        <c:axId val="25670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112.52</c:v>
                </c:pt>
                <c:pt idx="1">
                  <c:v>114.92</c:v>
                </c:pt>
                <c:pt idx="2">
                  <c:v>112.43</c:v>
                </c:pt>
                <c:pt idx="3">
                  <c:v>118.29</c:v>
                </c:pt>
                <c:pt idx="4">
                  <c:v>115.6</c:v>
                </c:pt>
              </c:numCache>
            </c:numRef>
          </c:val>
          <c:extLst>
            <c:ext xmlns:c16="http://schemas.microsoft.com/office/drawing/2014/chart" uri="{C3380CC4-5D6E-409C-BE32-E72D297353CC}">
              <c16:uniqueId val="{00000000-4954-491F-A5B7-47653166060D}"/>
            </c:ext>
          </c:extLst>
        </c:ser>
        <c:dLbls>
          <c:showLegendKey val="0"/>
          <c:showVal val="0"/>
          <c:showCatName val="0"/>
          <c:showSerName val="0"/>
          <c:showPercent val="0"/>
          <c:showBubbleSize val="0"/>
        </c:dLbls>
        <c:gapWidth val="150"/>
        <c:axId val="256713800"/>
        <c:axId val="25671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4954-491F-A5B7-47653166060D}"/>
            </c:ext>
          </c:extLst>
        </c:ser>
        <c:dLbls>
          <c:showLegendKey val="0"/>
          <c:showVal val="0"/>
          <c:showCatName val="0"/>
          <c:showSerName val="0"/>
          <c:showPercent val="0"/>
          <c:showBubbleSize val="0"/>
        </c:dLbls>
        <c:marker val="1"/>
        <c:smooth val="0"/>
        <c:axId val="256713800"/>
        <c:axId val="256713016"/>
      </c:lineChart>
      <c:dateAx>
        <c:axId val="256713800"/>
        <c:scaling>
          <c:orientation val="minMax"/>
        </c:scaling>
        <c:delete val="1"/>
        <c:axPos val="b"/>
        <c:numFmt formatCode="ge" sourceLinked="1"/>
        <c:majorTickMark val="none"/>
        <c:minorTickMark val="none"/>
        <c:tickLblPos val="none"/>
        <c:crossAx val="256713016"/>
        <c:crosses val="autoZero"/>
        <c:auto val="1"/>
        <c:lblOffset val="100"/>
        <c:baseTimeUnit val="years"/>
      </c:dateAx>
      <c:valAx>
        <c:axId val="256713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71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53.27</c:v>
                </c:pt>
                <c:pt idx="1">
                  <c:v>55.1</c:v>
                </c:pt>
                <c:pt idx="2">
                  <c:v>56.91</c:v>
                </c:pt>
                <c:pt idx="3">
                  <c:v>57.5</c:v>
                </c:pt>
                <c:pt idx="4">
                  <c:v>60.47</c:v>
                </c:pt>
              </c:numCache>
            </c:numRef>
          </c:val>
          <c:extLst>
            <c:ext xmlns:c16="http://schemas.microsoft.com/office/drawing/2014/chart" uri="{C3380CC4-5D6E-409C-BE32-E72D297353CC}">
              <c16:uniqueId val="{00000000-4C19-45EF-AB0F-764771EE6544}"/>
            </c:ext>
          </c:extLst>
        </c:ser>
        <c:dLbls>
          <c:showLegendKey val="0"/>
          <c:showVal val="0"/>
          <c:showCatName val="0"/>
          <c:showSerName val="0"/>
          <c:showPercent val="0"/>
          <c:showBubbleSize val="0"/>
        </c:dLbls>
        <c:gapWidth val="150"/>
        <c:axId val="256712232"/>
        <c:axId val="25671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4C19-45EF-AB0F-764771EE6544}"/>
            </c:ext>
          </c:extLst>
        </c:ser>
        <c:dLbls>
          <c:showLegendKey val="0"/>
          <c:showVal val="0"/>
          <c:showCatName val="0"/>
          <c:showSerName val="0"/>
          <c:showPercent val="0"/>
          <c:showBubbleSize val="0"/>
        </c:dLbls>
        <c:marker val="1"/>
        <c:smooth val="0"/>
        <c:axId val="256712232"/>
        <c:axId val="256712624"/>
      </c:lineChart>
      <c:dateAx>
        <c:axId val="256712232"/>
        <c:scaling>
          <c:orientation val="minMax"/>
        </c:scaling>
        <c:delete val="1"/>
        <c:axPos val="b"/>
        <c:numFmt formatCode="ge" sourceLinked="1"/>
        <c:majorTickMark val="none"/>
        <c:minorTickMark val="none"/>
        <c:tickLblPos val="none"/>
        <c:crossAx val="256712624"/>
        <c:crosses val="autoZero"/>
        <c:auto val="1"/>
        <c:lblOffset val="100"/>
        <c:baseTimeUnit val="years"/>
      </c:dateAx>
      <c:valAx>
        <c:axId val="25671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1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13.57</c:v>
                </c:pt>
                <c:pt idx="1">
                  <c:v>13.6</c:v>
                </c:pt>
                <c:pt idx="2">
                  <c:v>15.41</c:v>
                </c:pt>
                <c:pt idx="3">
                  <c:v>15.41</c:v>
                </c:pt>
                <c:pt idx="4">
                  <c:v>15.41</c:v>
                </c:pt>
              </c:numCache>
            </c:numRef>
          </c:val>
          <c:extLst>
            <c:ext xmlns:c16="http://schemas.microsoft.com/office/drawing/2014/chart" uri="{C3380CC4-5D6E-409C-BE32-E72D297353CC}">
              <c16:uniqueId val="{00000000-EF22-4E59-A846-D38E31791157}"/>
            </c:ext>
          </c:extLst>
        </c:ser>
        <c:dLbls>
          <c:showLegendKey val="0"/>
          <c:showVal val="0"/>
          <c:showCatName val="0"/>
          <c:showSerName val="0"/>
          <c:showPercent val="0"/>
          <c:showBubbleSize val="0"/>
        </c:dLbls>
        <c:gapWidth val="150"/>
        <c:axId val="256715760"/>
        <c:axId val="25671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EF22-4E59-A846-D38E31791157}"/>
            </c:ext>
          </c:extLst>
        </c:ser>
        <c:dLbls>
          <c:showLegendKey val="0"/>
          <c:showVal val="0"/>
          <c:showCatName val="0"/>
          <c:showSerName val="0"/>
          <c:showPercent val="0"/>
          <c:showBubbleSize val="0"/>
        </c:dLbls>
        <c:marker val="1"/>
        <c:smooth val="0"/>
        <c:axId val="256715760"/>
        <c:axId val="256711448"/>
      </c:lineChart>
      <c:dateAx>
        <c:axId val="256715760"/>
        <c:scaling>
          <c:orientation val="minMax"/>
        </c:scaling>
        <c:delete val="1"/>
        <c:axPos val="b"/>
        <c:numFmt formatCode="ge" sourceLinked="1"/>
        <c:majorTickMark val="none"/>
        <c:minorTickMark val="none"/>
        <c:tickLblPos val="none"/>
        <c:crossAx val="256711448"/>
        <c:crosses val="autoZero"/>
        <c:auto val="1"/>
        <c:lblOffset val="100"/>
        <c:baseTimeUnit val="years"/>
      </c:dateAx>
      <c:valAx>
        <c:axId val="25671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1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CA-4F3C-BA1F-2855087602C0}"/>
            </c:ext>
          </c:extLst>
        </c:ser>
        <c:dLbls>
          <c:showLegendKey val="0"/>
          <c:showVal val="0"/>
          <c:showCatName val="0"/>
          <c:showSerName val="0"/>
          <c:showPercent val="0"/>
          <c:showBubbleSize val="0"/>
        </c:dLbls>
        <c:gapWidth val="150"/>
        <c:axId val="256714976"/>
        <c:axId val="25671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80CA-4F3C-BA1F-2855087602C0}"/>
            </c:ext>
          </c:extLst>
        </c:ser>
        <c:dLbls>
          <c:showLegendKey val="0"/>
          <c:showVal val="0"/>
          <c:showCatName val="0"/>
          <c:showSerName val="0"/>
          <c:showPercent val="0"/>
          <c:showBubbleSize val="0"/>
        </c:dLbls>
        <c:marker val="1"/>
        <c:smooth val="0"/>
        <c:axId val="256714976"/>
        <c:axId val="256715368"/>
      </c:lineChart>
      <c:dateAx>
        <c:axId val="256714976"/>
        <c:scaling>
          <c:orientation val="minMax"/>
        </c:scaling>
        <c:delete val="1"/>
        <c:axPos val="b"/>
        <c:numFmt formatCode="ge" sourceLinked="1"/>
        <c:majorTickMark val="none"/>
        <c:minorTickMark val="none"/>
        <c:tickLblPos val="none"/>
        <c:crossAx val="256715368"/>
        <c:crosses val="autoZero"/>
        <c:auto val="1"/>
        <c:lblOffset val="100"/>
        <c:baseTimeUnit val="years"/>
      </c:dateAx>
      <c:valAx>
        <c:axId val="256715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7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71.8</c:v>
                </c:pt>
                <c:pt idx="1">
                  <c:v>61.63</c:v>
                </c:pt>
                <c:pt idx="2">
                  <c:v>59.77</c:v>
                </c:pt>
                <c:pt idx="3">
                  <c:v>59.46</c:v>
                </c:pt>
                <c:pt idx="4">
                  <c:v>97.94</c:v>
                </c:pt>
              </c:numCache>
            </c:numRef>
          </c:val>
          <c:extLst>
            <c:ext xmlns:c16="http://schemas.microsoft.com/office/drawing/2014/chart" uri="{C3380CC4-5D6E-409C-BE32-E72D297353CC}">
              <c16:uniqueId val="{00000000-FE25-4ACC-84E8-C090DB4B622A}"/>
            </c:ext>
          </c:extLst>
        </c:ser>
        <c:dLbls>
          <c:showLegendKey val="0"/>
          <c:showVal val="0"/>
          <c:showCatName val="0"/>
          <c:showSerName val="0"/>
          <c:showPercent val="0"/>
          <c:showBubbleSize val="0"/>
        </c:dLbls>
        <c:gapWidth val="150"/>
        <c:axId val="257614176"/>
        <c:axId val="25761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FE25-4ACC-84E8-C090DB4B622A}"/>
            </c:ext>
          </c:extLst>
        </c:ser>
        <c:dLbls>
          <c:showLegendKey val="0"/>
          <c:showVal val="0"/>
          <c:showCatName val="0"/>
          <c:showSerName val="0"/>
          <c:showPercent val="0"/>
          <c:showBubbleSize val="0"/>
        </c:dLbls>
        <c:marker val="1"/>
        <c:smooth val="0"/>
        <c:axId val="257614176"/>
        <c:axId val="257617704"/>
      </c:lineChart>
      <c:dateAx>
        <c:axId val="257614176"/>
        <c:scaling>
          <c:orientation val="minMax"/>
        </c:scaling>
        <c:delete val="1"/>
        <c:axPos val="b"/>
        <c:numFmt formatCode="ge" sourceLinked="1"/>
        <c:majorTickMark val="none"/>
        <c:minorTickMark val="none"/>
        <c:tickLblPos val="none"/>
        <c:crossAx val="257617704"/>
        <c:crosses val="autoZero"/>
        <c:auto val="1"/>
        <c:lblOffset val="100"/>
        <c:baseTimeUnit val="years"/>
      </c:dateAx>
      <c:valAx>
        <c:axId val="257617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6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357.22</c:v>
                </c:pt>
                <c:pt idx="1">
                  <c:v>330.09</c:v>
                </c:pt>
                <c:pt idx="2">
                  <c:v>292.14999999999998</c:v>
                </c:pt>
                <c:pt idx="3">
                  <c:v>253.86</c:v>
                </c:pt>
                <c:pt idx="4">
                  <c:v>221.91</c:v>
                </c:pt>
              </c:numCache>
            </c:numRef>
          </c:val>
          <c:extLst>
            <c:ext xmlns:c16="http://schemas.microsoft.com/office/drawing/2014/chart" uri="{C3380CC4-5D6E-409C-BE32-E72D297353CC}">
              <c16:uniqueId val="{00000000-7BAB-48F7-BB63-547D398A0A97}"/>
            </c:ext>
          </c:extLst>
        </c:ser>
        <c:dLbls>
          <c:showLegendKey val="0"/>
          <c:showVal val="0"/>
          <c:showCatName val="0"/>
          <c:showSerName val="0"/>
          <c:showPercent val="0"/>
          <c:showBubbleSize val="0"/>
        </c:dLbls>
        <c:gapWidth val="150"/>
        <c:axId val="257621232"/>
        <c:axId val="25761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7BAB-48F7-BB63-547D398A0A97}"/>
            </c:ext>
          </c:extLst>
        </c:ser>
        <c:dLbls>
          <c:showLegendKey val="0"/>
          <c:showVal val="0"/>
          <c:showCatName val="0"/>
          <c:showSerName val="0"/>
          <c:showPercent val="0"/>
          <c:showBubbleSize val="0"/>
        </c:dLbls>
        <c:marker val="1"/>
        <c:smooth val="0"/>
        <c:axId val="257621232"/>
        <c:axId val="257619664"/>
      </c:lineChart>
      <c:dateAx>
        <c:axId val="257621232"/>
        <c:scaling>
          <c:orientation val="minMax"/>
        </c:scaling>
        <c:delete val="1"/>
        <c:axPos val="b"/>
        <c:numFmt formatCode="ge" sourceLinked="1"/>
        <c:majorTickMark val="none"/>
        <c:minorTickMark val="none"/>
        <c:tickLblPos val="none"/>
        <c:crossAx val="257619664"/>
        <c:crosses val="autoZero"/>
        <c:auto val="1"/>
        <c:lblOffset val="100"/>
        <c:baseTimeUnit val="years"/>
      </c:dateAx>
      <c:valAx>
        <c:axId val="25761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62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109.31</c:v>
                </c:pt>
                <c:pt idx="1">
                  <c:v>112.46</c:v>
                </c:pt>
                <c:pt idx="2">
                  <c:v>108.76</c:v>
                </c:pt>
                <c:pt idx="3">
                  <c:v>115.15</c:v>
                </c:pt>
                <c:pt idx="4">
                  <c:v>113.39</c:v>
                </c:pt>
              </c:numCache>
            </c:numRef>
          </c:val>
          <c:extLst>
            <c:ext xmlns:c16="http://schemas.microsoft.com/office/drawing/2014/chart" uri="{C3380CC4-5D6E-409C-BE32-E72D297353CC}">
              <c16:uniqueId val="{00000000-5455-43C1-AA2B-5234D461F0DD}"/>
            </c:ext>
          </c:extLst>
        </c:ser>
        <c:dLbls>
          <c:showLegendKey val="0"/>
          <c:showVal val="0"/>
          <c:showCatName val="0"/>
          <c:showSerName val="0"/>
          <c:showPercent val="0"/>
          <c:showBubbleSize val="0"/>
        </c:dLbls>
        <c:gapWidth val="150"/>
        <c:axId val="257618096"/>
        <c:axId val="2576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5455-43C1-AA2B-5234D461F0DD}"/>
            </c:ext>
          </c:extLst>
        </c:ser>
        <c:dLbls>
          <c:showLegendKey val="0"/>
          <c:showVal val="0"/>
          <c:showCatName val="0"/>
          <c:showSerName val="0"/>
          <c:showPercent val="0"/>
          <c:showBubbleSize val="0"/>
        </c:dLbls>
        <c:marker val="1"/>
        <c:smooth val="0"/>
        <c:axId val="257618096"/>
        <c:axId val="257620448"/>
      </c:lineChart>
      <c:dateAx>
        <c:axId val="257618096"/>
        <c:scaling>
          <c:orientation val="minMax"/>
        </c:scaling>
        <c:delete val="1"/>
        <c:axPos val="b"/>
        <c:numFmt formatCode="ge" sourceLinked="1"/>
        <c:majorTickMark val="none"/>
        <c:minorTickMark val="none"/>
        <c:tickLblPos val="none"/>
        <c:crossAx val="257620448"/>
        <c:crosses val="autoZero"/>
        <c:auto val="1"/>
        <c:lblOffset val="100"/>
        <c:baseTimeUnit val="years"/>
      </c:dateAx>
      <c:valAx>
        <c:axId val="2576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1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225.6</c:v>
                </c:pt>
                <c:pt idx="1">
                  <c:v>216.46</c:v>
                </c:pt>
                <c:pt idx="2">
                  <c:v>223.81</c:v>
                </c:pt>
                <c:pt idx="3">
                  <c:v>212.57</c:v>
                </c:pt>
                <c:pt idx="4">
                  <c:v>220.58</c:v>
                </c:pt>
              </c:numCache>
            </c:numRef>
          </c:val>
          <c:extLst>
            <c:ext xmlns:c16="http://schemas.microsoft.com/office/drawing/2014/chart" uri="{C3380CC4-5D6E-409C-BE32-E72D297353CC}">
              <c16:uniqueId val="{00000000-DF0E-419F-8EF3-5265280CCD48}"/>
            </c:ext>
          </c:extLst>
        </c:ser>
        <c:dLbls>
          <c:showLegendKey val="0"/>
          <c:showVal val="0"/>
          <c:showCatName val="0"/>
          <c:showSerName val="0"/>
          <c:showPercent val="0"/>
          <c:showBubbleSize val="0"/>
        </c:dLbls>
        <c:gapWidth val="150"/>
        <c:axId val="257615744"/>
        <c:axId val="25761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DF0E-419F-8EF3-5265280CCD48}"/>
            </c:ext>
          </c:extLst>
        </c:ser>
        <c:dLbls>
          <c:showLegendKey val="0"/>
          <c:showVal val="0"/>
          <c:showCatName val="0"/>
          <c:showSerName val="0"/>
          <c:showPercent val="0"/>
          <c:showBubbleSize val="0"/>
        </c:dLbls>
        <c:marker val="1"/>
        <c:smooth val="0"/>
        <c:axId val="257615744"/>
        <c:axId val="257617312"/>
      </c:lineChart>
      <c:dateAx>
        <c:axId val="257615744"/>
        <c:scaling>
          <c:orientation val="minMax"/>
        </c:scaling>
        <c:delete val="1"/>
        <c:axPos val="b"/>
        <c:numFmt formatCode="ge" sourceLinked="1"/>
        <c:majorTickMark val="none"/>
        <c:minorTickMark val="none"/>
        <c:tickLblPos val="none"/>
        <c:crossAx val="257617312"/>
        <c:crosses val="autoZero"/>
        <c:auto val="1"/>
        <c:lblOffset val="100"/>
        <c:baseTimeUnit val="years"/>
      </c:dateAx>
      <c:valAx>
        <c:axId val="2576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岬町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15825</v>
      </c>
      <c r="AM8" s="60"/>
      <c r="AN8" s="60"/>
      <c r="AO8" s="60"/>
      <c r="AP8" s="60"/>
      <c r="AQ8" s="60"/>
      <c r="AR8" s="60"/>
      <c r="AS8" s="60"/>
      <c r="AT8" s="51">
        <f>データ!$S$6</f>
        <v>49.18</v>
      </c>
      <c r="AU8" s="52"/>
      <c r="AV8" s="52"/>
      <c r="AW8" s="52"/>
      <c r="AX8" s="52"/>
      <c r="AY8" s="52"/>
      <c r="AZ8" s="52"/>
      <c r="BA8" s="52"/>
      <c r="BB8" s="53">
        <f>データ!$T$6</f>
        <v>321.77999999999997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58.15</v>
      </c>
      <c r="J10" s="52"/>
      <c r="K10" s="52"/>
      <c r="L10" s="52"/>
      <c r="M10" s="52"/>
      <c r="N10" s="52"/>
      <c r="O10" s="63"/>
      <c r="P10" s="53">
        <f>データ!$P$6</f>
        <v>100</v>
      </c>
      <c r="Q10" s="53"/>
      <c r="R10" s="53"/>
      <c r="S10" s="53"/>
      <c r="T10" s="53"/>
      <c r="U10" s="53"/>
      <c r="V10" s="53"/>
      <c r="W10" s="60">
        <f>データ!$Q$6</f>
        <v>3710</v>
      </c>
      <c r="X10" s="60"/>
      <c r="Y10" s="60"/>
      <c r="Z10" s="60"/>
      <c r="AA10" s="60"/>
      <c r="AB10" s="60"/>
      <c r="AC10" s="60"/>
      <c r="AD10" s="2"/>
      <c r="AE10" s="2"/>
      <c r="AF10" s="2"/>
      <c r="AG10" s="2"/>
      <c r="AH10" s="4"/>
      <c r="AI10" s="4"/>
      <c r="AJ10" s="4"/>
      <c r="AK10" s="4"/>
      <c r="AL10" s="60">
        <f>データ!$U$6</f>
        <v>15801</v>
      </c>
      <c r="AM10" s="60"/>
      <c r="AN10" s="60"/>
      <c r="AO10" s="60"/>
      <c r="AP10" s="60"/>
      <c r="AQ10" s="60"/>
      <c r="AR10" s="60"/>
      <c r="AS10" s="60"/>
      <c r="AT10" s="51">
        <f>データ!$V$6</f>
        <v>18.399999999999999</v>
      </c>
      <c r="AU10" s="52"/>
      <c r="AV10" s="52"/>
      <c r="AW10" s="52"/>
      <c r="AX10" s="52"/>
      <c r="AY10" s="52"/>
      <c r="AZ10" s="52"/>
      <c r="BA10" s="52"/>
      <c r="BB10" s="53">
        <f>データ!$W$6</f>
        <v>858.75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107</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hoiaOLUyMHWj5F10OHNnYVd39+WjQqAEZU1XECHZuJl+IeGaOp5Udkcy+ok/NJb7oaLg5AO6oiq/ZekLFMkvQ==" saltValue="KH8rgm6YqdGxGPvYGbWHo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273660</v>
      </c>
      <c r="D6" s="34">
        <f t="shared" si="3"/>
        <v>46</v>
      </c>
      <c r="E6" s="34">
        <f t="shared" si="3"/>
        <v>1</v>
      </c>
      <c r="F6" s="34">
        <f t="shared" si="3"/>
        <v>0</v>
      </c>
      <c r="G6" s="34">
        <f t="shared" si="3"/>
        <v>1</v>
      </c>
      <c r="H6" s="34" t="str">
        <f t="shared" si="3"/>
        <v>大阪府　岬町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58.15</v>
      </c>
      <c r="P6" s="35">
        <f t="shared" si="3"/>
        <v>100</v>
      </c>
      <c r="Q6" s="35">
        <f t="shared" si="3"/>
        <v>3710</v>
      </c>
      <c r="R6" s="35">
        <f t="shared" si="3"/>
        <v>15825</v>
      </c>
      <c r="S6" s="35">
        <f t="shared" si="3"/>
        <v>49.18</v>
      </c>
      <c r="T6" s="35">
        <f t="shared" si="3"/>
        <v>321.77999999999997</v>
      </c>
      <c r="U6" s="35">
        <f t="shared" si="3"/>
        <v>15801</v>
      </c>
      <c r="V6" s="35">
        <f t="shared" si="3"/>
        <v>18.399999999999999</v>
      </c>
      <c r="W6" s="35">
        <f t="shared" si="3"/>
        <v>858.75</v>
      </c>
      <c r="X6" s="36">
        <f>IF(X7="",NA(),X7)</f>
        <v>112.52</v>
      </c>
      <c r="Y6" s="36">
        <f t="shared" ref="Y6:AG6" si="4">IF(Y7="",NA(),Y7)</f>
        <v>114.92</v>
      </c>
      <c r="Z6" s="36">
        <f t="shared" si="4"/>
        <v>112.43</v>
      </c>
      <c r="AA6" s="36">
        <f t="shared" si="4"/>
        <v>118.29</v>
      </c>
      <c r="AB6" s="36">
        <f t="shared" si="4"/>
        <v>115.6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71.8</v>
      </c>
      <c r="AU6" s="36">
        <f t="shared" ref="AU6:BC6" si="6">IF(AU7="",NA(),AU7)</f>
        <v>61.63</v>
      </c>
      <c r="AV6" s="36">
        <f t="shared" si="6"/>
        <v>59.77</v>
      </c>
      <c r="AW6" s="36">
        <f t="shared" si="6"/>
        <v>59.46</v>
      </c>
      <c r="AX6" s="36">
        <f t="shared" si="6"/>
        <v>97.94</v>
      </c>
      <c r="AY6" s="36">
        <f t="shared" si="6"/>
        <v>381.53</v>
      </c>
      <c r="AZ6" s="36">
        <f t="shared" si="6"/>
        <v>391.54</v>
      </c>
      <c r="BA6" s="36">
        <f t="shared" si="6"/>
        <v>384.34</v>
      </c>
      <c r="BB6" s="36">
        <f t="shared" si="6"/>
        <v>359.47</v>
      </c>
      <c r="BC6" s="36">
        <f t="shared" si="6"/>
        <v>369.69</v>
      </c>
      <c r="BD6" s="35" t="str">
        <f>IF(BD7="","",IF(BD7="-","【-】","【"&amp;SUBSTITUTE(TEXT(BD7,"#,##0.00"),"-","△")&amp;"】"))</f>
        <v>【261.93】</v>
      </c>
      <c r="BE6" s="36">
        <f>IF(BE7="",NA(),BE7)</f>
        <v>357.22</v>
      </c>
      <c r="BF6" s="36">
        <f t="shared" ref="BF6:BN6" si="7">IF(BF7="",NA(),BF7)</f>
        <v>330.09</v>
      </c>
      <c r="BG6" s="36">
        <f t="shared" si="7"/>
        <v>292.14999999999998</v>
      </c>
      <c r="BH6" s="36">
        <f t="shared" si="7"/>
        <v>253.86</v>
      </c>
      <c r="BI6" s="36">
        <f t="shared" si="7"/>
        <v>221.91</v>
      </c>
      <c r="BJ6" s="36">
        <f t="shared" si="7"/>
        <v>393.27</v>
      </c>
      <c r="BK6" s="36">
        <f t="shared" si="7"/>
        <v>386.97</v>
      </c>
      <c r="BL6" s="36">
        <f t="shared" si="7"/>
        <v>380.58</v>
      </c>
      <c r="BM6" s="36">
        <f t="shared" si="7"/>
        <v>401.79</v>
      </c>
      <c r="BN6" s="36">
        <f t="shared" si="7"/>
        <v>402.99</v>
      </c>
      <c r="BO6" s="35" t="str">
        <f>IF(BO7="","",IF(BO7="-","【-】","【"&amp;SUBSTITUTE(TEXT(BO7,"#,##0.00"),"-","△")&amp;"】"))</f>
        <v>【270.46】</v>
      </c>
      <c r="BP6" s="36">
        <f>IF(BP7="",NA(),BP7)</f>
        <v>109.31</v>
      </c>
      <c r="BQ6" s="36">
        <f t="shared" ref="BQ6:BY6" si="8">IF(BQ7="",NA(),BQ7)</f>
        <v>112.46</v>
      </c>
      <c r="BR6" s="36">
        <f t="shared" si="8"/>
        <v>108.76</v>
      </c>
      <c r="BS6" s="36">
        <f t="shared" si="8"/>
        <v>115.15</v>
      </c>
      <c r="BT6" s="36">
        <f t="shared" si="8"/>
        <v>113.39</v>
      </c>
      <c r="BU6" s="36">
        <f t="shared" si="8"/>
        <v>100.47</v>
      </c>
      <c r="BV6" s="36">
        <f t="shared" si="8"/>
        <v>101.72</v>
      </c>
      <c r="BW6" s="36">
        <f t="shared" si="8"/>
        <v>102.38</v>
      </c>
      <c r="BX6" s="36">
        <f t="shared" si="8"/>
        <v>100.12</v>
      </c>
      <c r="BY6" s="36">
        <f t="shared" si="8"/>
        <v>98.66</v>
      </c>
      <c r="BZ6" s="35" t="str">
        <f>IF(BZ7="","",IF(BZ7="-","【-】","【"&amp;SUBSTITUTE(TEXT(BZ7,"#,##0.00"),"-","△")&amp;"】"))</f>
        <v>【103.91】</v>
      </c>
      <c r="CA6" s="36">
        <f>IF(CA7="",NA(),CA7)</f>
        <v>225.6</v>
      </c>
      <c r="CB6" s="36">
        <f t="shared" ref="CB6:CJ6" si="9">IF(CB7="",NA(),CB7)</f>
        <v>216.46</v>
      </c>
      <c r="CC6" s="36">
        <f t="shared" si="9"/>
        <v>223.81</v>
      </c>
      <c r="CD6" s="36">
        <f t="shared" si="9"/>
        <v>212.57</v>
      </c>
      <c r="CE6" s="36">
        <f t="shared" si="9"/>
        <v>220.58</v>
      </c>
      <c r="CF6" s="36">
        <f t="shared" si="9"/>
        <v>169.82</v>
      </c>
      <c r="CG6" s="36">
        <f t="shared" si="9"/>
        <v>168.2</v>
      </c>
      <c r="CH6" s="36">
        <f t="shared" si="9"/>
        <v>168.67</v>
      </c>
      <c r="CI6" s="36">
        <f t="shared" si="9"/>
        <v>174.97</v>
      </c>
      <c r="CJ6" s="36">
        <f t="shared" si="9"/>
        <v>178.59</v>
      </c>
      <c r="CK6" s="35" t="str">
        <f>IF(CK7="","",IF(CK7="-","【-】","【"&amp;SUBSTITUTE(TEXT(CK7,"#,##0.00"),"-","△")&amp;"】"))</f>
        <v>【167.11】</v>
      </c>
      <c r="CL6" s="36">
        <f>IF(CL7="",NA(),CL7)</f>
        <v>32.130000000000003</v>
      </c>
      <c r="CM6" s="36">
        <f t="shared" ref="CM6:CU6" si="10">IF(CM7="",NA(),CM7)</f>
        <v>31.17</v>
      </c>
      <c r="CN6" s="36">
        <f t="shared" si="10"/>
        <v>32.17</v>
      </c>
      <c r="CO6" s="36">
        <f t="shared" si="10"/>
        <v>31.98</v>
      </c>
      <c r="CP6" s="36">
        <f t="shared" si="10"/>
        <v>34.799999999999997</v>
      </c>
      <c r="CQ6" s="36">
        <f t="shared" si="10"/>
        <v>55.13</v>
      </c>
      <c r="CR6" s="36">
        <f t="shared" si="10"/>
        <v>54.77</v>
      </c>
      <c r="CS6" s="36">
        <f t="shared" si="10"/>
        <v>54.92</v>
      </c>
      <c r="CT6" s="36">
        <f t="shared" si="10"/>
        <v>55.63</v>
      </c>
      <c r="CU6" s="36">
        <f t="shared" si="10"/>
        <v>55.03</v>
      </c>
      <c r="CV6" s="35" t="str">
        <f>IF(CV7="","",IF(CV7="-","【-】","【"&amp;SUBSTITUTE(TEXT(CV7,"#,##0.00"),"-","△")&amp;"】"))</f>
        <v>【60.27】</v>
      </c>
      <c r="CW6" s="36">
        <f>IF(CW7="",NA(),CW7)</f>
        <v>89.45</v>
      </c>
      <c r="CX6" s="36">
        <f t="shared" ref="CX6:DF6" si="11">IF(CX7="",NA(),CX7)</f>
        <v>91</v>
      </c>
      <c r="CY6" s="36">
        <f t="shared" si="11"/>
        <v>88.85</v>
      </c>
      <c r="CZ6" s="36">
        <f t="shared" si="11"/>
        <v>89.88</v>
      </c>
      <c r="DA6" s="36">
        <f t="shared" si="11"/>
        <v>78.5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53.27</v>
      </c>
      <c r="DI6" s="36">
        <f t="shared" ref="DI6:DQ6" si="12">IF(DI7="",NA(),DI7)</f>
        <v>55.1</v>
      </c>
      <c r="DJ6" s="36">
        <f t="shared" si="12"/>
        <v>56.91</v>
      </c>
      <c r="DK6" s="36">
        <f t="shared" si="12"/>
        <v>57.5</v>
      </c>
      <c r="DL6" s="36">
        <f t="shared" si="12"/>
        <v>60.47</v>
      </c>
      <c r="DM6" s="36">
        <f t="shared" si="12"/>
        <v>46.66</v>
      </c>
      <c r="DN6" s="36">
        <f t="shared" si="12"/>
        <v>47.46</v>
      </c>
      <c r="DO6" s="36">
        <f t="shared" si="12"/>
        <v>48.49</v>
      </c>
      <c r="DP6" s="36">
        <f t="shared" si="12"/>
        <v>48.05</v>
      </c>
      <c r="DQ6" s="36">
        <f t="shared" si="12"/>
        <v>48.87</v>
      </c>
      <c r="DR6" s="35" t="str">
        <f>IF(DR7="","",IF(DR7="-","【-】","【"&amp;SUBSTITUTE(TEXT(DR7,"#,##0.00"),"-","△")&amp;"】"))</f>
        <v>【48.85】</v>
      </c>
      <c r="DS6" s="36">
        <f>IF(DS7="",NA(),DS7)</f>
        <v>13.57</v>
      </c>
      <c r="DT6" s="36">
        <f t="shared" ref="DT6:EB6" si="13">IF(DT7="",NA(),DT7)</f>
        <v>13.6</v>
      </c>
      <c r="DU6" s="36">
        <f t="shared" si="13"/>
        <v>15.41</v>
      </c>
      <c r="DV6" s="36">
        <f t="shared" si="13"/>
        <v>15.41</v>
      </c>
      <c r="DW6" s="36">
        <f t="shared" si="13"/>
        <v>15.41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2.83</v>
      </c>
      <c r="EE6" s="36">
        <f t="shared" ref="EE6:EM6" si="14">IF(EE7="",NA(),EE7)</f>
        <v>0.14000000000000001</v>
      </c>
      <c r="EF6" s="35">
        <f t="shared" si="14"/>
        <v>0</v>
      </c>
      <c r="EG6" s="35">
        <f t="shared" si="14"/>
        <v>0</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273660</v>
      </c>
      <c r="D7" s="38">
        <v>46</v>
      </c>
      <c r="E7" s="38">
        <v>1</v>
      </c>
      <c r="F7" s="38">
        <v>0</v>
      </c>
      <c r="G7" s="38">
        <v>1</v>
      </c>
      <c r="H7" s="38" t="s">
        <v>93</v>
      </c>
      <c r="I7" s="38" t="s">
        <v>94</v>
      </c>
      <c r="J7" s="38" t="s">
        <v>95</v>
      </c>
      <c r="K7" s="38" t="s">
        <v>96</v>
      </c>
      <c r="L7" s="38" t="s">
        <v>97</v>
      </c>
      <c r="M7" s="38" t="s">
        <v>98</v>
      </c>
      <c r="N7" s="39" t="s">
        <v>99</v>
      </c>
      <c r="O7" s="39">
        <v>58.15</v>
      </c>
      <c r="P7" s="39">
        <v>100</v>
      </c>
      <c r="Q7" s="39">
        <v>3710</v>
      </c>
      <c r="R7" s="39">
        <v>15825</v>
      </c>
      <c r="S7" s="39">
        <v>49.18</v>
      </c>
      <c r="T7" s="39">
        <v>321.77999999999997</v>
      </c>
      <c r="U7" s="39">
        <v>15801</v>
      </c>
      <c r="V7" s="39">
        <v>18.399999999999999</v>
      </c>
      <c r="W7" s="39">
        <v>858.75</v>
      </c>
      <c r="X7" s="39">
        <v>112.52</v>
      </c>
      <c r="Y7" s="39">
        <v>114.92</v>
      </c>
      <c r="Z7" s="39">
        <v>112.43</v>
      </c>
      <c r="AA7" s="39">
        <v>118.29</v>
      </c>
      <c r="AB7" s="39">
        <v>115.6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71.8</v>
      </c>
      <c r="AU7" s="39">
        <v>61.63</v>
      </c>
      <c r="AV7" s="39">
        <v>59.77</v>
      </c>
      <c r="AW7" s="39">
        <v>59.46</v>
      </c>
      <c r="AX7" s="39">
        <v>97.94</v>
      </c>
      <c r="AY7" s="39">
        <v>381.53</v>
      </c>
      <c r="AZ7" s="39">
        <v>391.54</v>
      </c>
      <c r="BA7" s="39">
        <v>384.34</v>
      </c>
      <c r="BB7" s="39">
        <v>359.47</v>
      </c>
      <c r="BC7" s="39">
        <v>369.69</v>
      </c>
      <c r="BD7" s="39">
        <v>261.93</v>
      </c>
      <c r="BE7" s="39">
        <v>357.22</v>
      </c>
      <c r="BF7" s="39">
        <v>330.09</v>
      </c>
      <c r="BG7" s="39">
        <v>292.14999999999998</v>
      </c>
      <c r="BH7" s="39">
        <v>253.86</v>
      </c>
      <c r="BI7" s="39">
        <v>221.91</v>
      </c>
      <c r="BJ7" s="39">
        <v>393.27</v>
      </c>
      <c r="BK7" s="39">
        <v>386.97</v>
      </c>
      <c r="BL7" s="39">
        <v>380.58</v>
      </c>
      <c r="BM7" s="39">
        <v>401.79</v>
      </c>
      <c r="BN7" s="39">
        <v>402.99</v>
      </c>
      <c r="BO7" s="39">
        <v>270.45999999999998</v>
      </c>
      <c r="BP7" s="39">
        <v>109.31</v>
      </c>
      <c r="BQ7" s="39">
        <v>112.46</v>
      </c>
      <c r="BR7" s="39">
        <v>108.76</v>
      </c>
      <c r="BS7" s="39">
        <v>115.15</v>
      </c>
      <c r="BT7" s="39">
        <v>113.39</v>
      </c>
      <c r="BU7" s="39">
        <v>100.47</v>
      </c>
      <c r="BV7" s="39">
        <v>101.72</v>
      </c>
      <c r="BW7" s="39">
        <v>102.38</v>
      </c>
      <c r="BX7" s="39">
        <v>100.12</v>
      </c>
      <c r="BY7" s="39">
        <v>98.66</v>
      </c>
      <c r="BZ7" s="39">
        <v>103.91</v>
      </c>
      <c r="CA7" s="39">
        <v>225.6</v>
      </c>
      <c r="CB7" s="39">
        <v>216.46</v>
      </c>
      <c r="CC7" s="39">
        <v>223.81</v>
      </c>
      <c r="CD7" s="39">
        <v>212.57</v>
      </c>
      <c r="CE7" s="39">
        <v>220.58</v>
      </c>
      <c r="CF7" s="39">
        <v>169.82</v>
      </c>
      <c r="CG7" s="39">
        <v>168.2</v>
      </c>
      <c r="CH7" s="39">
        <v>168.67</v>
      </c>
      <c r="CI7" s="39">
        <v>174.97</v>
      </c>
      <c r="CJ7" s="39">
        <v>178.59</v>
      </c>
      <c r="CK7" s="39">
        <v>167.11</v>
      </c>
      <c r="CL7" s="39">
        <v>32.130000000000003</v>
      </c>
      <c r="CM7" s="39">
        <v>31.17</v>
      </c>
      <c r="CN7" s="39">
        <v>32.17</v>
      </c>
      <c r="CO7" s="39">
        <v>31.98</v>
      </c>
      <c r="CP7" s="39">
        <v>34.799999999999997</v>
      </c>
      <c r="CQ7" s="39">
        <v>55.13</v>
      </c>
      <c r="CR7" s="39">
        <v>54.77</v>
      </c>
      <c r="CS7" s="39">
        <v>54.92</v>
      </c>
      <c r="CT7" s="39">
        <v>55.63</v>
      </c>
      <c r="CU7" s="39">
        <v>55.03</v>
      </c>
      <c r="CV7" s="39">
        <v>60.27</v>
      </c>
      <c r="CW7" s="39">
        <v>89.45</v>
      </c>
      <c r="CX7" s="39">
        <v>91</v>
      </c>
      <c r="CY7" s="39">
        <v>88.85</v>
      </c>
      <c r="CZ7" s="39">
        <v>89.88</v>
      </c>
      <c r="DA7" s="39">
        <v>78.5</v>
      </c>
      <c r="DB7" s="39">
        <v>83</v>
      </c>
      <c r="DC7" s="39">
        <v>82.89</v>
      </c>
      <c r="DD7" s="39">
        <v>82.66</v>
      </c>
      <c r="DE7" s="39">
        <v>82.04</v>
      </c>
      <c r="DF7" s="39">
        <v>81.900000000000006</v>
      </c>
      <c r="DG7" s="39">
        <v>89.92</v>
      </c>
      <c r="DH7" s="39">
        <v>53.27</v>
      </c>
      <c r="DI7" s="39">
        <v>55.1</v>
      </c>
      <c r="DJ7" s="39">
        <v>56.91</v>
      </c>
      <c r="DK7" s="39">
        <v>57.5</v>
      </c>
      <c r="DL7" s="39">
        <v>60.47</v>
      </c>
      <c r="DM7" s="39">
        <v>46.66</v>
      </c>
      <c r="DN7" s="39">
        <v>47.46</v>
      </c>
      <c r="DO7" s="39">
        <v>48.49</v>
      </c>
      <c r="DP7" s="39">
        <v>48.05</v>
      </c>
      <c r="DQ7" s="39">
        <v>48.87</v>
      </c>
      <c r="DR7" s="39">
        <v>48.85</v>
      </c>
      <c r="DS7" s="39">
        <v>13.57</v>
      </c>
      <c r="DT7" s="39">
        <v>13.6</v>
      </c>
      <c r="DU7" s="39">
        <v>15.41</v>
      </c>
      <c r="DV7" s="39">
        <v>15.41</v>
      </c>
      <c r="DW7" s="39">
        <v>15.41</v>
      </c>
      <c r="DX7" s="39">
        <v>9.85</v>
      </c>
      <c r="DY7" s="39">
        <v>9.7100000000000009</v>
      </c>
      <c r="DZ7" s="39">
        <v>12.79</v>
      </c>
      <c r="EA7" s="39">
        <v>13.39</v>
      </c>
      <c r="EB7" s="39">
        <v>14.85</v>
      </c>
      <c r="EC7" s="39">
        <v>17.8</v>
      </c>
      <c r="ED7" s="39">
        <v>2.83</v>
      </c>
      <c r="EE7" s="39">
        <v>0.14000000000000001</v>
      </c>
      <c r="EF7" s="39">
        <v>0</v>
      </c>
      <c r="EG7" s="39">
        <v>0</v>
      </c>
      <c r="EH7" s="39">
        <v>0</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2020-02-18T01:21:44Z</cp:lastPrinted>
  <dcterms:created xsi:type="dcterms:W3CDTF">2019-12-05T04:21:32Z</dcterms:created>
  <dcterms:modified xsi:type="dcterms:W3CDTF">2020-02-21T04:13:55Z</dcterms:modified>
  <cp:category/>
</cp:coreProperties>
</file>