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6能勢町〇\"/>
    </mc:Choice>
  </mc:AlternateContent>
  <workbookProtection workbookAlgorithmName="SHA-512" workbookHashValue="3lbvjeeqgX6DJNscorMGtg9yQSsrTiNztmj0UBNQCYc11QNb3F6P1JlwVhTIGJmNu9H2VLsn8yv+GrPmB5UkKw==" workbookSaltValue="nLs9UETR3flmCIala+PwPw==" workbookSpinCount="100000" lockStructure="1"/>
  <bookViews>
    <workbookView xWindow="10230" yWindow="-15" windowWidth="10275" windowHeight="84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<sst xmlns="http://schemas.openxmlformats.org/spreadsheetml/2006/main" count="220" uniqueCount="108">
  <si>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</si>
  <si>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</si>
  <si>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</si>
  <si>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</si>
  <si>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</si>
  <si>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</si>
  <si>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</si>
  <si>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</si>
  <si>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</si>
  <si>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</si>
  <si>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</si>
  <si>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</si>
  <si>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</si>
  <si>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</si>
  <si>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</si>
  <si>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</si>
  <si>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</si>
  <si>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</si>
  <si>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</si>
  <si>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</si>
  <si>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</si>
  <si>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</si>
  <si>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</si>
  <si>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</si>
  <si>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</si>
  <si>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</si>
  <si>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</si>
  <si>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</si>
  <si>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</si>
  <si>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</si>
  <si>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</si>
  <si>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</si>
  <si>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</si>
  <si>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</si>
  <si>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</si>
  <si>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</si>
  <si>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</si>
  <si>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</si>
  <si>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</si>
  <si>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</si>
  <si>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</si>
  <si>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</si>
  <si>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</si>
  <si>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</si>
  <si>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</si>
  <si>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</si>
  <si>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</si>
  <si>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</si>
  <si>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</si>
  <si>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</si>
  <si>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</si>
  <si>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</si>
  <si>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</si>
  <si>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</si>
  <si>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</si>
  <si>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</si>
  <si>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</si>
  <si>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</si>
  <si>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</si>
  <si>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</si>
  <si>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</si>
  <si>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</si>
  <si>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</si>
  <si>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</si>
  <si>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</si>
  <si>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</si>
  <si>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</si>
  <si>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</si>
  <si>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</si>
  <si>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</si>
  <si>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</si>
  <si>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</si>
  <si>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</si>
  <si>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</si>
  <si>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</si>
  <si>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</si>
  <si>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</si>
  <si>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</si>
  <si>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</si>
  <si>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</si>
  <si>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</si>
  <si>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</si>
  <si>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</si>
  <si>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</si>
  <si>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</si>
  <si>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</si>
  <si>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</si>
  <si>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</si>
  <si>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</si>
  <si>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</si>
  <si>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</si>
  <si>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</si>
  <si>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</si>
  <si>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</si>
  <si>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</si>
  <si>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</si>
  <si>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</si>
  <si>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</si>
  <si>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</si>
  <si>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</si>
  <si>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</si>
  <si>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</si>
  <si>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</si>
  <si>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</si>
  <si>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</si>
  <si>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現在に至る。
　経営の健全性をみると、平成13年度からの統合簡易水道施設整備事業に伴う減価償却費や企業債利子が増加していること、また、地勢上の制約から数多くの水道施設が点在し、非効率な送配水を余儀なくされ動力費等の維持管理費用がかさんでいることから、給水原価が非常に高額なもの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となっている。累積欠損金比率が平成30年度に大きく上昇した主な理由は、収益に関し対前年度との比較において、7.2％の減となったことであるが、その主な要因としては、給水収益や加入金の減に起因するものである。
  一方、効率性に関し、施設利用率は、平成28年度までは、類似団体平均値を下回っていたものの、平成29年度以降に類似団体平均値を上回ることとなったのは、簡易水道統合の認可変更に合わせ、施設能力の見直しを行ったことが要因である。また、有収率では、平成30年度は前年度からもさらに下がったが、集中豪雨や台風等に伴う漏水が多発したことに起因する。
</t>
    <rPh sb="580" eb="582">
      <t>ルイセキ</t>
    </rPh>
    <rPh sb="582" eb="585">
      <t>ケッソンキン</t>
    </rPh>
    <rPh sb="585" eb="587">
      <t>ヒリツ</t>
    </rPh>
    <rPh sb="588" eb="590">
      <t>ヘイセイ</t>
    </rPh>
    <rPh sb="592" eb="594">
      <t>ネンド</t>
    </rPh>
    <rPh sb="595" eb="596">
      <t>オオ</t>
    </rPh>
    <rPh sb="598" eb="600">
      <t>ジョウショウ</t>
    </rPh>
    <rPh sb="602" eb="603">
      <t>オモ</t>
    </rPh>
    <rPh sb="604" eb="606">
      <t>リユウ</t>
    </rPh>
    <rPh sb="608" eb="610">
      <t>シュウエキ</t>
    </rPh>
    <rPh sb="611" eb="612">
      <t>カン</t>
    </rPh>
    <rPh sb="613" eb="614">
      <t>タイ</t>
    </rPh>
    <rPh sb="614" eb="615">
      <t>マエ</t>
    </rPh>
    <rPh sb="615" eb="617">
      <t>ネンド</t>
    </rPh>
    <rPh sb="619" eb="621">
      <t>ヒカク</t>
    </rPh>
    <rPh sb="631" eb="632">
      <t>ゲン</t>
    </rPh>
    <rPh sb="645" eb="646">
      <t>オモ</t>
    </rPh>
    <rPh sb="647" eb="649">
      <t>ヨウイン</t>
    </rPh>
    <rPh sb="654" eb="656">
      <t>キュウスイ</t>
    </rPh>
    <rPh sb="656" eb="658">
      <t>シュウエキ</t>
    </rPh>
    <rPh sb="659" eb="661">
      <t>カニュウ</t>
    </rPh>
    <rPh sb="661" eb="662">
      <t>キン</t>
    </rPh>
    <rPh sb="663" eb="664">
      <t>ゲン</t>
    </rPh>
    <rPh sb="665" eb="667">
      <t>キイン</t>
    </rPh>
    <rPh sb="709" eb="711">
      <t>ヘイキン</t>
    </rPh>
    <rPh sb="711" eb="712">
      <t>チ</t>
    </rPh>
    <rPh sb="729" eb="731">
      <t>イコウ</t>
    </rPh>
    <rPh sb="736" eb="738">
      <t>ヘイキン</t>
    </rPh>
    <rPh sb="738" eb="739">
      <t>チ</t>
    </rPh>
    <rPh sb="798" eb="800">
      <t>ヘイセイ</t>
    </rPh>
    <rPh sb="802" eb="804">
      <t>ネンド</t>
    </rPh>
    <rPh sb="805" eb="808">
      <t>ゼンネンド</t>
    </rPh>
    <rPh sb="814" eb="815">
      <t>サ</t>
    </rPh>
    <rPh sb="820" eb="822">
      <t>シュウチュウ</t>
    </rPh>
    <rPh sb="822" eb="824">
      <t>ゴウウ</t>
    </rPh>
    <rPh sb="825" eb="827">
      <t>タイフウ</t>
    </rPh>
    <rPh sb="827" eb="828">
      <t>トウ</t>
    </rPh>
    <rPh sb="829" eb="830">
      <t>トモナ</t>
    </rPh>
    <rPh sb="831" eb="833">
      <t>ロウスイ</t>
    </rPh>
    <rPh sb="834" eb="836">
      <t>タハツ</t>
    </rPh>
    <rPh sb="841" eb="843">
      <t>キイン</t>
    </rPh>
    <phoneticPr fontId="4"/>
  </si>
  <si>
    <t xml:space="preserve">　統合簡易水道施設整備事業など新規大規模投資による施設更新が進んでいることから、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ている。管路更新率については、平成30年度においては類似団体平均値と同率であるが、今後とも資金面、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
</t>
    <rPh sb="172" eb="174">
      <t>ヘイセイ</t>
    </rPh>
    <rPh sb="176" eb="178">
      <t>ネンド</t>
    </rPh>
    <rPh sb="189" eb="190">
      <t>チ</t>
    </rPh>
    <rPh sb="191" eb="193">
      <t>ドウリツ</t>
    </rPh>
    <rPh sb="198" eb="200">
      <t>コンゴ</t>
    </rPh>
    <rPh sb="202" eb="204">
      <t>シキン</t>
    </rPh>
    <rPh sb="204" eb="205">
      <t>メン</t>
    </rPh>
    <phoneticPr fontId="4"/>
  </si>
  <si>
    <t xml:space="preserve">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施設のダウンサイジング等検討を行い、更新再投資額を抑制し、新たに発生する資本費の縮減に努める。また、料金回収率が低いことからもわかるように、井戸水から水道水へのシフトを促す等の料金収益の増収策を検討していく。
  老朽化の状況に関し、管路更新率について、資金、マンパワー面での課題も有り、未だ低い水準である。特に、旧簡易水道時代の経年管延長が今後も増大し、管路経年化率は上昇していく見込みである。可能な限り計画的な老朽管の更新を行いながら、段階的な比率の向上に努める。
  なお、平成28年度に策定した経営戦略を平成30年度に改定し、令和６年度には、大阪広域水道企業団との統合を予定している。
</t>
    <rPh sb="155" eb="157">
      <t>シセツ</t>
    </rPh>
    <rPh sb="166" eb="167">
      <t>トウ</t>
    </rPh>
    <rPh sb="282" eb="284">
      <t>シキン</t>
    </rPh>
    <rPh sb="290" eb="291">
      <t>メン</t>
    </rPh>
    <rPh sb="293" eb="295">
      <t>カダイ</t>
    </rPh>
    <rPh sb="296" eb="297">
      <t>ア</t>
    </rPh>
    <rPh sb="353" eb="355">
      <t>カノウ</t>
    </rPh>
    <rPh sb="356" eb="357">
      <t>カギ</t>
    </rPh>
    <rPh sb="402" eb="404">
      <t>サクテイ</t>
    </rPh>
    <rPh sb="411" eb="413">
      <t>ヘイセイ</t>
    </rPh>
    <rPh sb="415" eb="417">
      <t>ネンド</t>
    </rPh>
    <rPh sb="418" eb="420">
      <t>カイテイ</t>
    </rPh>
    <rPh sb="422" eb="424">
      <t>レイワ</t>
    </rPh>
    <rPh sb="444" eb="44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</si>
</sst>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1999999999999993"/>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7" fillId="0" borderId="9" xfId="0" applyFont="1" applyBorder="1" applyAlignment="1" applyProtection="1">
      <alignment horizontal="justify" vertical="top" wrapText="1"/>
      <protection locked="0"/>
    </xf>
    <xf numFmtId="0" fontId="17" fillId="0" borderId="0" xfId="0" applyFont="1" applyBorder="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17" fillId="0" borderId="11" xfId="0" applyFont="1" applyBorder="1" applyAlignment="1" applyProtection="1">
      <alignment horizontal="justify" vertical="top" wrapText="1"/>
      <protection locked="0"/>
    </xf>
    <xf numFmtId="0" fontId="17" fillId="0" borderId="1" xfId="0" applyFont="1" applyBorder="1" applyAlignment="1" applyProtection="1">
      <alignment horizontal="justify" vertical="top" wrapText="1"/>
      <protection locked="0"/>
    </xf>
    <xf numFmtId="0" fontId="17" fillId="0" borderId="12"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0.49</c:v>
                </c:pt>
                <c:pt idx="2">
                  <c:v>0.53</c:v>
                </c:pt>
                <c:pt idx="3">
                  <c:v>0.8</c:v>
                </c:pt>
                <c:pt idx="4">
                  <c:v>0.52</c:v>
                </c:pt>
              </c:numCache>
            </c:numRef>
          </c:val>
          <c:extLst>
            <c:ext xmlns:c16="http://schemas.microsoft.com/office/drawing/2014/chart" uri="{C3380CC4-5D6E-409C-BE32-E72D297353CC}">
              <c16:uniqueId val="{00000000-01D1-4C81-8ACC-DB5E54698B7F}"/>
            </c:ext>
          </c:extLst>
        </c:ser>
        <c:dLbls>
          <c:showLegendKey val="0"/>
          <c:showVal val="0"/>
          <c:showCatName val="0"/>
          <c:showSerName val="0"/>
          <c:showPercent val="0"/>
          <c:showBubbleSize val="0"/>
        </c:dLbls>
        <c:gapWidth val="150"/>
        <c:axId val="72259072"/>
        <c:axId val="722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0.52</c:v>
                </c:pt>
              </c:numCache>
            </c:numRef>
          </c:val>
          <c:smooth val="0"/>
          <c:extLst>
            <c:ext xmlns:c16="http://schemas.microsoft.com/office/drawing/2014/chart" uri="{C3380CC4-5D6E-409C-BE32-E72D297353CC}">
              <c16:uniqueId val="{00000001-01D1-4C81-8ACC-DB5E54698B7F}"/>
            </c:ext>
          </c:extLst>
        </c:ser>
        <c:dLbls>
          <c:showLegendKey val="0"/>
          <c:showVal val="0"/>
          <c:showCatName val="0"/>
          <c:showSerName val="0"/>
          <c:showPercent val="0"/>
          <c:showBubbleSize val="0"/>
        </c:dLbls>
        <c:marker val="1"/>
        <c:smooth val="0"/>
        <c:axId val="72259072"/>
        <c:axId val="72260992"/>
      </c:lineChart>
      <c:dateAx>
        <c:axId val="72259072"/>
        <c:scaling>
          <c:orientation val="minMax"/>
        </c:scaling>
        <c:delete val="1"/>
        <c:axPos val="b"/>
        <c:numFmt formatCode="ge" sourceLinked="1"/>
        <c:majorTickMark val="none"/>
        <c:minorTickMark val="none"/>
        <c:tickLblPos val="none"/>
        <c:crossAx val="72260992"/>
        <c:crosses val="autoZero"/>
        <c:auto val="1"/>
        <c:lblOffset val="100"/>
        <c:baseTimeUnit val="years"/>
      </c:dateAx>
      <c:valAx>
        <c:axId val="72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40.72</c:v>
                </c:pt>
                <c:pt idx="1">
                  <c:v>40.76</c:v>
                </c:pt>
                <c:pt idx="2">
                  <c:v>39.79</c:v>
                </c:pt>
                <c:pt idx="3">
                  <c:v>79.16</c:v>
                </c:pt>
                <c:pt idx="4">
                  <c:v>79.12</c:v>
                </c:pt>
              </c:numCache>
            </c:numRef>
          </c:val>
          <c:extLst>
            <c:ext xmlns:c16="http://schemas.microsoft.com/office/drawing/2014/chart" uri="{C3380CC4-5D6E-409C-BE32-E72D297353CC}">
              <c16:uniqueId val="{00000000-13FD-4600-BCD4-A96BCF2300B5}"/>
            </c:ext>
          </c:extLst>
        </c:ser>
        <c:dLbls>
          <c:showLegendKey val="0"/>
          <c:showVal val="0"/>
          <c:showCatName val="0"/>
          <c:showSerName val="0"/>
          <c:showPercent val="0"/>
          <c:showBubbleSize val="0"/>
        </c:dLbls>
        <c:gapWidth val="150"/>
        <c:axId val="78914688"/>
        <c:axId val="789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50.29</c:v>
                </c:pt>
              </c:numCache>
            </c:numRef>
          </c:val>
          <c:smooth val="0"/>
          <c:extLst>
            <c:ext xmlns:c16="http://schemas.microsoft.com/office/drawing/2014/chart" uri="{C3380CC4-5D6E-409C-BE32-E72D297353CC}">
              <c16:uniqueId val="{00000001-13FD-4600-BCD4-A96BCF2300B5}"/>
            </c:ext>
          </c:extLst>
        </c:ser>
        <c:dLbls>
          <c:showLegendKey val="0"/>
          <c:showVal val="0"/>
          <c:showCatName val="0"/>
          <c:showSerName val="0"/>
          <c:showPercent val="0"/>
          <c:showBubbleSize val="0"/>
        </c:dLbls>
        <c:marker val="1"/>
        <c:smooth val="0"/>
        <c:axId val="78914688"/>
        <c:axId val="78916608"/>
      </c:lineChart>
      <c:dateAx>
        <c:axId val="78914688"/>
        <c:scaling>
          <c:orientation val="minMax"/>
        </c:scaling>
        <c:delete val="1"/>
        <c:axPos val="b"/>
        <c:numFmt formatCode="ge" sourceLinked="1"/>
        <c:majorTickMark val="none"/>
        <c:minorTickMark val="none"/>
        <c:tickLblPos val="none"/>
        <c:crossAx val="78916608"/>
        <c:crosses val="autoZero"/>
        <c:auto val="1"/>
        <c:lblOffset val="100"/>
        <c:baseTimeUnit val="years"/>
      </c:dateAx>
      <c:valAx>
        <c:axId val="7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81.69</c:v>
                </c:pt>
                <c:pt idx="1">
                  <c:v>80.52</c:v>
                </c:pt>
                <c:pt idx="2">
                  <c:v>80.14</c:v>
                </c:pt>
                <c:pt idx="3">
                  <c:v>77.89</c:v>
                </c:pt>
                <c:pt idx="4">
                  <c:v>75.760000000000005</c:v>
                </c:pt>
              </c:numCache>
            </c:numRef>
          </c:val>
          <c:extLst>
            <c:ext xmlns:c16="http://schemas.microsoft.com/office/drawing/2014/chart" uri="{C3380CC4-5D6E-409C-BE32-E72D297353CC}">
              <c16:uniqueId val="{00000000-BC43-4631-AB8E-C90C12411EB0}"/>
            </c:ext>
          </c:extLst>
        </c:ser>
        <c:dLbls>
          <c:showLegendKey val="0"/>
          <c:showVal val="0"/>
          <c:showCatName val="0"/>
          <c:showSerName val="0"/>
          <c:showPercent val="0"/>
          <c:showBubbleSize val="0"/>
        </c:dLbls>
        <c:gapWidth val="150"/>
        <c:axId val="79238656"/>
        <c:axId val="792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77.73</c:v>
                </c:pt>
              </c:numCache>
            </c:numRef>
          </c:val>
          <c:smooth val="0"/>
          <c:extLst>
            <c:ext xmlns:c16="http://schemas.microsoft.com/office/drawing/2014/chart" uri="{C3380CC4-5D6E-409C-BE32-E72D297353CC}">
              <c16:uniqueId val="{00000001-BC43-4631-AB8E-C90C12411EB0}"/>
            </c:ext>
          </c:extLst>
        </c:ser>
        <c:dLbls>
          <c:showLegendKey val="0"/>
          <c:showVal val="0"/>
          <c:showCatName val="0"/>
          <c:showSerName val="0"/>
          <c:showPercent val="0"/>
          <c:showBubbleSize val="0"/>
        </c:dLbls>
        <c:marker val="1"/>
        <c:smooth val="0"/>
        <c:axId val="79238656"/>
        <c:axId val="79240576"/>
      </c:lineChart>
      <c:dateAx>
        <c:axId val="79238656"/>
        <c:scaling>
          <c:orientation val="minMax"/>
        </c:scaling>
        <c:delete val="1"/>
        <c:axPos val="b"/>
        <c:numFmt formatCode="ge" sourceLinked="1"/>
        <c:majorTickMark val="none"/>
        <c:minorTickMark val="none"/>
        <c:tickLblPos val="none"/>
        <c:crossAx val="79240576"/>
        <c:crosses val="autoZero"/>
        <c:auto val="1"/>
        <c:lblOffset val="100"/>
        <c:baseTimeUnit val="years"/>
      </c:dateAx>
      <c:valAx>
        <c:axId val="79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94.01</c:v>
                </c:pt>
                <c:pt idx="1">
                  <c:v>103.58</c:v>
                </c:pt>
                <c:pt idx="2">
                  <c:v>96.96</c:v>
                </c:pt>
                <c:pt idx="3">
                  <c:v>99.26</c:v>
                </c:pt>
                <c:pt idx="4">
                  <c:v>92.69</c:v>
                </c:pt>
              </c:numCache>
            </c:numRef>
          </c:val>
          <c:extLst>
            <c:ext xmlns:c16="http://schemas.microsoft.com/office/drawing/2014/chart" uri="{C3380CC4-5D6E-409C-BE32-E72D297353CC}">
              <c16:uniqueId val="{00000000-5048-4ABF-8743-C0CD6A8EC1BD}"/>
            </c:ext>
          </c:extLst>
        </c:ser>
        <c:dLbls>
          <c:showLegendKey val="0"/>
          <c:showVal val="0"/>
          <c:showCatName val="0"/>
          <c:showSerName val="0"/>
          <c:showPercent val="0"/>
          <c:showBubbleSize val="0"/>
        </c:dLbls>
        <c:gapWidth val="150"/>
        <c:axId val="77932416"/>
        <c:axId val="779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103.81</c:v>
                </c:pt>
              </c:numCache>
            </c:numRef>
          </c:val>
          <c:smooth val="0"/>
          <c:extLst>
            <c:ext xmlns:c16="http://schemas.microsoft.com/office/drawing/2014/chart" uri="{C3380CC4-5D6E-409C-BE32-E72D297353CC}">
              <c16:uniqueId val="{00000001-5048-4ABF-8743-C0CD6A8EC1BD}"/>
            </c:ext>
          </c:extLst>
        </c:ser>
        <c:dLbls>
          <c:showLegendKey val="0"/>
          <c:showVal val="0"/>
          <c:showCatName val="0"/>
          <c:showSerName val="0"/>
          <c:showPercent val="0"/>
          <c:showBubbleSize val="0"/>
        </c:dLbls>
        <c:marker val="1"/>
        <c:smooth val="0"/>
        <c:axId val="77932416"/>
        <c:axId val="77942784"/>
      </c:lineChart>
      <c:dateAx>
        <c:axId val="77932416"/>
        <c:scaling>
          <c:orientation val="minMax"/>
        </c:scaling>
        <c:delete val="1"/>
        <c:axPos val="b"/>
        <c:numFmt formatCode="ge" sourceLinked="1"/>
        <c:majorTickMark val="none"/>
        <c:minorTickMark val="none"/>
        <c:tickLblPos val="none"/>
        <c:crossAx val="77942784"/>
        <c:crosses val="autoZero"/>
        <c:auto val="1"/>
        <c:lblOffset val="100"/>
        <c:baseTimeUnit val="years"/>
      </c:dateAx>
      <c:valAx>
        <c:axId val="779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29.38</c:v>
                </c:pt>
                <c:pt idx="1">
                  <c:v>32.11</c:v>
                </c:pt>
                <c:pt idx="2">
                  <c:v>34.31</c:v>
                </c:pt>
                <c:pt idx="3">
                  <c:v>36.71</c:v>
                </c:pt>
                <c:pt idx="4">
                  <c:v>39.33</c:v>
                </c:pt>
              </c:numCache>
            </c:numRef>
          </c:val>
          <c:extLst>
            <c:ext xmlns:c16="http://schemas.microsoft.com/office/drawing/2014/chart" uri="{C3380CC4-5D6E-409C-BE32-E72D297353CC}">
              <c16:uniqueId val="{00000000-B62C-4E22-93A0-FFF10C71E8F0}"/>
            </c:ext>
          </c:extLst>
        </c:ser>
        <c:dLbls>
          <c:showLegendKey val="0"/>
          <c:showVal val="0"/>
          <c:showCatName val="0"/>
          <c:showSerName val="0"/>
          <c:showPercent val="0"/>
          <c:showBubbleSize val="0"/>
        </c:dLbls>
        <c:gapWidth val="150"/>
        <c:axId val="77969664"/>
        <c:axId val="785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45.85</c:v>
                </c:pt>
              </c:numCache>
            </c:numRef>
          </c:val>
          <c:smooth val="0"/>
          <c:extLst>
            <c:ext xmlns:c16="http://schemas.microsoft.com/office/drawing/2014/chart" uri="{C3380CC4-5D6E-409C-BE32-E72D297353CC}">
              <c16:uniqueId val="{00000001-B62C-4E22-93A0-FFF10C71E8F0}"/>
            </c:ext>
          </c:extLst>
        </c:ser>
        <c:dLbls>
          <c:showLegendKey val="0"/>
          <c:showVal val="0"/>
          <c:showCatName val="0"/>
          <c:showSerName val="0"/>
          <c:showPercent val="0"/>
          <c:showBubbleSize val="0"/>
        </c:dLbls>
        <c:marker val="1"/>
        <c:smooth val="0"/>
        <c:axId val="77969664"/>
        <c:axId val="78516608"/>
      </c:lineChart>
      <c:dateAx>
        <c:axId val="77969664"/>
        <c:scaling>
          <c:orientation val="minMax"/>
        </c:scaling>
        <c:delete val="1"/>
        <c:axPos val="b"/>
        <c:numFmt formatCode="ge" sourceLinked="1"/>
        <c:majorTickMark val="none"/>
        <c:minorTickMark val="none"/>
        <c:tickLblPos val="none"/>
        <c:crossAx val="78516608"/>
        <c:crosses val="autoZero"/>
        <c:auto val="1"/>
        <c:lblOffset val="100"/>
        <c:baseTimeUnit val="years"/>
      </c:dateAx>
      <c:valAx>
        <c:axId val="78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0.56000000000000005</c:v>
                </c:pt>
                <c:pt idx="1">
                  <c:v>4.72</c:v>
                </c:pt>
                <c:pt idx="2">
                  <c:v>7.47</c:v>
                </c:pt>
                <c:pt idx="3">
                  <c:v>8.52</c:v>
                </c:pt>
                <c:pt idx="4">
                  <c:v>8.7100000000000009</c:v>
                </c:pt>
              </c:numCache>
            </c:numRef>
          </c:val>
          <c:extLst>
            <c:ext xmlns:c16="http://schemas.microsoft.com/office/drawing/2014/chart" uri="{C3380CC4-5D6E-409C-BE32-E72D297353CC}">
              <c16:uniqueId val="{00000000-78BA-4273-818A-ECC5F13AE0F2}"/>
            </c:ext>
          </c:extLst>
        </c:ser>
        <c:dLbls>
          <c:showLegendKey val="0"/>
          <c:showVal val="0"/>
          <c:showCatName val="0"/>
          <c:showSerName val="0"/>
          <c:showPercent val="0"/>
          <c:showBubbleSize val="0"/>
        </c:dLbls>
        <c:gapWidth val="150"/>
        <c:axId val="78555776"/>
        <c:axId val="785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14.13</c:v>
                </c:pt>
              </c:numCache>
            </c:numRef>
          </c:val>
          <c:smooth val="0"/>
          <c:extLst>
            <c:ext xmlns:c16="http://schemas.microsoft.com/office/drawing/2014/chart" uri="{C3380CC4-5D6E-409C-BE32-E72D297353CC}">
              <c16:uniqueId val="{00000001-78BA-4273-818A-ECC5F13AE0F2}"/>
            </c:ext>
          </c:extLst>
        </c:ser>
        <c:dLbls>
          <c:showLegendKey val="0"/>
          <c:showVal val="0"/>
          <c:showCatName val="0"/>
          <c:showSerName val="0"/>
          <c:showPercent val="0"/>
          <c:showBubbleSize val="0"/>
        </c:dLbls>
        <c:marker val="1"/>
        <c:smooth val="0"/>
        <c:axId val="78555776"/>
        <c:axId val="78562048"/>
      </c:lineChart>
      <c:dateAx>
        <c:axId val="78555776"/>
        <c:scaling>
          <c:orientation val="minMax"/>
        </c:scaling>
        <c:delete val="1"/>
        <c:axPos val="b"/>
        <c:numFmt formatCode="ge" sourceLinked="1"/>
        <c:majorTickMark val="none"/>
        <c:minorTickMark val="none"/>
        <c:tickLblPos val="none"/>
        <c:crossAx val="78562048"/>
        <c:crosses val="autoZero"/>
        <c:auto val="1"/>
        <c:lblOffset val="100"/>
        <c:baseTimeUnit val="years"/>
      </c:dateAx>
      <c:valAx>
        <c:axId val="78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0.56000000000000005</c:v>
                </c:pt>
                <c:pt idx="4" formatCode="#,##0.00;&quot;△&quot;#,##0.00;&quot;-&quot;">
                  <c:v>16.260000000000002</c:v>
                </c:pt>
              </c:numCache>
            </c:numRef>
          </c:val>
          <c:extLst>
            <c:ext xmlns:c16="http://schemas.microsoft.com/office/drawing/2014/chart" uri="{C3380CC4-5D6E-409C-BE32-E72D297353CC}">
              <c16:uniqueId val="{00000000-535B-4674-B6E5-6A2F0A895AF9}"/>
            </c:ext>
          </c:extLst>
        </c:ser>
        <c:dLbls>
          <c:showLegendKey val="0"/>
          <c:showVal val="0"/>
          <c:showCatName val="0"/>
          <c:showSerName val="0"/>
          <c:showPercent val="0"/>
          <c:showBubbleSize val="0"/>
        </c:dLbls>
        <c:gapWidth val="150"/>
        <c:axId val="78668928"/>
        <c:axId val="786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25.66</c:v>
                </c:pt>
              </c:numCache>
            </c:numRef>
          </c:val>
          <c:smooth val="0"/>
          <c:extLst>
            <c:ext xmlns:c16="http://schemas.microsoft.com/office/drawing/2014/chart" uri="{C3380CC4-5D6E-409C-BE32-E72D297353CC}">
              <c16:uniqueId val="{00000001-535B-4674-B6E5-6A2F0A895AF9}"/>
            </c:ext>
          </c:extLst>
        </c:ser>
        <c:dLbls>
          <c:showLegendKey val="0"/>
          <c:showVal val="0"/>
          <c:showCatName val="0"/>
          <c:showSerName val="0"/>
          <c:showPercent val="0"/>
          <c:showBubbleSize val="0"/>
        </c:dLbls>
        <c:marker val="1"/>
        <c:smooth val="0"/>
        <c:axId val="78668928"/>
        <c:axId val="78670848"/>
      </c:lineChart>
      <c:dateAx>
        <c:axId val="78668928"/>
        <c:scaling>
          <c:orientation val="minMax"/>
        </c:scaling>
        <c:delete val="1"/>
        <c:axPos val="b"/>
        <c:numFmt formatCode="ge" sourceLinked="1"/>
        <c:majorTickMark val="none"/>
        <c:minorTickMark val="none"/>
        <c:tickLblPos val="none"/>
        <c:crossAx val="78670848"/>
        <c:crosses val="autoZero"/>
        <c:auto val="1"/>
        <c:lblOffset val="100"/>
        <c:baseTimeUnit val="years"/>
      </c:dateAx>
      <c:valAx>
        <c:axId val="7867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394.02</c:v>
                </c:pt>
                <c:pt idx="1">
                  <c:v>427.53</c:v>
                </c:pt>
                <c:pt idx="2">
                  <c:v>366.8</c:v>
                </c:pt>
                <c:pt idx="3">
                  <c:v>458.19</c:v>
                </c:pt>
                <c:pt idx="4">
                  <c:v>456.17</c:v>
                </c:pt>
              </c:numCache>
            </c:numRef>
          </c:val>
          <c:extLst>
            <c:ext xmlns:c16="http://schemas.microsoft.com/office/drawing/2014/chart" uri="{C3380CC4-5D6E-409C-BE32-E72D297353CC}">
              <c16:uniqueId val="{00000000-EB78-41B2-AE6E-D4E30C59A6C9}"/>
            </c:ext>
          </c:extLst>
        </c:ser>
        <c:dLbls>
          <c:showLegendKey val="0"/>
          <c:showVal val="0"/>
          <c:showCatName val="0"/>
          <c:showSerName val="0"/>
          <c:showPercent val="0"/>
          <c:showBubbleSize val="0"/>
        </c:dLbls>
        <c:gapWidth val="150"/>
        <c:axId val="78706560"/>
        <c:axId val="787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300.14</c:v>
                </c:pt>
              </c:numCache>
            </c:numRef>
          </c:val>
          <c:smooth val="0"/>
          <c:extLst>
            <c:ext xmlns:c16="http://schemas.microsoft.com/office/drawing/2014/chart" uri="{C3380CC4-5D6E-409C-BE32-E72D297353CC}">
              <c16:uniqueId val="{00000001-EB78-41B2-AE6E-D4E30C59A6C9}"/>
            </c:ext>
          </c:extLst>
        </c:ser>
        <c:dLbls>
          <c:showLegendKey val="0"/>
          <c:showVal val="0"/>
          <c:showCatName val="0"/>
          <c:showSerName val="0"/>
          <c:showPercent val="0"/>
          <c:showBubbleSize val="0"/>
        </c:dLbls>
        <c:marker val="1"/>
        <c:smooth val="0"/>
        <c:axId val="78706560"/>
        <c:axId val="78712832"/>
      </c:lineChart>
      <c:dateAx>
        <c:axId val="78706560"/>
        <c:scaling>
          <c:orientation val="minMax"/>
        </c:scaling>
        <c:delete val="1"/>
        <c:axPos val="b"/>
        <c:numFmt formatCode="ge" sourceLinked="1"/>
        <c:majorTickMark val="none"/>
        <c:minorTickMark val="none"/>
        <c:tickLblPos val="none"/>
        <c:crossAx val="78712832"/>
        <c:crosses val="autoZero"/>
        <c:auto val="1"/>
        <c:lblOffset val="100"/>
        <c:baseTimeUnit val="years"/>
      </c:dateAx>
      <c:valAx>
        <c:axId val="7871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1263.8499999999999</c:v>
                </c:pt>
                <c:pt idx="1">
                  <c:v>1211.32</c:v>
                </c:pt>
                <c:pt idx="2">
                  <c:v>1218.4100000000001</c:v>
                </c:pt>
                <c:pt idx="3">
                  <c:v>1157.54</c:v>
                </c:pt>
                <c:pt idx="4">
                  <c:v>1128.28</c:v>
                </c:pt>
              </c:numCache>
            </c:numRef>
          </c:val>
          <c:extLst>
            <c:ext xmlns:c16="http://schemas.microsoft.com/office/drawing/2014/chart" uri="{C3380CC4-5D6E-409C-BE32-E72D297353CC}">
              <c16:uniqueId val="{00000000-249E-4161-816E-EE6CC330A371}"/>
            </c:ext>
          </c:extLst>
        </c:ser>
        <c:dLbls>
          <c:showLegendKey val="0"/>
          <c:showVal val="0"/>
          <c:showCatName val="0"/>
          <c:showSerName val="0"/>
          <c:showPercent val="0"/>
          <c:showBubbleSize val="0"/>
        </c:dLbls>
        <c:gapWidth val="150"/>
        <c:axId val="78747904"/>
        <c:axId val="787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566.65</c:v>
                </c:pt>
              </c:numCache>
            </c:numRef>
          </c:val>
          <c:smooth val="0"/>
          <c:extLst>
            <c:ext xmlns:c16="http://schemas.microsoft.com/office/drawing/2014/chart" uri="{C3380CC4-5D6E-409C-BE32-E72D297353CC}">
              <c16:uniqueId val="{00000001-249E-4161-816E-EE6CC330A371}"/>
            </c:ext>
          </c:extLst>
        </c:ser>
        <c:dLbls>
          <c:showLegendKey val="0"/>
          <c:showVal val="0"/>
          <c:showCatName val="0"/>
          <c:showSerName val="0"/>
          <c:showPercent val="0"/>
          <c:showBubbleSize val="0"/>
        </c:dLbls>
        <c:marker val="1"/>
        <c:smooth val="0"/>
        <c:axId val="78747904"/>
        <c:axId val="78754176"/>
      </c:lineChart>
      <c:dateAx>
        <c:axId val="78747904"/>
        <c:scaling>
          <c:orientation val="minMax"/>
        </c:scaling>
        <c:delete val="1"/>
        <c:axPos val="b"/>
        <c:numFmt formatCode="ge" sourceLinked="1"/>
        <c:majorTickMark val="none"/>
        <c:minorTickMark val="none"/>
        <c:tickLblPos val="none"/>
        <c:crossAx val="78754176"/>
        <c:crosses val="autoZero"/>
        <c:auto val="1"/>
        <c:lblOffset val="100"/>
        <c:baseTimeUnit val="years"/>
      </c:dateAx>
      <c:valAx>
        <c:axId val="7875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57.13</c:v>
                </c:pt>
                <c:pt idx="1">
                  <c:v>59.19</c:v>
                </c:pt>
                <c:pt idx="2">
                  <c:v>56.18</c:v>
                </c:pt>
                <c:pt idx="3">
                  <c:v>55.59</c:v>
                </c:pt>
                <c:pt idx="4">
                  <c:v>54.74</c:v>
                </c:pt>
              </c:numCache>
            </c:numRef>
          </c:val>
          <c:extLst>
            <c:ext xmlns:c16="http://schemas.microsoft.com/office/drawing/2014/chart" uri="{C3380CC4-5D6E-409C-BE32-E72D297353CC}">
              <c16:uniqueId val="{00000000-6C10-475B-8645-451105CD0590}"/>
            </c:ext>
          </c:extLst>
        </c:ser>
        <c:dLbls>
          <c:showLegendKey val="0"/>
          <c:showVal val="0"/>
          <c:showCatName val="0"/>
          <c:showSerName val="0"/>
          <c:showPercent val="0"/>
          <c:showBubbleSize val="0"/>
        </c:dLbls>
        <c:gapWidth val="150"/>
        <c:axId val="78791808"/>
        <c:axId val="787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84.77</c:v>
                </c:pt>
              </c:numCache>
            </c:numRef>
          </c:val>
          <c:smooth val="0"/>
          <c:extLst>
            <c:ext xmlns:c16="http://schemas.microsoft.com/office/drawing/2014/chart" uri="{C3380CC4-5D6E-409C-BE32-E72D297353CC}">
              <c16:uniqueId val="{00000001-6C10-475B-8645-451105CD0590}"/>
            </c:ext>
          </c:extLst>
        </c:ser>
        <c:dLbls>
          <c:showLegendKey val="0"/>
          <c:showVal val="0"/>
          <c:showCatName val="0"/>
          <c:showSerName val="0"/>
          <c:showPercent val="0"/>
          <c:showBubbleSize val="0"/>
        </c:dLbls>
        <c:marker val="1"/>
        <c:smooth val="0"/>
        <c:axId val="78791808"/>
        <c:axId val="78793728"/>
      </c:lineChart>
      <c:dateAx>
        <c:axId val="78791808"/>
        <c:scaling>
          <c:orientation val="minMax"/>
        </c:scaling>
        <c:delete val="1"/>
        <c:axPos val="b"/>
        <c:numFmt formatCode="ge" sourceLinked="1"/>
        <c:majorTickMark val="none"/>
        <c:minorTickMark val="none"/>
        <c:tickLblPos val="none"/>
        <c:crossAx val="78793728"/>
        <c:crosses val="autoZero"/>
        <c:auto val="1"/>
        <c:lblOffset val="100"/>
        <c:baseTimeUnit val="years"/>
      </c:dateAx>
      <c:valAx>
        <c:axId val="78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459.23</c:v>
                </c:pt>
                <c:pt idx="1">
                  <c:v>446.8</c:v>
                </c:pt>
                <c:pt idx="2">
                  <c:v>469.35</c:v>
                </c:pt>
                <c:pt idx="3">
                  <c:v>475.39</c:v>
                </c:pt>
                <c:pt idx="4">
                  <c:v>484.2</c:v>
                </c:pt>
              </c:numCache>
            </c:numRef>
          </c:val>
          <c:extLst>
            <c:ext xmlns:c16="http://schemas.microsoft.com/office/drawing/2014/chart" uri="{C3380CC4-5D6E-409C-BE32-E72D297353CC}">
              <c16:uniqueId val="{00000000-4C79-4B24-B3C9-DCED0457014B}"/>
            </c:ext>
          </c:extLst>
        </c:ser>
        <c:dLbls>
          <c:showLegendKey val="0"/>
          <c:showVal val="0"/>
          <c:showCatName val="0"/>
          <c:showSerName val="0"/>
          <c:showPercent val="0"/>
          <c:showBubbleSize val="0"/>
        </c:dLbls>
        <c:gapWidth val="150"/>
        <c:axId val="78820096"/>
        <c:axId val="788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227.27</c:v>
                </c:pt>
              </c:numCache>
            </c:numRef>
          </c:val>
          <c:smooth val="0"/>
          <c:extLst>
            <c:ext xmlns:c16="http://schemas.microsoft.com/office/drawing/2014/chart" uri="{C3380CC4-5D6E-409C-BE32-E72D297353CC}">
              <c16:uniqueId val="{00000001-4C79-4B24-B3C9-DCED0457014B}"/>
            </c:ext>
          </c:extLst>
        </c:ser>
        <c:dLbls>
          <c:showLegendKey val="0"/>
          <c:showVal val="0"/>
          <c:showCatName val="0"/>
          <c:showSerName val="0"/>
          <c:showPercent val="0"/>
          <c:showBubbleSize val="0"/>
        </c:dLbls>
        <c:marker val="1"/>
        <c:smooth val="0"/>
        <c:axId val="78820096"/>
        <c:axId val="78822016"/>
      </c:lineChart>
      <c:dateAx>
        <c:axId val="78820096"/>
        <c:scaling>
          <c:orientation val="minMax"/>
        </c:scaling>
        <c:delete val="1"/>
        <c:axPos val="b"/>
        <c:numFmt formatCode="ge" sourceLinked="1"/>
        <c:majorTickMark val="none"/>
        <c:minorTickMark val="none"/>
        <c:tickLblPos val="none"/>
        <c:crossAx val="78822016"/>
        <c:crosses val="autoZero"/>
        <c:auto val="1"/>
        <c:lblOffset val="100"/>
        <c:baseTimeUnit val="years"/>
      </c:dateAx>
      <c:valAx>
        <c:axId val="78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能勢町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10114</v>
      </c>
      <c r="AM8" s="64"/>
      <c r="AN8" s="64"/>
      <c r="AO8" s="64"/>
      <c r="AP8" s="64"/>
      <c r="AQ8" s="64"/>
      <c r="AR8" s="64"/>
      <c r="AS8" s="64"/>
      <c r="AT8" s="60">
        <f>データ!$S$6</f>
        <v>98.75</v>
      </c>
      <c r="AU8" s="61"/>
      <c r="AV8" s="61"/>
      <c r="AW8" s="61"/>
      <c r="AX8" s="61"/>
      <c r="AY8" s="61"/>
      <c r="AZ8" s="61"/>
      <c r="BA8" s="61"/>
      <c r="BB8" s="63">
        <f>データ!$T$6</f>
        <v>102.42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58.71</v>
      </c>
      <c r="J10" s="61"/>
      <c r="K10" s="61"/>
      <c r="L10" s="61"/>
      <c r="M10" s="61"/>
      <c r="N10" s="61"/>
      <c r="O10" s="62"/>
      <c r="P10" s="63">
        <f>データ!$P$6</f>
        <v>98.71</v>
      </c>
      <c r="Q10" s="63"/>
      <c r="R10" s="63"/>
      <c r="S10" s="63"/>
      <c r="T10" s="63"/>
      <c r="U10" s="63"/>
      <c r="V10" s="63"/>
      <c r="W10" s="64">
        <f>データ!$Q$6</f>
        <v>4682</v>
      </c>
      <c r="X10" s="64"/>
      <c r="Y10" s="64"/>
      <c r="Z10" s="64"/>
      <c r="AA10" s="64"/>
      <c r="AB10" s="64"/>
      <c r="AC10" s="64"/>
      <c r="AD10" s="2"/>
      <c r="AE10" s="2"/>
      <c r="AF10" s="2"/>
      <c r="AG10" s="2"/>
      <c r="AH10" s="4"/>
      <c r="AI10" s="4"/>
      <c r="AJ10" s="4"/>
      <c r="AK10" s="4"/>
      <c r="AL10" s="64">
        <f>データ!$U$6</f>
        <v>9914</v>
      </c>
      <c r="AM10" s="64"/>
      <c r="AN10" s="64"/>
      <c r="AO10" s="64"/>
      <c r="AP10" s="64"/>
      <c r="AQ10" s="64"/>
      <c r="AR10" s="64"/>
      <c r="AS10" s="64"/>
      <c r="AT10" s="60">
        <f>データ!$V$6</f>
        <v>28.71</v>
      </c>
      <c r="AU10" s="61"/>
      <c r="AV10" s="61"/>
      <c r="AW10" s="61"/>
      <c r="AX10" s="61"/>
      <c r="AY10" s="61"/>
      <c r="AZ10" s="61"/>
      <c r="BA10" s="61"/>
      <c r="BB10" s="63">
        <f>データ!$W$6</f>
        <v>345.32</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1"/>
      <c r="BM60" s="92"/>
      <c r="BN60" s="92"/>
      <c r="BO60" s="92"/>
      <c r="BP60" s="92"/>
      <c r="BQ60" s="92"/>
      <c r="BR60" s="92"/>
      <c r="BS60" s="92"/>
      <c r="BT60" s="92"/>
      <c r="BU60" s="92"/>
      <c r="BV60" s="92"/>
      <c r="BW60" s="92"/>
      <c r="BX60" s="92"/>
      <c r="BY60" s="92"/>
      <c r="BZ60" s="93"/>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CHF9CypsyT2/iKJjMCHC0Ph9kR1NGMwTvcRBS7hvo/c3r4EEMpl8O0SpvVPVEQKCsEAaz5EzqcLQMorGi6Z3A==" saltValue="61Hv/SOvC2He9k1t1Ifg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273228</v>
      </c>
      <c r="D6" s="34">
        <f t="shared" si="3"/>
        <v>46</v>
      </c>
      <c r="E6" s="34">
        <f t="shared" si="3"/>
        <v>1</v>
      </c>
      <c r="F6" s="34">
        <f t="shared" si="3"/>
        <v>0</v>
      </c>
      <c r="G6" s="34">
        <f t="shared" si="3"/>
        <v>1</v>
      </c>
      <c r="H6" s="34" t="str">
        <f t="shared" si="3"/>
        <v>大阪府　能勢町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58.71</v>
      </c>
      <c r="P6" s="35">
        <f t="shared" si="3"/>
        <v>98.71</v>
      </c>
      <c r="Q6" s="35">
        <f t="shared" si="3"/>
        <v>4682</v>
      </c>
      <c r="R6" s="35">
        <f t="shared" si="3"/>
        <v>10114</v>
      </c>
      <c r="S6" s="35">
        <f t="shared" si="3"/>
        <v>98.75</v>
      </c>
      <c r="T6" s="35">
        <f t="shared" si="3"/>
        <v>102.42</v>
      </c>
      <c r="U6" s="35">
        <f t="shared" si="3"/>
        <v>9914</v>
      </c>
      <c r="V6" s="35">
        <f t="shared" si="3"/>
        <v>28.71</v>
      </c>
      <c r="W6" s="35">
        <f t="shared" si="3"/>
        <v>345.32</v>
      </c>
      <c r="X6" s="36">
        <f>IF(X7="",NA(),X7)</f>
        <v>94.01</v>
      </c>
      <c r="Y6" s="36">
        <f t="shared" ref="Y6:AG6" si="4">IF(Y7="",NA(),Y7)</f>
        <v>103.58</v>
      </c>
      <c r="Z6" s="36">
        <f t="shared" si="4"/>
        <v>96.96</v>
      </c>
      <c r="AA6" s="36">
        <f t="shared" si="4"/>
        <v>99.26</v>
      </c>
      <c r="AB6" s="36">
        <f t="shared" si="4"/>
        <v>92.69</v>
      </c>
      <c r="AC6" s="36">
        <f t="shared" si="4"/>
        <v>109.49</v>
      </c>
      <c r="AD6" s="36">
        <f t="shared" si="4"/>
        <v>111.06</v>
      </c>
      <c r="AE6" s="36">
        <f t="shared" si="4"/>
        <v>111.34</v>
      </c>
      <c r="AF6" s="36">
        <f t="shared" si="4"/>
        <v>110.02</v>
      </c>
      <c r="AG6" s="36">
        <f t="shared" si="4"/>
        <v>103.81</v>
      </c>
      <c r="AH6" s="35" t="str">
        <f>IF(AH7="","",IF(AH7="-","【-】","【"&amp;SUBSTITUTE(TEXT(AH7,"#,##0.00"),"-","△")&amp;"】"))</f>
        <v>【112.83】</v>
      </c>
      <c r="AI6" s="35">
        <f>IF(AI7="",NA(),AI7)</f>
        <v>0</v>
      </c>
      <c r="AJ6" s="35">
        <f t="shared" ref="AJ6:AR6" si="5">IF(AJ7="",NA(),AJ7)</f>
        <v>0</v>
      </c>
      <c r="AK6" s="35">
        <f t="shared" si="5"/>
        <v>0</v>
      </c>
      <c r="AL6" s="36">
        <f t="shared" si="5"/>
        <v>0.56000000000000005</v>
      </c>
      <c r="AM6" s="36">
        <f t="shared" si="5"/>
        <v>16.260000000000002</v>
      </c>
      <c r="AN6" s="36">
        <f t="shared" si="5"/>
        <v>9.49</v>
      </c>
      <c r="AO6" s="36">
        <f t="shared" si="5"/>
        <v>9.35</v>
      </c>
      <c r="AP6" s="36">
        <f t="shared" si="5"/>
        <v>10.130000000000001</v>
      </c>
      <c r="AQ6" s="36">
        <f t="shared" si="5"/>
        <v>7.31</v>
      </c>
      <c r="AR6" s="36">
        <f t="shared" si="5"/>
        <v>25.66</v>
      </c>
      <c r="AS6" s="35" t="str">
        <f>IF(AS7="","",IF(AS7="-","【-】","【"&amp;SUBSTITUTE(TEXT(AS7,"#,##0.00"),"-","△")&amp;"】"))</f>
        <v>【1.05】</v>
      </c>
      <c r="AT6" s="36">
        <f>IF(AT7="",NA(),AT7)</f>
        <v>394.02</v>
      </c>
      <c r="AU6" s="36">
        <f t="shared" ref="AU6:BC6" si="6">IF(AU7="",NA(),AU7)</f>
        <v>427.53</v>
      </c>
      <c r="AV6" s="36">
        <f t="shared" si="6"/>
        <v>366.8</v>
      </c>
      <c r="AW6" s="36">
        <f t="shared" si="6"/>
        <v>458.19</v>
      </c>
      <c r="AX6" s="36">
        <f t="shared" si="6"/>
        <v>456.17</v>
      </c>
      <c r="AY6" s="36">
        <f t="shared" si="6"/>
        <v>406.37</v>
      </c>
      <c r="AZ6" s="36">
        <f t="shared" si="6"/>
        <v>398.29</v>
      </c>
      <c r="BA6" s="36">
        <f t="shared" si="6"/>
        <v>388.67</v>
      </c>
      <c r="BB6" s="36">
        <f t="shared" si="6"/>
        <v>355.27</v>
      </c>
      <c r="BC6" s="36">
        <f t="shared" si="6"/>
        <v>300.14</v>
      </c>
      <c r="BD6" s="35" t="str">
        <f>IF(BD7="","",IF(BD7="-","【-】","【"&amp;SUBSTITUTE(TEXT(BD7,"#,##0.00"),"-","△")&amp;"】"))</f>
        <v>【261.93】</v>
      </c>
      <c r="BE6" s="36">
        <f>IF(BE7="",NA(),BE7)</f>
        <v>1263.8499999999999</v>
      </c>
      <c r="BF6" s="36">
        <f t="shared" ref="BF6:BN6" si="7">IF(BF7="",NA(),BF7)</f>
        <v>1211.32</v>
      </c>
      <c r="BG6" s="36">
        <f t="shared" si="7"/>
        <v>1218.4100000000001</v>
      </c>
      <c r="BH6" s="36">
        <f t="shared" si="7"/>
        <v>1157.54</v>
      </c>
      <c r="BI6" s="36">
        <f t="shared" si="7"/>
        <v>1128.28</v>
      </c>
      <c r="BJ6" s="36">
        <f t="shared" si="7"/>
        <v>442.54</v>
      </c>
      <c r="BK6" s="36">
        <f t="shared" si="7"/>
        <v>431</v>
      </c>
      <c r="BL6" s="36">
        <f t="shared" si="7"/>
        <v>422.5</v>
      </c>
      <c r="BM6" s="36">
        <f t="shared" si="7"/>
        <v>458.27</v>
      </c>
      <c r="BN6" s="36">
        <f t="shared" si="7"/>
        <v>566.65</v>
      </c>
      <c r="BO6" s="35" t="str">
        <f>IF(BO7="","",IF(BO7="-","【-】","【"&amp;SUBSTITUTE(TEXT(BO7,"#,##0.00"),"-","△")&amp;"】"))</f>
        <v>【270.46】</v>
      </c>
      <c r="BP6" s="36">
        <f>IF(BP7="",NA(),BP7)</f>
        <v>57.13</v>
      </c>
      <c r="BQ6" s="36">
        <f t="shared" ref="BQ6:BY6" si="8">IF(BQ7="",NA(),BQ7)</f>
        <v>59.19</v>
      </c>
      <c r="BR6" s="36">
        <f t="shared" si="8"/>
        <v>56.18</v>
      </c>
      <c r="BS6" s="36">
        <f t="shared" si="8"/>
        <v>55.59</v>
      </c>
      <c r="BT6" s="36">
        <f t="shared" si="8"/>
        <v>54.74</v>
      </c>
      <c r="BU6" s="36">
        <f t="shared" si="8"/>
        <v>98.6</v>
      </c>
      <c r="BV6" s="36">
        <f t="shared" si="8"/>
        <v>100.82</v>
      </c>
      <c r="BW6" s="36">
        <f t="shared" si="8"/>
        <v>101.64</v>
      </c>
      <c r="BX6" s="36">
        <f t="shared" si="8"/>
        <v>96.77</v>
      </c>
      <c r="BY6" s="36">
        <f t="shared" si="8"/>
        <v>84.77</v>
      </c>
      <c r="BZ6" s="35" t="str">
        <f>IF(BZ7="","",IF(BZ7="-","【-】","【"&amp;SUBSTITUTE(TEXT(BZ7,"#,##0.00"),"-","△")&amp;"】"))</f>
        <v>【103.91】</v>
      </c>
      <c r="CA6" s="36">
        <f>IF(CA7="",NA(),CA7)</f>
        <v>459.23</v>
      </c>
      <c r="CB6" s="36">
        <f t="shared" ref="CB6:CJ6" si="9">IF(CB7="",NA(),CB7)</f>
        <v>446.8</v>
      </c>
      <c r="CC6" s="36">
        <f t="shared" si="9"/>
        <v>469.35</v>
      </c>
      <c r="CD6" s="36">
        <f t="shared" si="9"/>
        <v>475.39</v>
      </c>
      <c r="CE6" s="36">
        <f t="shared" si="9"/>
        <v>484.2</v>
      </c>
      <c r="CF6" s="36">
        <f t="shared" si="9"/>
        <v>181.67</v>
      </c>
      <c r="CG6" s="36">
        <f t="shared" si="9"/>
        <v>179.55</v>
      </c>
      <c r="CH6" s="36">
        <f t="shared" si="9"/>
        <v>179.16</v>
      </c>
      <c r="CI6" s="36">
        <f t="shared" si="9"/>
        <v>187.18</v>
      </c>
      <c r="CJ6" s="36">
        <f t="shared" si="9"/>
        <v>227.27</v>
      </c>
      <c r="CK6" s="35" t="str">
        <f>IF(CK7="","",IF(CK7="-","【-】","【"&amp;SUBSTITUTE(TEXT(CK7,"#,##0.00"),"-","△")&amp;"】"))</f>
        <v>【167.11】</v>
      </c>
      <c r="CL6" s="36">
        <f>IF(CL7="",NA(),CL7)</f>
        <v>40.72</v>
      </c>
      <c r="CM6" s="36">
        <f t="shared" ref="CM6:CU6" si="10">IF(CM7="",NA(),CM7)</f>
        <v>40.76</v>
      </c>
      <c r="CN6" s="36">
        <f t="shared" si="10"/>
        <v>39.79</v>
      </c>
      <c r="CO6" s="36">
        <f t="shared" si="10"/>
        <v>79.16</v>
      </c>
      <c r="CP6" s="36">
        <f t="shared" si="10"/>
        <v>79.12</v>
      </c>
      <c r="CQ6" s="36">
        <f t="shared" si="10"/>
        <v>53.61</v>
      </c>
      <c r="CR6" s="36">
        <f t="shared" si="10"/>
        <v>53.52</v>
      </c>
      <c r="CS6" s="36">
        <f t="shared" si="10"/>
        <v>54.24</v>
      </c>
      <c r="CT6" s="36">
        <f t="shared" si="10"/>
        <v>55.88</v>
      </c>
      <c r="CU6" s="36">
        <f t="shared" si="10"/>
        <v>50.29</v>
      </c>
      <c r="CV6" s="35" t="str">
        <f>IF(CV7="","",IF(CV7="-","【-】","【"&amp;SUBSTITUTE(TEXT(CV7,"#,##0.00"),"-","△")&amp;"】"))</f>
        <v>【60.27】</v>
      </c>
      <c r="CW6" s="36">
        <f>IF(CW7="",NA(),CW7)</f>
        <v>81.69</v>
      </c>
      <c r="CX6" s="36">
        <f t="shared" ref="CX6:DF6" si="11">IF(CX7="",NA(),CX7)</f>
        <v>80.52</v>
      </c>
      <c r="CY6" s="36">
        <f t="shared" si="11"/>
        <v>80.14</v>
      </c>
      <c r="CZ6" s="36">
        <f t="shared" si="11"/>
        <v>77.89</v>
      </c>
      <c r="DA6" s="36">
        <f t="shared" si="11"/>
        <v>75.760000000000005</v>
      </c>
      <c r="DB6" s="36">
        <f t="shared" si="11"/>
        <v>81.31</v>
      </c>
      <c r="DC6" s="36">
        <f t="shared" si="11"/>
        <v>81.459999999999994</v>
      </c>
      <c r="DD6" s="36">
        <f t="shared" si="11"/>
        <v>81.680000000000007</v>
      </c>
      <c r="DE6" s="36">
        <f t="shared" si="11"/>
        <v>80.989999999999995</v>
      </c>
      <c r="DF6" s="36">
        <f t="shared" si="11"/>
        <v>77.73</v>
      </c>
      <c r="DG6" s="35" t="str">
        <f>IF(DG7="","",IF(DG7="-","【-】","【"&amp;SUBSTITUTE(TEXT(DG7,"#,##0.00"),"-","△")&amp;"】"))</f>
        <v>【89.92】</v>
      </c>
      <c r="DH6" s="36">
        <f>IF(DH7="",NA(),DH7)</f>
        <v>29.38</v>
      </c>
      <c r="DI6" s="36">
        <f t="shared" ref="DI6:DQ6" si="12">IF(DI7="",NA(),DI7)</f>
        <v>32.11</v>
      </c>
      <c r="DJ6" s="36">
        <f t="shared" si="12"/>
        <v>34.31</v>
      </c>
      <c r="DK6" s="36">
        <f t="shared" si="12"/>
        <v>36.71</v>
      </c>
      <c r="DL6" s="36">
        <f t="shared" si="12"/>
        <v>39.33</v>
      </c>
      <c r="DM6" s="36">
        <f t="shared" si="12"/>
        <v>46.67</v>
      </c>
      <c r="DN6" s="36">
        <f t="shared" si="12"/>
        <v>47.7</v>
      </c>
      <c r="DO6" s="36">
        <f t="shared" si="12"/>
        <v>48.14</v>
      </c>
      <c r="DP6" s="36">
        <f t="shared" si="12"/>
        <v>46.61</v>
      </c>
      <c r="DQ6" s="36">
        <f t="shared" si="12"/>
        <v>45.85</v>
      </c>
      <c r="DR6" s="35" t="str">
        <f>IF(DR7="","",IF(DR7="-","【-】","【"&amp;SUBSTITUTE(TEXT(DR7,"#,##0.00"),"-","△")&amp;"】"))</f>
        <v>【48.85】</v>
      </c>
      <c r="DS6" s="36">
        <f>IF(DS7="",NA(),DS7)</f>
        <v>0.56000000000000005</v>
      </c>
      <c r="DT6" s="36">
        <f t="shared" ref="DT6:EB6" si="13">IF(DT7="",NA(),DT7)</f>
        <v>4.72</v>
      </c>
      <c r="DU6" s="36">
        <f t="shared" si="13"/>
        <v>7.47</v>
      </c>
      <c r="DV6" s="36">
        <f t="shared" si="13"/>
        <v>8.52</v>
      </c>
      <c r="DW6" s="36">
        <f t="shared" si="13"/>
        <v>8.7100000000000009</v>
      </c>
      <c r="DX6" s="36">
        <f t="shared" si="13"/>
        <v>10.029999999999999</v>
      </c>
      <c r="DY6" s="36">
        <f t="shared" si="13"/>
        <v>7.26</v>
      </c>
      <c r="DZ6" s="36">
        <f t="shared" si="13"/>
        <v>11.13</v>
      </c>
      <c r="EA6" s="36">
        <f t="shared" si="13"/>
        <v>10.84</v>
      </c>
      <c r="EB6" s="36">
        <f t="shared" si="13"/>
        <v>14.13</v>
      </c>
      <c r="EC6" s="35" t="str">
        <f>IF(EC7="","",IF(EC7="-","【-】","【"&amp;SUBSTITUTE(TEXT(EC7,"#,##0.00"),"-","△")&amp;"】"))</f>
        <v>【17.80】</v>
      </c>
      <c r="ED6" s="36">
        <f>IF(ED7="",NA(),ED7)</f>
        <v>0.36</v>
      </c>
      <c r="EE6" s="36">
        <f t="shared" ref="EE6:EM6" si="14">IF(EE7="",NA(),EE7)</f>
        <v>0.49</v>
      </c>
      <c r="EF6" s="36">
        <f t="shared" si="14"/>
        <v>0.53</v>
      </c>
      <c r="EG6" s="36">
        <f t="shared" si="14"/>
        <v>0.8</v>
      </c>
      <c r="EH6" s="36">
        <f t="shared" si="14"/>
        <v>0.52</v>
      </c>
      <c r="EI6" s="36">
        <f t="shared" si="14"/>
        <v>0.68</v>
      </c>
      <c r="EJ6" s="36">
        <f t="shared" si="14"/>
        <v>1.65</v>
      </c>
      <c r="EK6" s="36">
        <f t="shared" si="14"/>
        <v>0.47</v>
      </c>
      <c r="EL6" s="36">
        <f t="shared" si="14"/>
        <v>0.39</v>
      </c>
      <c r="EM6" s="36">
        <f t="shared" si="14"/>
        <v>0.52</v>
      </c>
      <c r="EN6" s="35" t="str">
        <f>IF(EN7="","",IF(EN7="-","【-】","【"&amp;SUBSTITUTE(TEXT(EN7,"#,##0.00"),"-","△")&amp;"】"))</f>
        <v>【0.70】</v>
      </c>
    </row>
    <row r="7" spans="1:144" s="37" customFormat="1" x14ac:dyDescent="0.15">
      <c r="A7" s="29"/>
      <c r="B7" s="38">
        <v>2018</v>
      </c>
      <c r="C7" s="38">
        <v>273228</v>
      </c>
      <c r="D7" s="38">
        <v>46</v>
      </c>
      <c r="E7" s="38">
        <v>1</v>
      </c>
      <c r="F7" s="38">
        <v>0</v>
      </c>
      <c r="G7" s="38">
        <v>1</v>
      </c>
      <c r="H7" s="38" t="s">
        <v>93</v>
      </c>
      <c r="I7" s="38" t="s">
        <v>94</v>
      </c>
      <c r="J7" s="38" t="s">
        <v>95</v>
      </c>
      <c r="K7" s="38" t="s">
        <v>96</v>
      </c>
      <c r="L7" s="38" t="s">
        <v>97</v>
      </c>
      <c r="M7" s="38" t="s">
        <v>98</v>
      </c>
      <c r="N7" s="39" t="s">
        <v>99</v>
      </c>
      <c r="O7" s="39">
        <v>58.71</v>
      </c>
      <c r="P7" s="39">
        <v>98.71</v>
      </c>
      <c r="Q7" s="39">
        <v>4682</v>
      </c>
      <c r="R7" s="39">
        <v>10114</v>
      </c>
      <c r="S7" s="39">
        <v>98.75</v>
      </c>
      <c r="T7" s="39">
        <v>102.42</v>
      </c>
      <c r="U7" s="39">
        <v>9914</v>
      </c>
      <c r="V7" s="39">
        <v>28.71</v>
      </c>
      <c r="W7" s="39">
        <v>345.32</v>
      </c>
      <c r="X7" s="39">
        <v>94.01</v>
      </c>
      <c r="Y7" s="39">
        <v>103.58</v>
      </c>
      <c r="Z7" s="39">
        <v>96.96</v>
      </c>
      <c r="AA7" s="39">
        <v>99.26</v>
      </c>
      <c r="AB7" s="39">
        <v>92.69</v>
      </c>
      <c r="AC7" s="39">
        <v>109.49</v>
      </c>
      <c r="AD7" s="39">
        <v>111.06</v>
      </c>
      <c r="AE7" s="39">
        <v>111.34</v>
      </c>
      <c r="AF7" s="39">
        <v>110.02</v>
      </c>
      <c r="AG7" s="39">
        <v>103.81</v>
      </c>
      <c r="AH7" s="39">
        <v>112.83</v>
      </c>
      <c r="AI7" s="39">
        <v>0</v>
      </c>
      <c r="AJ7" s="39">
        <v>0</v>
      </c>
      <c r="AK7" s="39">
        <v>0</v>
      </c>
      <c r="AL7" s="39">
        <v>0.56000000000000005</v>
      </c>
      <c r="AM7" s="39">
        <v>16.260000000000002</v>
      </c>
      <c r="AN7" s="39">
        <v>9.49</v>
      </c>
      <c r="AO7" s="39">
        <v>9.35</v>
      </c>
      <c r="AP7" s="39">
        <v>10.130000000000001</v>
      </c>
      <c r="AQ7" s="39">
        <v>7.31</v>
      </c>
      <c r="AR7" s="39">
        <v>25.66</v>
      </c>
      <c r="AS7" s="39">
        <v>1.05</v>
      </c>
      <c r="AT7" s="39">
        <v>394.02</v>
      </c>
      <c r="AU7" s="39">
        <v>427.53</v>
      </c>
      <c r="AV7" s="39">
        <v>366.8</v>
      </c>
      <c r="AW7" s="39">
        <v>458.19</v>
      </c>
      <c r="AX7" s="39">
        <v>456.17</v>
      </c>
      <c r="AY7" s="39">
        <v>406.37</v>
      </c>
      <c r="AZ7" s="39">
        <v>398.29</v>
      </c>
      <c r="BA7" s="39">
        <v>388.67</v>
      </c>
      <c r="BB7" s="39">
        <v>355.27</v>
      </c>
      <c r="BC7" s="39">
        <v>300.14</v>
      </c>
      <c r="BD7" s="39">
        <v>261.93</v>
      </c>
      <c r="BE7" s="39">
        <v>1263.8499999999999</v>
      </c>
      <c r="BF7" s="39">
        <v>1211.32</v>
      </c>
      <c r="BG7" s="39">
        <v>1218.4100000000001</v>
      </c>
      <c r="BH7" s="39">
        <v>1157.54</v>
      </c>
      <c r="BI7" s="39">
        <v>1128.28</v>
      </c>
      <c r="BJ7" s="39">
        <v>442.54</v>
      </c>
      <c r="BK7" s="39">
        <v>431</v>
      </c>
      <c r="BL7" s="39">
        <v>422.5</v>
      </c>
      <c r="BM7" s="39">
        <v>458.27</v>
      </c>
      <c r="BN7" s="39">
        <v>566.65</v>
      </c>
      <c r="BO7" s="39">
        <v>270.45999999999998</v>
      </c>
      <c r="BP7" s="39">
        <v>57.13</v>
      </c>
      <c r="BQ7" s="39">
        <v>59.19</v>
      </c>
      <c r="BR7" s="39">
        <v>56.18</v>
      </c>
      <c r="BS7" s="39">
        <v>55.59</v>
      </c>
      <c r="BT7" s="39">
        <v>54.74</v>
      </c>
      <c r="BU7" s="39">
        <v>98.6</v>
      </c>
      <c r="BV7" s="39">
        <v>100.82</v>
      </c>
      <c r="BW7" s="39">
        <v>101.64</v>
      </c>
      <c r="BX7" s="39">
        <v>96.77</v>
      </c>
      <c r="BY7" s="39">
        <v>84.77</v>
      </c>
      <c r="BZ7" s="39">
        <v>103.91</v>
      </c>
      <c r="CA7" s="39">
        <v>459.23</v>
      </c>
      <c r="CB7" s="39">
        <v>446.8</v>
      </c>
      <c r="CC7" s="39">
        <v>469.35</v>
      </c>
      <c r="CD7" s="39">
        <v>475.39</v>
      </c>
      <c r="CE7" s="39">
        <v>484.2</v>
      </c>
      <c r="CF7" s="39">
        <v>181.67</v>
      </c>
      <c r="CG7" s="39">
        <v>179.55</v>
      </c>
      <c r="CH7" s="39">
        <v>179.16</v>
      </c>
      <c r="CI7" s="39">
        <v>187.18</v>
      </c>
      <c r="CJ7" s="39">
        <v>227.27</v>
      </c>
      <c r="CK7" s="39">
        <v>167.11</v>
      </c>
      <c r="CL7" s="39">
        <v>40.72</v>
      </c>
      <c r="CM7" s="39">
        <v>40.76</v>
      </c>
      <c r="CN7" s="39">
        <v>39.79</v>
      </c>
      <c r="CO7" s="39">
        <v>79.16</v>
      </c>
      <c r="CP7" s="39">
        <v>79.12</v>
      </c>
      <c r="CQ7" s="39">
        <v>53.61</v>
      </c>
      <c r="CR7" s="39">
        <v>53.52</v>
      </c>
      <c r="CS7" s="39">
        <v>54.24</v>
      </c>
      <c r="CT7" s="39">
        <v>55.88</v>
      </c>
      <c r="CU7" s="39">
        <v>50.29</v>
      </c>
      <c r="CV7" s="39">
        <v>60.27</v>
      </c>
      <c r="CW7" s="39">
        <v>81.69</v>
      </c>
      <c r="CX7" s="39">
        <v>80.52</v>
      </c>
      <c r="CY7" s="39">
        <v>80.14</v>
      </c>
      <c r="CZ7" s="39">
        <v>77.89</v>
      </c>
      <c r="DA7" s="39">
        <v>75.760000000000005</v>
      </c>
      <c r="DB7" s="39">
        <v>81.31</v>
      </c>
      <c r="DC7" s="39">
        <v>81.459999999999994</v>
      </c>
      <c r="DD7" s="39">
        <v>81.680000000000007</v>
      </c>
      <c r="DE7" s="39">
        <v>80.989999999999995</v>
      </c>
      <c r="DF7" s="39">
        <v>77.73</v>
      </c>
      <c r="DG7" s="39">
        <v>89.92</v>
      </c>
      <c r="DH7" s="39">
        <v>29.38</v>
      </c>
      <c r="DI7" s="39">
        <v>32.11</v>
      </c>
      <c r="DJ7" s="39">
        <v>34.31</v>
      </c>
      <c r="DK7" s="39">
        <v>36.71</v>
      </c>
      <c r="DL7" s="39">
        <v>39.33</v>
      </c>
      <c r="DM7" s="39">
        <v>46.67</v>
      </c>
      <c r="DN7" s="39">
        <v>47.7</v>
      </c>
      <c r="DO7" s="39">
        <v>48.14</v>
      </c>
      <c r="DP7" s="39">
        <v>46.61</v>
      </c>
      <c r="DQ7" s="39">
        <v>45.85</v>
      </c>
      <c r="DR7" s="39">
        <v>48.85</v>
      </c>
      <c r="DS7" s="39">
        <v>0.56000000000000005</v>
      </c>
      <c r="DT7" s="39">
        <v>4.72</v>
      </c>
      <c r="DU7" s="39">
        <v>7.47</v>
      </c>
      <c r="DV7" s="39">
        <v>8.52</v>
      </c>
      <c r="DW7" s="39">
        <v>8.7100000000000009</v>
      </c>
      <c r="DX7" s="39">
        <v>10.029999999999999</v>
      </c>
      <c r="DY7" s="39">
        <v>7.26</v>
      </c>
      <c r="DZ7" s="39">
        <v>11.13</v>
      </c>
      <c r="EA7" s="39">
        <v>10.84</v>
      </c>
      <c r="EB7" s="39">
        <v>14.13</v>
      </c>
      <c r="EC7" s="39">
        <v>17.8</v>
      </c>
      <c r="ED7" s="39">
        <v>0.36</v>
      </c>
      <c r="EE7" s="39">
        <v>0.49</v>
      </c>
      <c r="EF7" s="39">
        <v>0.53</v>
      </c>
      <c r="EG7" s="39">
        <v>0.8</v>
      </c>
      <c r="EH7" s="39">
        <v>0.52</v>
      </c>
      <c r="EI7" s="39">
        <v>0.68</v>
      </c>
      <c r="EJ7" s="39">
        <v>1.65</v>
      </c>
      <c r="EK7" s="39">
        <v>0.47</v>
      </c>
      <c r="EL7" s="39">
        <v>0.39</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2020-02-18T01:57:52Z</cp:lastPrinted>
  <dcterms:created xsi:type="dcterms:W3CDTF">2019-12-05T04:21:26Z</dcterms:created>
  <dcterms:modified xsi:type="dcterms:W3CDTF">2020-03-04T05:51:08Z</dcterms:modified>
</cp:coreProperties>
</file>