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3阪南市○\"/>
    </mc:Choice>
  </mc:AlternateContent>
  <workbookProtection workbookAlgorithmName="SHA-512" workbookHashValue="RQig1sLscAa+0kuIevviLf9hpC94uqyXCM2kpaURFRzaRx85wnhfnQjQ6nq8efGacwGFcJf3XBlZ2XCESc9h2g==" workbookSaltValue="zoWZrq3kPcyqx49C+rpmDQ==" workbookSpinCount="100000" lockStructure="1"/>
  <bookViews>
    <workbookView xWindow="-120" yWindow="-120" windowWidth="19440" windowHeight="15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<sst xmlns="http://schemas.openxmlformats.org/spreadsheetml/2006/main" count="220" uniqueCount="108">
  <si>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</si>
  <si>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</si>
  <si>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</si>
  <si>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</si>
  <si>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</si>
  <si>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</si>
  <si>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</si>
  <si>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</si>
  <si>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</si>
  <si>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</si>
  <si>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</si>
  <si>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</si>
  <si>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</si>
  <si>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</si>
  <si>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</si>
  <si>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</si>
  <si>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</si>
  <si>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</si>
  <si>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</si>
  <si>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</si>
  <si>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</si>
  <si>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</si>
  <si>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</si>
  <si>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</si>
  <si>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</si>
  <si>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</si>
  <si>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</si>
  <si>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</si>
  <si>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</si>
  <si>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</si>
  <si>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</si>
  <si>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</si>
  <si>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</si>
  <si>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</si>
  <si>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</si>
  <si>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</si>
  <si>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</si>
  <si>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</si>
  <si>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</si>
  <si>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</si>
  <si>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</si>
  <si>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</si>
  <si>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</si>
  <si>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</si>
  <si>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</si>
  <si>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</si>
  <si>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</si>
  <si>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</si>
  <si>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</si>
  <si>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</si>
  <si>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</si>
  <si>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</si>
  <si>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</si>
  <si>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</si>
  <si>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</si>
  <si>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</si>
  <si>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</si>
  <si>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</si>
  <si>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</si>
  <si>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</si>
  <si>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</si>
  <si>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</si>
  <si>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</si>
  <si>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</si>
  <si>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</si>
  <si>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</si>
  <si>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</si>
  <si>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</si>
  <si>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</si>
  <si>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</si>
  <si>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</si>
  <si>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</si>
  <si>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</si>
  <si>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</si>
  <si>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</si>
  <si>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</si>
  <si>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</si>
  <si>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</si>
  <si>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</si>
  <si>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</si>
  <si>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</si>
  <si>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</si>
  <si>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</si>
  <si>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</si>
  <si>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</si>
  <si>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</si>
  <si>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</si>
  <si>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</si>
  <si>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</si>
  <si>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</si>
  <si>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</si>
  <si>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</si>
  <si>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</si>
  <si>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阪南市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</si>
  <si>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</si>
  <si>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</si>
  <si>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</si>
  <si>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</si>
  <si>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</si>
  <si>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</si>
  <si>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</si>
  <si>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</si>
  <si>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</si>
  <si>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</si>
  <si>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</si>
  <si>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需要は、給水人口の減少や、核家族化及び需要者の節水意識の定着等により、年々減少している。そのため、水道ビジョンや経営戦略等に基づき、将来にわたり健全な経営を続けていくための経営改善の実施や投資計画等を進めていく必要がある。 
　今後においても、施設や管路の老朽化が進行していくため、水道ビジョン等に基づき、アセットマネジメントの考え方による更新基準年数により、重要度と優先度の高いものから計画的に更新工事を実施していく必要がある。
　また、将来においても人口減少に伴う水需要の減少が見込まれるため、平成31年度から大阪広域水道企業団と統合することにより事業の効率化を図る。</t>
    <rPh sb="189" eb="192">
      <t>ユウセンド</t>
    </rPh>
    <rPh sb="199" eb="202">
      <t>ケイカクテキ</t>
    </rPh>
    <rPh sb="237" eb="238">
      <t>トモナ</t>
    </rPh>
    <rPh sb="246" eb="248">
      <t>ミコ</t>
    </rPh>
    <rPh sb="254" eb="256">
      <t>ヘイセイ</t>
    </rPh>
    <rPh sb="281" eb="283">
      <t>ジギョウ</t>
    </rPh>
    <rPh sb="284" eb="287">
      <t>コウリツカ</t>
    </rPh>
    <rPh sb="288" eb="289">
      <t>ハカ</t>
    </rPh>
    <phoneticPr fontId="4"/>
  </si>
  <si>
    <t>　本市の施設や管路は、昭和40年代から50年代にかけての人口の急激な増加に伴い、高度成長期に建設されたものが多く、老朽化が進んでいる。
　そのため管路経年化率は、類似団体平均値を上回っており、法定耐用年数を超過した管路が多数存在している。　
　このようなことから、老朽化した管路の更新工事を、水道ビジョン等に基づき、アセットマネジメントの考え方による更新基準年数を参考にして、重要度と優先度の高いものから毎年度計画的に実施している。
　平成30年度は阪南市水道事業としての最終年度であったこと等により、前年度と比較して老朽管の更新工事は行っていないものの、管路更新率は類似団体平均値と同程度であった。</t>
    <rPh sb="7" eb="9">
      <t>カンロ</t>
    </rPh>
    <rPh sb="37" eb="38">
      <t>トモナ</t>
    </rPh>
    <rPh sb="78" eb="79">
      <t>リツ</t>
    </rPh>
    <rPh sb="81" eb="83">
      <t>ルイジ</t>
    </rPh>
    <rPh sb="83" eb="85">
      <t>ダンタイ</t>
    </rPh>
    <rPh sb="103" eb="105">
      <t>チョウカ</t>
    </rPh>
    <rPh sb="140" eb="142">
      <t>コウシン</t>
    </rPh>
    <rPh sb="142" eb="144">
      <t>コウジ</t>
    </rPh>
    <rPh sb="182" eb="184">
      <t>サンコウ</t>
    </rPh>
    <rPh sb="218" eb="220">
      <t>ヘイセイ</t>
    </rPh>
    <rPh sb="222" eb="224">
      <t>ネンド</t>
    </rPh>
    <rPh sb="225" eb="228">
      <t>ハンナンシ</t>
    </rPh>
    <rPh sb="228" eb="230">
      <t>スイドウ</t>
    </rPh>
    <rPh sb="230" eb="232">
      <t>ジギョウ</t>
    </rPh>
    <rPh sb="236" eb="238">
      <t>サイシュウ</t>
    </rPh>
    <rPh sb="238" eb="240">
      <t>ネンド</t>
    </rPh>
    <rPh sb="246" eb="247">
      <t>トウ</t>
    </rPh>
    <rPh sb="251" eb="254">
      <t>ゼンネンド</t>
    </rPh>
    <rPh sb="255" eb="257">
      <t>ヒカク</t>
    </rPh>
    <rPh sb="259" eb="261">
      <t>ロウキュウ</t>
    </rPh>
    <rPh sb="261" eb="262">
      <t>カン</t>
    </rPh>
    <rPh sb="263" eb="265">
      <t>コウシン</t>
    </rPh>
    <rPh sb="265" eb="267">
      <t>コウジ</t>
    </rPh>
    <rPh sb="268" eb="269">
      <t>オコナ</t>
    </rPh>
    <rPh sb="278" eb="280">
      <t>カンロ</t>
    </rPh>
    <rPh sb="280" eb="282">
      <t>コウシン</t>
    </rPh>
    <rPh sb="282" eb="283">
      <t>リツ</t>
    </rPh>
    <rPh sb="284" eb="286">
      <t>ルイジ</t>
    </rPh>
    <rPh sb="286" eb="288">
      <t>ダンタイ</t>
    </rPh>
    <rPh sb="288" eb="291">
      <t>ヘイキンチ</t>
    </rPh>
    <rPh sb="292" eb="295">
      <t>ドウテイド</t>
    </rPh>
    <phoneticPr fontId="4"/>
  </si>
  <si>
    <t>　本市水道は、平地部が少なく山地や丘陵地が多数ある地形により、配水池等の水道施設を数多く設置しており、固定費に占める維持管理費の割合が高くなっている。これまでの管路の更新や適正な施設管理、漏水調査等を行うことにより有収率は高い水準を維持しているものの、平成29年度の水道料金改正（値下げ）による給水収益の減少等により経常収益が減少した。また、平成31年度からの大阪広域水道企業団との事業統合に伴う固定資産の整理（主に除却）等により経常費用が増加し、経常収支比率が低下した。
　料金回収率は給水収益の減少による供給単価の減少と経常費用の増加による給水原価の増加により低下した。 
　施設利用率が類似団体平均値を下回っている要因としては、人口減少が考えられる。　
　企業債の支払利息については、既発債の借換えや繰上げ償還により、減少傾向にあり、さらに計画的に起債を行っているので、企業債残高対給水収益比率は、類似団体平均値と比較すると良好な数値となっている。
　なお、平成30年度は、事業統合に係る資産減耗により単年度収支は赤字となったものの、累積欠損金は発生していない。</t>
    <rPh sb="36" eb="38">
      <t>スイドウ</t>
    </rPh>
    <rPh sb="80" eb="82">
      <t>カンロ</t>
    </rPh>
    <rPh sb="83" eb="85">
      <t>コウシン</t>
    </rPh>
    <rPh sb="86" eb="88">
      <t>テキセイ</t>
    </rPh>
    <rPh sb="89" eb="91">
      <t>シセツ</t>
    </rPh>
    <rPh sb="91" eb="93">
      <t>カンリ</t>
    </rPh>
    <rPh sb="94" eb="96">
      <t>ロウスイ</t>
    </rPh>
    <rPh sb="96" eb="98">
      <t>チョウサ</t>
    </rPh>
    <rPh sb="98" eb="99">
      <t>トウ</t>
    </rPh>
    <rPh sb="100" eb="101">
      <t>オコナ</t>
    </rPh>
    <rPh sb="107" eb="110">
      <t>ユウシュウリツ</t>
    </rPh>
    <rPh sb="111" eb="112">
      <t>タカ</t>
    </rPh>
    <rPh sb="113" eb="115">
      <t>スイジュン</t>
    </rPh>
    <rPh sb="116" eb="118">
      <t>イジ</t>
    </rPh>
    <rPh sb="126" eb="128">
      <t>ヘイセイ</t>
    </rPh>
    <rPh sb="130" eb="131">
      <t>ネン</t>
    </rPh>
    <rPh sb="131" eb="132">
      <t>ド</t>
    </rPh>
    <rPh sb="133" eb="135">
      <t>スイドウ</t>
    </rPh>
    <rPh sb="135" eb="137">
      <t>リョウキン</t>
    </rPh>
    <rPh sb="137" eb="139">
      <t>カイセイ</t>
    </rPh>
    <rPh sb="140" eb="142">
      <t>ネサ</t>
    </rPh>
    <rPh sb="147" eb="149">
      <t>キュウスイ</t>
    </rPh>
    <rPh sb="149" eb="151">
      <t>シュウエキ</t>
    </rPh>
    <rPh sb="152" eb="154">
      <t>ゲンショウ</t>
    </rPh>
    <rPh sb="154" eb="155">
      <t>トウ</t>
    </rPh>
    <rPh sb="158" eb="160">
      <t>ケイジョウ</t>
    </rPh>
    <rPh sb="160" eb="162">
      <t>シュウエキ</t>
    </rPh>
    <rPh sb="163" eb="165">
      <t>ゲンショウ</t>
    </rPh>
    <rPh sb="171" eb="173">
      <t>ヘイセイ</t>
    </rPh>
    <rPh sb="175" eb="176">
      <t>ネン</t>
    </rPh>
    <rPh sb="176" eb="177">
      <t>ド</t>
    </rPh>
    <rPh sb="180" eb="182">
      <t>オオサカ</t>
    </rPh>
    <rPh sb="182" eb="184">
      <t>コウイキ</t>
    </rPh>
    <rPh sb="184" eb="186">
      <t>スイドウ</t>
    </rPh>
    <rPh sb="186" eb="188">
      <t>キギョウ</t>
    </rPh>
    <rPh sb="188" eb="189">
      <t>ダン</t>
    </rPh>
    <rPh sb="191" eb="193">
      <t>ジギョウ</t>
    </rPh>
    <rPh sb="193" eb="195">
      <t>トウゴウ</t>
    </rPh>
    <rPh sb="196" eb="197">
      <t>トモナ</t>
    </rPh>
    <rPh sb="198" eb="200">
      <t>コテイ</t>
    </rPh>
    <rPh sb="200" eb="202">
      <t>シサン</t>
    </rPh>
    <rPh sb="203" eb="205">
      <t>セイリ</t>
    </rPh>
    <rPh sb="206" eb="207">
      <t>オモ</t>
    </rPh>
    <rPh sb="208" eb="210">
      <t>ジョキャク</t>
    </rPh>
    <rPh sb="211" eb="212">
      <t>トウ</t>
    </rPh>
    <rPh sb="215" eb="217">
      <t>ケイジョウ</t>
    </rPh>
    <rPh sb="217" eb="219">
      <t>ヒヨウ</t>
    </rPh>
    <rPh sb="220" eb="222">
      <t>ゾウカ</t>
    </rPh>
    <rPh sb="224" eb="226">
      <t>ケイジョウ</t>
    </rPh>
    <rPh sb="226" eb="228">
      <t>シュウシ</t>
    </rPh>
    <rPh sb="228" eb="230">
      <t>ヒリツ</t>
    </rPh>
    <rPh sb="231" eb="233">
      <t>テイカ</t>
    </rPh>
    <rPh sb="238" eb="240">
      <t>リョウキン</t>
    </rPh>
    <rPh sb="240" eb="242">
      <t>カイシュウ</t>
    </rPh>
    <rPh sb="242" eb="243">
      <t>リツ</t>
    </rPh>
    <rPh sb="244" eb="246">
      <t>キュウスイ</t>
    </rPh>
    <rPh sb="246" eb="248">
      <t>シュウエキ</t>
    </rPh>
    <rPh sb="249" eb="251">
      <t>ゲンショウ</t>
    </rPh>
    <rPh sb="254" eb="256">
      <t>キョウキュウ</t>
    </rPh>
    <rPh sb="256" eb="258">
      <t>タンカ</t>
    </rPh>
    <rPh sb="259" eb="261">
      <t>ゲンショウ</t>
    </rPh>
    <rPh sb="262" eb="264">
      <t>ケイジョウ</t>
    </rPh>
    <rPh sb="264" eb="266">
      <t>ヒヨウ</t>
    </rPh>
    <rPh sb="267" eb="269">
      <t>ゾウカ</t>
    </rPh>
    <rPh sb="272" eb="274">
      <t>キュウスイ</t>
    </rPh>
    <rPh sb="274" eb="276">
      <t>ゲンカ</t>
    </rPh>
    <rPh sb="277" eb="279">
      <t>ゾウカ</t>
    </rPh>
    <rPh sb="282" eb="284">
      <t>テイカ</t>
    </rPh>
    <rPh sb="290" eb="292">
      <t>シセツ</t>
    </rPh>
    <rPh sb="292" eb="294">
      <t>リヨウ</t>
    </rPh>
    <rPh sb="294" eb="295">
      <t>リツ</t>
    </rPh>
    <rPh sb="296" eb="298">
      <t>ルイジ</t>
    </rPh>
    <rPh sb="298" eb="300">
      <t>ダンタイ</t>
    </rPh>
    <rPh sb="300" eb="302">
      <t>ヘイキン</t>
    </rPh>
    <rPh sb="302" eb="303">
      <t>アタイ</t>
    </rPh>
    <rPh sb="304" eb="306">
      <t>シタマワ</t>
    </rPh>
    <rPh sb="310" eb="312">
      <t>ヨウイン</t>
    </rPh>
    <rPh sb="322" eb="323">
      <t>カンガ</t>
    </rPh>
    <rPh sb="393" eb="394">
      <t>タイ</t>
    </rPh>
    <rPh sb="394" eb="396">
      <t>キュウスイ</t>
    </rPh>
    <rPh sb="396" eb="398">
      <t>シュウエキ</t>
    </rPh>
    <rPh sb="398" eb="400">
      <t>ヒリツ</t>
    </rPh>
    <rPh sb="402" eb="404">
      <t>ルイジ</t>
    </rPh>
    <rPh sb="404" eb="406">
      <t>ダンタイ</t>
    </rPh>
    <rPh sb="432" eb="434">
      <t>ヘイセイ</t>
    </rPh>
    <rPh sb="436" eb="438">
      <t>ネンド</t>
    </rPh>
    <rPh sb="440" eb="442">
      <t>ジギョウ</t>
    </rPh>
    <rPh sb="442" eb="444">
      <t>トウゴウ</t>
    </rPh>
    <rPh sb="445" eb="446">
      <t>カカ</t>
    </rPh>
    <rPh sb="447" eb="449">
      <t>シサン</t>
    </rPh>
    <rPh sb="449" eb="451">
      <t>ゲンモウ</t>
    </rPh>
    <rPh sb="454" eb="457">
      <t>タンネンド</t>
    </rPh>
    <rPh sb="457" eb="459">
      <t>シュウシ</t>
    </rPh>
    <rPh sb="460" eb="462">
      <t>アカジ</t>
    </rPh>
    <rPh sb="470" eb="472">
      <t>ルイセキ</t>
    </rPh>
    <rPh sb="472" eb="474">
      <t>ケッソン</t>
    </rPh>
    <rPh sb="474" eb="475">
      <t>キン</t>
    </rPh>
    <rPh sb="476" eb="478">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</si>
</sst>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0.54</c:v>
                </c:pt>
                <c:pt idx="1">
                  <c:v>0.98</c:v>
                </c:pt>
                <c:pt idx="2">
                  <c:v>1.06</c:v>
                </c:pt>
                <c:pt idx="3">
                  <c:v>1.46</c:v>
                </c:pt>
                <c:pt idx="4">
                  <c:v>0.66</c:v>
                </c:pt>
              </c:numCache>
            </c:numRef>
          </c:val>
          <c:extLst>
            <c:ext xmlns:c16="http://schemas.microsoft.com/office/drawing/2014/chart" uri="{C3380CC4-5D6E-409C-BE32-E72D297353CC}">
              <c16:uniqueId val="{00000000-55E8-4E27-AB47-E6C97C5507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5E8-4E27-AB47-E6C97C5507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45.44</c:v>
                </c:pt>
                <c:pt idx="1">
                  <c:v>44.58</c:v>
                </c:pt>
                <c:pt idx="2">
                  <c:v>44.6</c:v>
                </c:pt>
                <c:pt idx="3">
                  <c:v>44.97</c:v>
                </c:pt>
                <c:pt idx="4">
                  <c:v>42.46</c:v>
                </c:pt>
              </c:numCache>
            </c:numRef>
          </c:val>
          <c:extLst>
            <c:ext xmlns:c16="http://schemas.microsoft.com/office/drawing/2014/chart" uri="{C3380CC4-5D6E-409C-BE32-E72D297353CC}">
              <c16:uniqueId val="{00000000-852D-4952-8E71-85A3F0AACB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52D-4952-8E71-85A3F0AACB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90.42</c:v>
                </c:pt>
                <c:pt idx="1">
                  <c:v>91.42</c:v>
                </c:pt>
                <c:pt idx="2">
                  <c:v>90.7</c:v>
                </c:pt>
                <c:pt idx="3">
                  <c:v>89.72</c:v>
                </c:pt>
                <c:pt idx="4">
                  <c:v>93.07</c:v>
                </c:pt>
              </c:numCache>
            </c:numRef>
          </c:val>
          <c:extLst>
            <c:ext xmlns:c16="http://schemas.microsoft.com/office/drawing/2014/chart" uri="{C3380CC4-5D6E-409C-BE32-E72D297353CC}">
              <c16:uniqueId val="{00000000-AE2A-4672-9DBE-FD900C2EBC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AE2A-4672-9DBE-FD900C2EBC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107.95</c:v>
                </c:pt>
                <c:pt idx="1">
                  <c:v>109.12</c:v>
                </c:pt>
                <c:pt idx="2">
                  <c:v>108.69</c:v>
                </c:pt>
                <c:pt idx="3">
                  <c:v>100.81</c:v>
                </c:pt>
                <c:pt idx="4">
                  <c:v>84.57</c:v>
                </c:pt>
              </c:numCache>
            </c:numRef>
          </c:val>
          <c:extLst>
            <c:ext xmlns:c16="http://schemas.microsoft.com/office/drawing/2014/chart" uri="{C3380CC4-5D6E-409C-BE32-E72D297353CC}">
              <c16:uniqueId val="{00000000-2339-4713-AE5E-0127367114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339-4713-AE5E-0127367114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47.67</c:v>
                </c:pt>
                <c:pt idx="1">
                  <c:v>48.36</c:v>
                </c:pt>
                <c:pt idx="2">
                  <c:v>48</c:v>
                </c:pt>
                <c:pt idx="3">
                  <c:v>48.26</c:v>
                </c:pt>
                <c:pt idx="4">
                  <c:v>48.24</c:v>
                </c:pt>
              </c:numCache>
            </c:numRef>
          </c:val>
          <c:extLst>
            <c:ext xmlns:c16="http://schemas.microsoft.com/office/drawing/2014/chart" uri="{C3380CC4-5D6E-409C-BE32-E72D297353CC}">
              <c16:uniqueId val="{00000000-6A2B-4529-99D0-F15D0C4F44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A2B-4529-99D0-F15D0C4F44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40.619999999999997</c:v>
                </c:pt>
                <c:pt idx="1">
                  <c:v>41.44</c:v>
                </c:pt>
                <c:pt idx="2">
                  <c:v>43.12</c:v>
                </c:pt>
                <c:pt idx="3">
                  <c:v>46.12</c:v>
                </c:pt>
                <c:pt idx="4">
                  <c:v>48.17</c:v>
                </c:pt>
              </c:numCache>
            </c:numRef>
          </c:val>
          <c:extLst>
            <c:ext xmlns:c16="http://schemas.microsoft.com/office/drawing/2014/chart" uri="{C3380CC4-5D6E-409C-BE32-E72D297353CC}">
              <c16:uniqueId val="{00000000-B0FD-41FC-851E-71077AF2CA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0FD-41FC-851E-71077AF2CA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4F-47EA-8A1C-26D3AED3B6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84F-47EA-8A1C-26D3AED3B6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354.08</c:v>
                </c:pt>
                <c:pt idx="1">
                  <c:v>406.46</c:v>
                </c:pt>
                <c:pt idx="2">
                  <c:v>213.23</c:v>
                </c:pt>
                <c:pt idx="3">
                  <c:v>253.24</c:v>
                </c:pt>
                <c:pt idx="4">
                  <c:v>308.99</c:v>
                </c:pt>
              </c:numCache>
            </c:numRef>
          </c:val>
          <c:extLst>
            <c:ext xmlns:c16="http://schemas.microsoft.com/office/drawing/2014/chart" uri="{C3380CC4-5D6E-409C-BE32-E72D297353CC}">
              <c16:uniqueId val="{00000000-9219-451D-A856-BDB27A6BB1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9219-451D-A856-BDB27A6BB1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219.59</c:v>
                </c:pt>
                <c:pt idx="1">
                  <c:v>226.14</c:v>
                </c:pt>
                <c:pt idx="2">
                  <c:v>240.39</c:v>
                </c:pt>
                <c:pt idx="3">
                  <c:v>254.04</c:v>
                </c:pt>
                <c:pt idx="4">
                  <c:v>249.89</c:v>
                </c:pt>
              </c:numCache>
            </c:numRef>
          </c:val>
          <c:extLst>
            <c:ext xmlns:c16="http://schemas.microsoft.com/office/drawing/2014/chart" uri="{C3380CC4-5D6E-409C-BE32-E72D297353CC}">
              <c16:uniqueId val="{00000000-4BCD-4CF7-B843-791A0FCF06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BCD-4CF7-B843-791A0FCF06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101.15</c:v>
                </c:pt>
                <c:pt idx="1">
                  <c:v>102.31</c:v>
                </c:pt>
                <c:pt idx="2">
                  <c:v>101.64</c:v>
                </c:pt>
                <c:pt idx="3">
                  <c:v>95.4</c:v>
                </c:pt>
                <c:pt idx="4">
                  <c:v>78.62</c:v>
                </c:pt>
              </c:numCache>
            </c:numRef>
          </c:val>
          <c:extLst>
            <c:ext xmlns:c16="http://schemas.microsoft.com/office/drawing/2014/chart" uri="{C3380CC4-5D6E-409C-BE32-E72D297353CC}">
              <c16:uniqueId val="{00000000-50D2-4CC3-AC11-94760D1F7A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50D2-4CC3-AC11-94760D1F7A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186.29</c:v>
                </c:pt>
                <c:pt idx="1">
                  <c:v>184.26</c:v>
                </c:pt>
                <c:pt idx="2">
                  <c:v>185</c:v>
                </c:pt>
                <c:pt idx="3">
                  <c:v>194.03</c:v>
                </c:pt>
                <c:pt idx="4">
                  <c:v>233.31</c:v>
                </c:pt>
              </c:numCache>
            </c:numRef>
          </c:val>
          <c:extLst>
            <c:ext xmlns:c16="http://schemas.microsoft.com/office/drawing/2014/chart" uri="{C3380CC4-5D6E-409C-BE32-E72D297353CC}">
              <c16:uniqueId val="{00000000-6F4D-4242-86E7-8F2D990C7F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F4D-4242-86E7-8F2D990C7F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阪南市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54534</v>
      </c>
      <c r="AM8" s="60"/>
      <c r="AN8" s="60"/>
      <c r="AO8" s="60"/>
      <c r="AP8" s="60"/>
      <c r="AQ8" s="60"/>
      <c r="AR8" s="60"/>
      <c r="AS8" s="60"/>
      <c r="AT8" s="51">
        <f>データ!$S$6</f>
        <v>36.17</v>
      </c>
      <c r="AU8" s="52"/>
      <c r="AV8" s="52"/>
      <c r="AW8" s="52"/>
      <c r="AX8" s="52"/>
      <c r="AY8" s="52"/>
      <c r="AZ8" s="52"/>
      <c r="BA8" s="52"/>
      <c r="BB8" s="53">
        <f>データ!$T$6</f>
        <v>1507.71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71.47</v>
      </c>
      <c r="J10" s="52"/>
      <c r="K10" s="52"/>
      <c r="L10" s="52"/>
      <c r="M10" s="52"/>
      <c r="N10" s="52"/>
      <c r="O10" s="63"/>
      <c r="P10" s="53">
        <f>データ!$P$6</f>
        <v>99.94</v>
      </c>
      <c r="Q10" s="53"/>
      <c r="R10" s="53"/>
      <c r="S10" s="53"/>
      <c r="T10" s="53"/>
      <c r="U10" s="53"/>
      <c r="V10" s="53"/>
      <c r="W10" s="60">
        <f>データ!$Q$6</f>
        <v>3065</v>
      </c>
      <c r="X10" s="60"/>
      <c r="Y10" s="60"/>
      <c r="Z10" s="60"/>
      <c r="AA10" s="60"/>
      <c r="AB10" s="60"/>
      <c r="AC10" s="60"/>
      <c r="AD10" s="2"/>
      <c r="AE10" s="2"/>
      <c r="AF10" s="2"/>
      <c r="AG10" s="2"/>
      <c r="AH10" s="4"/>
      <c r="AI10" s="4"/>
      <c r="AJ10" s="4"/>
      <c r="AK10" s="4"/>
      <c r="AL10" s="60">
        <f>データ!$U$6</f>
        <v>54211</v>
      </c>
      <c r="AM10" s="60"/>
      <c r="AN10" s="60"/>
      <c r="AO10" s="60"/>
      <c r="AP10" s="60"/>
      <c r="AQ10" s="60"/>
      <c r="AR10" s="60"/>
      <c r="AS10" s="60"/>
      <c r="AT10" s="51">
        <f>データ!$V$6</f>
        <v>19.25</v>
      </c>
      <c r="AU10" s="52"/>
      <c r="AV10" s="52"/>
      <c r="AW10" s="52"/>
      <c r="AX10" s="52"/>
      <c r="AY10" s="52"/>
      <c r="AZ10" s="52"/>
      <c r="BA10" s="52"/>
      <c r="BB10" s="53">
        <f>データ!$W$6</f>
        <v>2816.16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G5uVc9A/f0ZRkdjQ6QOscc04e5MjDkHvyPMXFRhGMJBmkqpXQnNJCOFSdVS8uBkBMJBpQM/DiRSuGu7aAg3g==" saltValue="uwKH3wrpmn8ElXoIyBd6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272329</v>
      </c>
      <c r="D6" s="34">
        <f t="shared" si="3"/>
        <v>46</v>
      </c>
      <c r="E6" s="34">
        <f t="shared" si="3"/>
        <v>1</v>
      </c>
      <c r="F6" s="34">
        <f t="shared" si="3"/>
        <v>0</v>
      </c>
      <c r="G6" s="34">
        <f t="shared" si="3"/>
        <v>1</v>
      </c>
      <c r="H6" s="34" t="str">
        <f t="shared" si="3"/>
        <v>大阪府　阪南市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71.47</v>
      </c>
      <c r="P6" s="35">
        <f t="shared" si="3"/>
        <v>99.94</v>
      </c>
      <c r="Q6" s="35">
        <f t="shared" si="3"/>
        <v>3065</v>
      </c>
      <c r="R6" s="35">
        <f t="shared" si="3"/>
        <v>54534</v>
      </c>
      <c r="S6" s="35">
        <f t="shared" si="3"/>
        <v>36.17</v>
      </c>
      <c r="T6" s="35">
        <f t="shared" si="3"/>
        <v>1507.71</v>
      </c>
      <c r="U6" s="35">
        <f t="shared" si="3"/>
        <v>54211</v>
      </c>
      <c r="V6" s="35">
        <f t="shared" si="3"/>
        <v>19.25</v>
      </c>
      <c r="W6" s="35">
        <f t="shared" si="3"/>
        <v>2816.16</v>
      </c>
      <c r="X6" s="36">
        <f>IF(X7="",NA(),X7)</f>
        <v>107.95</v>
      </c>
      <c r="Y6" s="36">
        <f t="shared" ref="Y6:AG6" si="4">IF(Y7="",NA(),Y7)</f>
        <v>109.12</v>
      </c>
      <c r="Z6" s="36">
        <f t="shared" si="4"/>
        <v>108.69</v>
      </c>
      <c r="AA6" s="36">
        <f t="shared" si="4"/>
        <v>100.81</v>
      </c>
      <c r="AB6" s="36">
        <f t="shared" si="4"/>
        <v>84.57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354.08</v>
      </c>
      <c r="AU6" s="36">
        <f t="shared" ref="AU6:BC6" si="6">IF(AU7="",NA(),AU7)</f>
        <v>406.46</v>
      </c>
      <c r="AV6" s="36">
        <f t="shared" si="6"/>
        <v>213.23</v>
      </c>
      <c r="AW6" s="36">
        <f t="shared" si="6"/>
        <v>253.24</v>
      </c>
      <c r="AX6" s="36">
        <f t="shared" si="6"/>
        <v>308.99</v>
      </c>
      <c r="AY6" s="36">
        <f t="shared" si="6"/>
        <v>335.95</v>
      </c>
      <c r="AZ6" s="36">
        <f t="shared" si="6"/>
        <v>346.59</v>
      </c>
      <c r="BA6" s="36">
        <f t="shared" si="6"/>
        <v>357.82</v>
      </c>
      <c r="BB6" s="36">
        <f t="shared" si="6"/>
        <v>355.5</v>
      </c>
      <c r="BC6" s="36">
        <f t="shared" si="6"/>
        <v>349.83</v>
      </c>
      <c r="BD6" s="35" t="str">
        <f>IF(BD7="","",IF(BD7="-","【-】","【"&amp;SUBSTITUTE(TEXT(BD7,"#,##0.00"),"-","△")&amp;"】"))</f>
        <v>【261.93】</v>
      </c>
      <c r="BE6" s="36">
        <f>IF(BE7="",NA(),BE7)</f>
        <v>219.59</v>
      </c>
      <c r="BF6" s="36">
        <f t="shared" ref="BF6:BN6" si="7">IF(BF7="",NA(),BF7)</f>
        <v>226.14</v>
      </c>
      <c r="BG6" s="36">
        <f t="shared" si="7"/>
        <v>240.39</v>
      </c>
      <c r="BH6" s="36">
        <f t="shared" si="7"/>
        <v>254.04</v>
      </c>
      <c r="BI6" s="36">
        <f t="shared" si="7"/>
        <v>249.89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101.15</v>
      </c>
      <c r="BQ6" s="36">
        <f t="shared" ref="BQ6:BY6" si="8">IF(BQ7="",NA(),BQ7)</f>
        <v>102.31</v>
      </c>
      <c r="BR6" s="36">
        <f t="shared" si="8"/>
        <v>101.64</v>
      </c>
      <c r="BS6" s="36">
        <f t="shared" si="8"/>
        <v>95.4</v>
      </c>
      <c r="BT6" s="36">
        <f t="shared" si="8"/>
        <v>78.62</v>
      </c>
      <c r="BU6" s="36">
        <f t="shared" si="8"/>
        <v>105.21</v>
      </c>
      <c r="BV6" s="36">
        <f t="shared" si="8"/>
        <v>105.71</v>
      </c>
      <c r="BW6" s="36">
        <f t="shared" si="8"/>
        <v>106.01</v>
      </c>
      <c r="BX6" s="36">
        <f t="shared" si="8"/>
        <v>104.57</v>
      </c>
      <c r="BY6" s="36">
        <f t="shared" si="8"/>
        <v>103.54</v>
      </c>
      <c r="BZ6" s="35" t="str">
        <f>IF(BZ7="","",IF(BZ7="-","【-】","【"&amp;SUBSTITUTE(TEXT(BZ7,"#,##0.00"),"-","△")&amp;"】"))</f>
        <v>【103.91】</v>
      </c>
      <c r="CA6" s="36">
        <f>IF(CA7="",NA(),CA7)</f>
        <v>186.29</v>
      </c>
      <c r="CB6" s="36">
        <f t="shared" ref="CB6:CJ6" si="9">IF(CB7="",NA(),CB7)</f>
        <v>184.26</v>
      </c>
      <c r="CC6" s="36">
        <f t="shared" si="9"/>
        <v>185</v>
      </c>
      <c r="CD6" s="36">
        <f t="shared" si="9"/>
        <v>194.03</v>
      </c>
      <c r="CE6" s="36">
        <f t="shared" si="9"/>
        <v>233.31</v>
      </c>
      <c r="CF6" s="36">
        <f t="shared" si="9"/>
        <v>162.59</v>
      </c>
      <c r="CG6" s="36">
        <f t="shared" si="9"/>
        <v>162.15</v>
      </c>
      <c r="CH6" s="36">
        <f t="shared" si="9"/>
        <v>162.24</v>
      </c>
      <c r="CI6" s="36">
        <f t="shared" si="9"/>
        <v>165.47</v>
      </c>
      <c r="CJ6" s="36">
        <f t="shared" si="9"/>
        <v>167.46</v>
      </c>
      <c r="CK6" s="35" t="str">
        <f>IF(CK7="","",IF(CK7="-","【-】","【"&amp;SUBSTITUTE(TEXT(CK7,"#,##0.00"),"-","△")&amp;"】"))</f>
        <v>【167.11】</v>
      </c>
      <c r="CL6" s="36">
        <f>IF(CL7="",NA(),CL7)</f>
        <v>45.44</v>
      </c>
      <c r="CM6" s="36">
        <f t="shared" ref="CM6:CU6" si="10">IF(CM7="",NA(),CM7)</f>
        <v>44.58</v>
      </c>
      <c r="CN6" s="36">
        <f t="shared" si="10"/>
        <v>44.6</v>
      </c>
      <c r="CO6" s="36">
        <f t="shared" si="10"/>
        <v>44.97</v>
      </c>
      <c r="CP6" s="36">
        <f t="shared" si="10"/>
        <v>42.46</v>
      </c>
      <c r="CQ6" s="36">
        <f t="shared" si="10"/>
        <v>59.17</v>
      </c>
      <c r="CR6" s="36">
        <f t="shared" si="10"/>
        <v>59.34</v>
      </c>
      <c r="CS6" s="36">
        <f t="shared" si="10"/>
        <v>59.11</v>
      </c>
      <c r="CT6" s="36">
        <f t="shared" si="10"/>
        <v>59.74</v>
      </c>
      <c r="CU6" s="36">
        <f t="shared" si="10"/>
        <v>59.46</v>
      </c>
      <c r="CV6" s="35" t="str">
        <f>IF(CV7="","",IF(CV7="-","【-】","【"&amp;SUBSTITUTE(TEXT(CV7,"#,##0.00"),"-","△")&amp;"】"))</f>
        <v>【60.27】</v>
      </c>
      <c r="CW6" s="36">
        <f>IF(CW7="",NA(),CW7)</f>
        <v>90.42</v>
      </c>
      <c r="CX6" s="36">
        <f t="shared" ref="CX6:DF6" si="11">IF(CX7="",NA(),CX7)</f>
        <v>91.42</v>
      </c>
      <c r="CY6" s="36">
        <f t="shared" si="11"/>
        <v>90.7</v>
      </c>
      <c r="CZ6" s="36">
        <f t="shared" si="11"/>
        <v>89.72</v>
      </c>
      <c r="DA6" s="36">
        <f t="shared" si="11"/>
        <v>93.07</v>
      </c>
      <c r="DB6" s="36">
        <f t="shared" si="11"/>
        <v>87.6</v>
      </c>
      <c r="DC6" s="36">
        <f t="shared" si="11"/>
        <v>87.74</v>
      </c>
      <c r="DD6" s="36">
        <f t="shared" si="11"/>
        <v>87.91</v>
      </c>
      <c r="DE6" s="36">
        <f t="shared" si="11"/>
        <v>87.28</v>
      </c>
      <c r="DF6" s="36">
        <f t="shared" si="11"/>
        <v>87.41</v>
      </c>
      <c r="DG6" s="35" t="str">
        <f>IF(DG7="","",IF(DG7="-","【-】","【"&amp;SUBSTITUTE(TEXT(DG7,"#,##0.00"),"-","△")&amp;"】"))</f>
        <v>【89.92】</v>
      </c>
      <c r="DH6" s="36">
        <f>IF(DH7="",NA(),DH7)</f>
        <v>47.67</v>
      </c>
      <c r="DI6" s="36">
        <f t="shared" ref="DI6:DQ6" si="12">IF(DI7="",NA(),DI7)</f>
        <v>48.36</v>
      </c>
      <c r="DJ6" s="36">
        <f t="shared" si="12"/>
        <v>48</v>
      </c>
      <c r="DK6" s="36">
        <f t="shared" si="12"/>
        <v>48.26</v>
      </c>
      <c r="DL6" s="36">
        <f t="shared" si="12"/>
        <v>48.24</v>
      </c>
      <c r="DM6" s="36">
        <f t="shared" si="12"/>
        <v>45.25</v>
      </c>
      <c r="DN6" s="36">
        <f t="shared" si="12"/>
        <v>46.27</v>
      </c>
      <c r="DO6" s="36">
        <f t="shared" si="12"/>
        <v>46.88</v>
      </c>
      <c r="DP6" s="36">
        <f t="shared" si="12"/>
        <v>46.94</v>
      </c>
      <c r="DQ6" s="36">
        <f t="shared" si="12"/>
        <v>47.62</v>
      </c>
      <c r="DR6" s="35" t="str">
        <f>IF(DR7="","",IF(DR7="-","【-】","【"&amp;SUBSTITUTE(TEXT(DR7,"#,##0.00"),"-","△")&amp;"】"))</f>
        <v>【48.85】</v>
      </c>
      <c r="DS6" s="36">
        <f>IF(DS7="",NA(),DS7)</f>
        <v>40.619999999999997</v>
      </c>
      <c r="DT6" s="36">
        <f t="shared" ref="DT6:EB6" si="13">IF(DT7="",NA(),DT7)</f>
        <v>41.44</v>
      </c>
      <c r="DU6" s="36">
        <f t="shared" si="13"/>
        <v>43.12</v>
      </c>
      <c r="DV6" s="36">
        <f t="shared" si="13"/>
        <v>46.12</v>
      </c>
      <c r="DW6" s="36">
        <f t="shared" si="13"/>
        <v>48.17</v>
      </c>
      <c r="DX6" s="36">
        <f t="shared" si="13"/>
        <v>10.71</v>
      </c>
      <c r="DY6" s="36">
        <f t="shared" si="13"/>
        <v>10.93</v>
      </c>
      <c r="DZ6" s="36">
        <f t="shared" si="13"/>
        <v>13.39</v>
      </c>
      <c r="EA6" s="36">
        <f t="shared" si="13"/>
        <v>14.48</v>
      </c>
      <c r="EB6" s="36">
        <f t="shared" si="13"/>
        <v>16.27</v>
      </c>
      <c r="EC6" s="35" t="str">
        <f>IF(EC7="","",IF(EC7="-","【-】","【"&amp;SUBSTITUTE(TEXT(EC7,"#,##0.00"),"-","△")&amp;"】"))</f>
        <v>【17.80】</v>
      </c>
      <c r="ED6" s="36">
        <f>IF(ED7="",NA(),ED7)</f>
        <v>0.54</v>
      </c>
      <c r="EE6" s="36">
        <f t="shared" ref="EE6:EM6" si="14">IF(EE7="",NA(),EE7)</f>
        <v>0.98</v>
      </c>
      <c r="EF6" s="36">
        <f t="shared" si="14"/>
        <v>1.06</v>
      </c>
      <c r="EG6" s="36">
        <f t="shared" si="14"/>
        <v>1.46</v>
      </c>
      <c r="EH6" s="36">
        <f t="shared" si="14"/>
        <v>0.66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272329</v>
      </c>
      <c r="D7" s="38">
        <v>46</v>
      </c>
      <c r="E7" s="38">
        <v>1</v>
      </c>
      <c r="F7" s="38">
        <v>0</v>
      </c>
      <c r="G7" s="38">
        <v>1</v>
      </c>
      <c r="H7" s="38" t="s">
        <v>93</v>
      </c>
      <c r="I7" s="38" t="s">
        <v>94</v>
      </c>
      <c r="J7" s="38" t="s">
        <v>95</v>
      </c>
      <c r="K7" s="38" t="s">
        <v>96</v>
      </c>
      <c r="L7" s="38" t="s">
        <v>97</v>
      </c>
      <c r="M7" s="38" t="s">
        <v>98</v>
      </c>
      <c r="N7" s="39" t="s">
        <v>99</v>
      </c>
      <c r="O7" s="39">
        <v>71.47</v>
      </c>
      <c r="P7" s="39">
        <v>99.94</v>
      </c>
      <c r="Q7" s="39">
        <v>3065</v>
      </c>
      <c r="R7" s="39">
        <v>54534</v>
      </c>
      <c r="S7" s="39">
        <v>36.17</v>
      </c>
      <c r="T7" s="39">
        <v>1507.71</v>
      </c>
      <c r="U7" s="39">
        <v>54211</v>
      </c>
      <c r="V7" s="39">
        <v>19.25</v>
      </c>
      <c r="W7" s="39">
        <v>2816.16</v>
      </c>
      <c r="X7" s="39">
        <v>107.95</v>
      </c>
      <c r="Y7" s="39">
        <v>109.12</v>
      </c>
      <c r="Z7" s="39">
        <v>108.69</v>
      </c>
      <c r="AA7" s="39">
        <v>100.81</v>
      </c>
      <c r="AB7" s="39">
        <v>84.57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354.08</v>
      </c>
      <c r="AU7" s="39">
        <v>406.46</v>
      </c>
      <c r="AV7" s="39">
        <v>213.23</v>
      </c>
      <c r="AW7" s="39">
        <v>253.24</v>
      </c>
      <c r="AX7" s="39">
        <v>308.99</v>
      </c>
      <c r="AY7" s="39">
        <v>335.95</v>
      </c>
      <c r="AZ7" s="39">
        <v>346.59</v>
      </c>
      <c r="BA7" s="39">
        <v>357.82</v>
      </c>
      <c r="BB7" s="39">
        <v>355.5</v>
      </c>
      <c r="BC7" s="39">
        <v>349.83</v>
      </c>
      <c r="BD7" s="39">
        <v>261.93</v>
      </c>
      <c r="BE7" s="39">
        <v>219.59</v>
      </c>
      <c r="BF7" s="39">
        <v>226.14</v>
      </c>
      <c r="BG7" s="39">
        <v>240.39</v>
      </c>
      <c r="BH7" s="39">
        <v>254.04</v>
      </c>
      <c r="BI7" s="39">
        <v>249.89</v>
      </c>
      <c r="BJ7" s="39">
        <v>319.82</v>
      </c>
      <c r="BK7" s="39">
        <v>312.02999999999997</v>
      </c>
      <c r="BL7" s="39">
        <v>307.45999999999998</v>
      </c>
      <c r="BM7" s="39">
        <v>312.58</v>
      </c>
      <c r="BN7" s="39">
        <v>314.87</v>
      </c>
      <c r="BO7" s="39">
        <v>270.45999999999998</v>
      </c>
      <c r="BP7" s="39">
        <v>101.15</v>
      </c>
      <c r="BQ7" s="39">
        <v>102.31</v>
      </c>
      <c r="BR7" s="39">
        <v>101.64</v>
      </c>
      <c r="BS7" s="39">
        <v>95.4</v>
      </c>
      <c r="BT7" s="39">
        <v>78.62</v>
      </c>
      <c r="BU7" s="39">
        <v>105.21</v>
      </c>
      <c r="BV7" s="39">
        <v>105.71</v>
      </c>
      <c r="BW7" s="39">
        <v>106.01</v>
      </c>
      <c r="BX7" s="39">
        <v>104.57</v>
      </c>
      <c r="BY7" s="39">
        <v>103.54</v>
      </c>
      <c r="BZ7" s="39">
        <v>103.91</v>
      </c>
      <c r="CA7" s="39">
        <v>186.29</v>
      </c>
      <c r="CB7" s="39">
        <v>184.26</v>
      </c>
      <c r="CC7" s="39">
        <v>185</v>
      </c>
      <c r="CD7" s="39">
        <v>194.03</v>
      </c>
      <c r="CE7" s="39">
        <v>233.31</v>
      </c>
      <c r="CF7" s="39">
        <v>162.59</v>
      </c>
      <c r="CG7" s="39">
        <v>162.15</v>
      </c>
      <c r="CH7" s="39">
        <v>162.24</v>
      </c>
      <c r="CI7" s="39">
        <v>165.47</v>
      </c>
      <c r="CJ7" s="39">
        <v>167.46</v>
      </c>
      <c r="CK7" s="39">
        <v>167.11</v>
      </c>
      <c r="CL7" s="39">
        <v>45.44</v>
      </c>
      <c r="CM7" s="39">
        <v>44.58</v>
      </c>
      <c r="CN7" s="39">
        <v>44.6</v>
      </c>
      <c r="CO7" s="39">
        <v>44.97</v>
      </c>
      <c r="CP7" s="39">
        <v>42.46</v>
      </c>
      <c r="CQ7" s="39">
        <v>59.17</v>
      </c>
      <c r="CR7" s="39">
        <v>59.34</v>
      </c>
      <c r="CS7" s="39">
        <v>59.11</v>
      </c>
      <c r="CT7" s="39">
        <v>59.74</v>
      </c>
      <c r="CU7" s="39">
        <v>59.46</v>
      </c>
      <c r="CV7" s="39">
        <v>60.27</v>
      </c>
      <c r="CW7" s="39">
        <v>90.42</v>
      </c>
      <c r="CX7" s="39">
        <v>91.42</v>
      </c>
      <c r="CY7" s="39">
        <v>90.7</v>
      </c>
      <c r="CZ7" s="39">
        <v>89.72</v>
      </c>
      <c r="DA7" s="39">
        <v>93.07</v>
      </c>
      <c r="DB7" s="39">
        <v>87.6</v>
      </c>
      <c r="DC7" s="39">
        <v>87.74</v>
      </c>
      <c r="DD7" s="39">
        <v>87.91</v>
      </c>
      <c r="DE7" s="39">
        <v>87.28</v>
      </c>
      <c r="DF7" s="39">
        <v>87.41</v>
      </c>
      <c r="DG7" s="39">
        <v>89.92</v>
      </c>
      <c r="DH7" s="39">
        <v>47.67</v>
      </c>
      <c r="DI7" s="39">
        <v>48.36</v>
      </c>
      <c r="DJ7" s="39">
        <v>48</v>
      </c>
      <c r="DK7" s="39">
        <v>48.26</v>
      </c>
      <c r="DL7" s="39">
        <v>48.24</v>
      </c>
      <c r="DM7" s="39">
        <v>45.25</v>
      </c>
      <c r="DN7" s="39">
        <v>46.27</v>
      </c>
      <c r="DO7" s="39">
        <v>46.88</v>
      </c>
      <c r="DP7" s="39">
        <v>46.94</v>
      </c>
      <c r="DQ7" s="39">
        <v>47.62</v>
      </c>
      <c r="DR7" s="39">
        <v>48.85</v>
      </c>
      <c r="DS7" s="39">
        <v>40.619999999999997</v>
      </c>
      <c r="DT7" s="39">
        <v>41.44</v>
      </c>
      <c r="DU7" s="39">
        <v>43.12</v>
      </c>
      <c r="DV7" s="39">
        <v>46.12</v>
      </c>
      <c r="DW7" s="39">
        <v>48.17</v>
      </c>
      <c r="DX7" s="39">
        <v>10.71</v>
      </c>
      <c r="DY7" s="39">
        <v>10.93</v>
      </c>
      <c r="DZ7" s="39">
        <v>13.39</v>
      </c>
      <c r="EA7" s="39">
        <v>14.48</v>
      </c>
      <c r="EB7" s="39">
        <v>16.27</v>
      </c>
      <c r="EC7" s="39">
        <v>17.8</v>
      </c>
      <c r="ED7" s="39">
        <v>0.54</v>
      </c>
      <c r="EE7" s="39">
        <v>0.98</v>
      </c>
      <c r="EF7" s="39">
        <v>1.06</v>
      </c>
      <c r="EG7" s="39">
        <v>1.46</v>
      </c>
      <c r="EH7" s="39">
        <v>0.66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2020-02-18T08:33:04Z</cp:lastPrinted>
  <dcterms:modified xsi:type="dcterms:W3CDTF">2020-02-18T08:33:06Z</dcterms:modified>
</cp:coreProperties>
</file>