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8東大阪市\"/>
    </mc:Choice>
  </mc:AlternateContent>
  <workbookProtection workbookAlgorithmName="SHA-512" workbookHashValue="36N7o6TSnTtVroKwnw1qV34Pij+JXl/nphYKRuFILCX8df3XYRmokAT7P6I8x8qfhOLirOMD6iV3fgCye/JTLQ==" workbookSaltValue="KZS0ECAeHg6MGAYL9fZb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<sst xmlns="http://schemas.openxmlformats.org/spreadsheetml/2006/main" count="228" uniqueCount="111">
  <si>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</si>
  <si>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</si>
  <si>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</si>
  <si>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</si>
  <si>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</si>
  <si>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</si>
  <si>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</si>
  <si>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</si>
  <si>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</si>
  <si>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</si>
  <si>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</si>
  <si>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</si>
  <si>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</si>
  <si>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</si>
  <si>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</si>
  <si>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</si>
  <si>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</si>
  <si>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</si>
  <si>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</si>
  <si>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</si>
  <si>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</si>
  <si>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</si>
  <si>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</si>
  <si>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</si>
  <si>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</si>
  <si>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</si>
  <si>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</si>
  <si>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</si>
  <si>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</si>
  <si>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</si>
  <si>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</si>
  <si>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</si>
  <si>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</si>
  <si>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</si>
  <si>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</si>
  <si>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</si>
  <si>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</si>
  <si>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</si>
  <si>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</si>
  <si>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</si>
  <si>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</si>
  <si>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</si>
  <si>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</si>
  <si>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</si>
  <si>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</si>
  <si>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</si>
  <si>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</si>
  <si>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</si>
  <si>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</si>
  <si>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</si>
  <si>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</si>
  <si>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</si>
  <si>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</si>
  <si>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</si>
  <si>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</si>
  <si>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</si>
  <si>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</si>
  <si>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</si>
  <si>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</si>
  <si>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</si>
  <si>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</si>
  <si>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</si>
  <si>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</si>
  <si>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</si>
  <si>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</si>
  <si>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</si>
  <si>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</si>
  <si>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</si>
  <si>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</si>
  <si>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</si>
  <si>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</si>
  <si>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</si>
  <si>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</si>
  <si>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</si>
  <si>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</si>
  <si>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</si>
  <si>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</si>
  <si>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</si>
  <si>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</si>
  <si>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</si>
  <si>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</si>
  <si>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</si>
  <si>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</si>
  <si>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</si>
  <si>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</si>
  <si>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</si>
  <si>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</si>
  <si>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</si>
  <si>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</si>
  <si>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</si>
  <si>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</si>
  <si>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</si>
  <si>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</si>
  <si>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</si>
  <si>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</si>
  <si>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</si>
  <si>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</si>
  <si>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</si>
  <si>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</si>
  <si>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</si>
  <si>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</si>
  <si>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</si>
  <si>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</si>
  <si>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</si>
  <si>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</si>
  <si>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</si>
  <si>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</si>
  <si>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</si>
  <si>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現在、本市の経費回収率は100％を超えており、下水道使用料で汚水処理に係る費用を賄えている。
　また、雨水事業等を含めた経常収支についても黒字を維持している。
　しかし、これまでに下水道施設を建設するために借りた企業債の償還や管渠の老朽化に伴う維持修繕費や改築更新事業投資が増加しており、企業債残高対事業規模比率が類似団体より高くなっていることからも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一方、雨水事業に係る財源は一般会計の負担であるが、国及び市財政の厳しい状況のなか、雨水に係る経費は削減されており、厳しい財政状況となっている。　　　　　　　　　　　　　　　　　　　
　なお、施設利用率の当該値がないのは、汚水処理を大阪府流域下水道及び大阪市に委託をしていることから、本市独自の処理場を所有していないためである。</t>
    <rPh sb="145" eb="147">
      <t>キギョウ</t>
    </rPh>
    <rPh sb="147" eb="148">
      <t>サイ</t>
    </rPh>
    <rPh sb="148" eb="150">
      <t>ザンダカ</t>
    </rPh>
    <rPh sb="150" eb="151">
      <t>タイ</t>
    </rPh>
    <rPh sb="151" eb="153">
      <t>ジギョウ</t>
    </rPh>
    <rPh sb="153" eb="155">
      <t>キボ</t>
    </rPh>
    <rPh sb="155" eb="157">
      <t>ヒリツ</t>
    </rPh>
    <rPh sb="158" eb="160">
      <t>ルイジ</t>
    </rPh>
    <rPh sb="160" eb="162">
      <t>ダンタイ</t>
    </rPh>
    <rPh sb="164" eb="165">
      <t>タカ</t>
    </rPh>
    <phoneticPr fontId="15"/>
  </si>
  <si>
    <t>　前年と同様に経常収支比率、経費回収率が共に100％を超えているが、人口減少、節水意識の高まり等による使用水量の減少により、今後の下水道使用料収入は減少傾向であるため、経常収支比率は減少する見込みである。
　一方で下水道事業は「生活環境の改善（汚水の排除）」、「浸水の防除（雨水の排除）」、「公共用水域（河川・湖沼・海域等）の水質の保全」という収入に関わらず担うべき役割がある。
　本市の約84％が淀川・大和川よりも低く、浸水被害が発生しやすい地域のため、浸水被害軽減に向けて「雨水増補管計画」を策定し、平成30年度末で約92％の進捗率となっている。引き続きこれらの下水道事業の役割を担うため、限られた財源の中でより一層の経営の効率化を進める必要がある。
　その取り組みの一環として経営戦略を令和2年度までに作成予定としている。</t>
    <rPh sb="47" eb="48">
      <t>トウ</t>
    </rPh>
    <rPh sb="211" eb="213">
      <t>シンスイ</t>
    </rPh>
    <rPh sb="213" eb="215">
      <t>ヒガイ</t>
    </rPh>
    <rPh sb="216" eb="218">
      <t>ハッセイ</t>
    </rPh>
    <rPh sb="248" eb="250">
      <t>サクテイ</t>
    </rPh>
    <rPh sb="283" eb="286">
      <t>ゲスイドウ</t>
    </rPh>
    <rPh sb="286" eb="288">
      <t>ジギョウ</t>
    </rPh>
    <rPh sb="346" eb="348">
      <t>レイワ</t>
    </rPh>
    <phoneticPr fontId="15"/>
  </si>
  <si>
    <t>　本市は昭和24年より事業着手しており、法定耐用年数の50年を超える管渠が増えてきているが、有形固定資産減価償却率が類似団体平均値と比較して低いのは、継続的に雨水対策事業を行ってきたことによる新しい資産も多いためである。
　近年では「下水道総合地震対策計画」による下水道管の改築更新事業への取り組みにより、管渠改善率は類似団体平均値と比べて高い。</t>
    <rPh sb="46" eb="48">
      <t>ユウケイ</t>
    </rPh>
    <rPh sb="48" eb="50">
      <t>コテイ</t>
    </rPh>
    <rPh sb="50" eb="52">
      <t>シサン</t>
    </rPh>
    <rPh sb="52" eb="54">
      <t>ゲンカ</t>
    </rPh>
    <rPh sb="54" eb="56">
      <t>ショウキャク</t>
    </rPh>
    <rPh sb="56" eb="57">
      <t>リツ</t>
    </rPh>
    <rPh sb="58" eb="60">
      <t>ルイジ</t>
    </rPh>
    <rPh sb="60" eb="62">
      <t>ダンタイ</t>
    </rPh>
    <rPh sb="62" eb="65">
      <t>ヘイキンチ</t>
    </rPh>
    <rPh sb="66" eb="68">
      <t>ヒカク</t>
    </rPh>
    <rPh sb="70" eb="71">
      <t>ヒク</t>
    </rPh>
    <rPh sb="75" eb="78">
      <t>ケイゾクテキ</t>
    </rPh>
    <rPh sb="79" eb="81">
      <t>ウスイ</t>
    </rPh>
    <rPh sb="81" eb="83">
      <t>タイサク</t>
    </rPh>
    <rPh sb="83" eb="85">
      <t>ジギョウ</t>
    </rPh>
    <rPh sb="86" eb="87">
      <t>オコナ</t>
    </rPh>
    <rPh sb="96" eb="97">
      <t>アタラ</t>
    </rPh>
    <rPh sb="99" eb="101">
      <t>シサン</t>
    </rPh>
    <rPh sb="102" eb="103">
      <t>オオ</t>
    </rPh>
    <rPh sb="159" eb="161">
      <t>ルイジ</t>
    </rPh>
    <rPh sb="161" eb="163">
      <t>ダンタイ</t>
    </rPh>
    <rPh sb="163" eb="166">
      <t>ヘイキンチ</t>
    </rPh>
    <rPh sb="167" eb="168">
      <t>クラ</t>
    </rPh>
    <rPh sb="170" eb="171">
      <t>タカ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</si>
</sst>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0.2</c:v>
                </c:pt>
                <c:pt idx="2">
                  <c:v>0.23</c:v>
                </c:pt>
                <c:pt idx="3">
                  <c:v>0.19</c:v>
                </c:pt>
                <c:pt idx="4">
                  <c:v>0.27</c:v>
                </c:pt>
              </c:numCache>
            </c:numRef>
          </c:val>
          <c:extLst>
            <c:ext xmlns:c16="http://schemas.microsoft.com/office/drawing/2014/chart" uri="{C3380CC4-5D6E-409C-BE32-E72D297353CC}">
              <c16:uniqueId val="{00000000-A2BE-4C6D-BF84-704DBF6E2E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0.11</c:v>
                </c:pt>
                <c:pt idx="2">
                  <c:v>0.13</c:v>
                </c:pt>
                <c:pt idx="3">
                  <c:v>0.1</c:v>
                </c:pt>
                <c:pt idx="4">
                  <c:v>0.12</c:v>
                </c:pt>
              </c:numCache>
            </c:numRef>
          </c:val>
          <c:smooth val="0"/>
          <c:extLst>
            <c:ext xmlns:c16="http://schemas.microsoft.com/office/drawing/2014/chart" uri="{C3380CC4-5D6E-409C-BE32-E72D297353CC}">
              <c16:uniqueId val="{00000001-A2BE-4C6D-BF84-704DBF6E2E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D-449B-99E7-71BE7F3178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72.239999999999995</c:v>
                </c:pt>
                <c:pt idx="2">
                  <c:v>69.23</c:v>
                </c:pt>
                <c:pt idx="3">
                  <c:v>70.37</c:v>
                </c:pt>
                <c:pt idx="4">
                  <c:v>68.3</c:v>
                </c:pt>
              </c:numCache>
            </c:numRef>
          </c:val>
          <c:smooth val="0"/>
          <c:extLst>
            <c:ext xmlns:c16="http://schemas.microsoft.com/office/drawing/2014/chart" uri="{C3380CC4-5D6E-409C-BE32-E72D297353CC}">
              <c16:uniqueId val="{00000001-7C0D-449B-99E7-71BE7F3178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95.79</c:v>
                </c:pt>
                <c:pt idx="1">
                  <c:v>95.9</c:v>
                </c:pt>
                <c:pt idx="2">
                  <c:v>96.01</c:v>
                </c:pt>
                <c:pt idx="3">
                  <c:v>96.07</c:v>
                </c:pt>
                <c:pt idx="4">
                  <c:v>96.12</c:v>
                </c:pt>
              </c:numCache>
            </c:numRef>
          </c:val>
          <c:extLst>
            <c:ext xmlns:c16="http://schemas.microsoft.com/office/drawing/2014/chart" uri="{C3380CC4-5D6E-409C-BE32-E72D297353CC}">
              <c16:uniqueId val="{00000000-48AA-49DE-B77E-6400FB5A4B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96.84</c:v>
                </c:pt>
                <c:pt idx="2">
                  <c:v>96.84</c:v>
                </c:pt>
                <c:pt idx="3">
                  <c:v>96.75</c:v>
                </c:pt>
                <c:pt idx="4">
                  <c:v>96.78</c:v>
                </c:pt>
              </c:numCache>
            </c:numRef>
          </c:val>
          <c:smooth val="0"/>
          <c:extLst>
            <c:ext xmlns:c16="http://schemas.microsoft.com/office/drawing/2014/chart" uri="{C3380CC4-5D6E-409C-BE32-E72D297353CC}">
              <c16:uniqueId val="{00000001-48AA-49DE-B77E-6400FB5A4B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100.66</c:v>
                </c:pt>
                <c:pt idx="1">
                  <c:v>104.07</c:v>
                </c:pt>
                <c:pt idx="2">
                  <c:v>103.74</c:v>
                </c:pt>
                <c:pt idx="3">
                  <c:v>104.23</c:v>
                </c:pt>
                <c:pt idx="4">
                  <c:v>104.71</c:v>
                </c:pt>
              </c:numCache>
            </c:numRef>
          </c:val>
          <c:extLst>
            <c:ext xmlns:c16="http://schemas.microsoft.com/office/drawing/2014/chart" uri="{C3380CC4-5D6E-409C-BE32-E72D297353CC}">
              <c16:uniqueId val="{00000000-FBEC-4B2D-AE1B-309DB6FB93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105.91</c:v>
                </c:pt>
                <c:pt idx="2">
                  <c:v>106.96</c:v>
                </c:pt>
                <c:pt idx="3">
                  <c:v>106.55</c:v>
                </c:pt>
                <c:pt idx="4">
                  <c:v>106.78</c:v>
                </c:pt>
              </c:numCache>
            </c:numRef>
          </c:val>
          <c:smooth val="0"/>
          <c:extLst>
            <c:ext xmlns:c16="http://schemas.microsoft.com/office/drawing/2014/chart" uri="{C3380CC4-5D6E-409C-BE32-E72D297353CC}">
              <c16:uniqueId val="{00000001-FBEC-4B2D-AE1B-309DB6FB93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18.5</c:v>
                </c:pt>
                <c:pt idx="1">
                  <c:v>21.12</c:v>
                </c:pt>
                <c:pt idx="2">
                  <c:v>23.25</c:v>
                </c:pt>
                <c:pt idx="3">
                  <c:v>25.6</c:v>
                </c:pt>
                <c:pt idx="4">
                  <c:v>28.1</c:v>
                </c:pt>
              </c:numCache>
            </c:numRef>
          </c:val>
          <c:extLst>
            <c:ext xmlns:c16="http://schemas.microsoft.com/office/drawing/2014/chart" uri="{C3380CC4-5D6E-409C-BE32-E72D297353CC}">
              <c16:uniqueId val="{00000000-20DB-4DC7-8E1B-DDD7BD4D6F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22.87</c:v>
                </c:pt>
                <c:pt idx="2">
                  <c:v>28.42</c:v>
                </c:pt>
                <c:pt idx="3">
                  <c:v>28.24</c:v>
                </c:pt>
                <c:pt idx="4">
                  <c:v>29.38</c:v>
                </c:pt>
              </c:numCache>
            </c:numRef>
          </c:val>
          <c:smooth val="0"/>
          <c:extLst>
            <c:ext xmlns:c16="http://schemas.microsoft.com/office/drawing/2014/chart" uri="{C3380CC4-5D6E-409C-BE32-E72D297353CC}">
              <c16:uniqueId val="{00000001-20DB-4DC7-8E1B-DDD7BD4D6F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3.33</c:v>
                </c:pt>
                <c:pt idx="1">
                  <c:v>3.47</c:v>
                </c:pt>
                <c:pt idx="2">
                  <c:v>4.1100000000000003</c:v>
                </c:pt>
                <c:pt idx="3">
                  <c:v>5.69</c:v>
                </c:pt>
                <c:pt idx="4">
                  <c:v>8.2899999999999991</c:v>
                </c:pt>
              </c:numCache>
            </c:numRef>
          </c:val>
          <c:extLst>
            <c:ext xmlns:c16="http://schemas.microsoft.com/office/drawing/2014/chart" uri="{C3380CC4-5D6E-409C-BE32-E72D297353CC}">
              <c16:uniqueId val="{00000000-14D8-4642-BA5B-1D488EBF90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1.2</c:v>
                </c:pt>
                <c:pt idx="2">
                  <c:v>3.01</c:v>
                </c:pt>
                <c:pt idx="3">
                  <c:v>3.67</c:v>
                </c:pt>
                <c:pt idx="4">
                  <c:v>3.45</c:v>
                </c:pt>
              </c:numCache>
            </c:numRef>
          </c:val>
          <c:smooth val="0"/>
          <c:extLst>
            <c:ext xmlns:c16="http://schemas.microsoft.com/office/drawing/2014/chart" uri="{C3380CC4-5D6E-409C-BE32-E72D297353CC}">
              <c16:uniqueId val="{00000001-14D8-4642-BA5B-1D488EBF90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78-4235-A152-380B644110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quot;-&quot;">
                  <c:v>0.41</c:v>
                </c:pt>
                <c:pt idx="4" formatCode="#,##0.00;&quot;△&quot;#,##0.00;&quot;-&quot;">
                  <c:v>0.19</c:v>
                </c:pt>
              </c:numCache>
            </c:numRef>
          </c:val>
          <c:smooth val="0"/>
          <c:extLst>
            <c:ext xmlns:c16="http://schemas.microsoft.com/office/drawing/2014/chart" uri="{C3380CC4-5D6E-409C-BE32-E72D297353CC}">
              <c16:uniqueId val="{00000001-D478-4235-A152-380B644110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42.22</c:v>
                </c:pt>
                <c:pt idx="1">
                  <c:v>51.19</c:v>
                </c:pt>
                <c:pt idx="2">
                  <c:v>45.17</c:v>
                </c:pt>
                <c:pt idx="3">
                  <c:v>62.88</c:v>
                </c:pt>
                <c:pt idx="4">
                  <c:v>67.2</c:v>
                </c:pt>
              </c:numCache>
            </c:numRef>
          </c:val>
          <c:extLst>
            <c:ext xmlns:c16="http://schemas.microsoft.com/office/drawing/2014/chart" uri="{C3380CC4-5D6E-409C-BE32-E72D297353CC}">
              <c16:uniqueId val="{00000000-7D1D-4650-A3CE-D6EB76AAB4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66.900000000000006</c:v>
                </c:pt>
                <c:pt idx="2">
                  <c:v>72.739999999999995</c:v>
                </c:pt>
                <c:pt idx="3">
                  <c:v>83.46</c:v>
                </c:pt>
                <c:pt idx="4">
                  <c:v>80.64</c:v>
                </c:pt>
              </c:numCache>
            </c:numRef>
          </c:val>
          <c:smooth val="0"/>
          <c:extLst>
            <c:ext xmlns:c16="http://schemas.microsoft.com/office/drawing/2014/chart" uri="{C3380CC4-5D6E-409C-BE32-E72D297353CC}">
              <c16:uniqueId val="{00000001-7D1D-4650-A3CE-D6EB76AAB4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856.7</c:v>
                </c:pt>
                <c:pt idx="1">
                  <c:v>864.82</c:v>
                </c:pt>
                <c:pt idx="2">
                  <c:v>885.22</c:v>
                </c:pt>
                <c:pt idx="3">
                  <c:v>898.71</c:v>
                </c:pt>
                <c:pt idx="4">
                  <c:v>919.49</c:v>
                </c:pt>
              </c:numCache>
            </c:numRef>
          </c:val>
          <c:extLst>
            <c:ext xmlns:c16="http://schemas.microsoft.com/office/drawing/2014/chart" uri="{C3380CC4-5D6E-409C-BE32-E72D297353CC}">
              <c16:uniqueId val="{00000000-0E7F-4B70-8FB9-2B09F214C6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0E7F-4B70-8FB9-2B09F214C6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118.09</c:v>
                </c:pt>
                <c:pt idx="1">
                  <c:v>124.04</c:v>
                </c:pt>
                <c:pt idx="2">
                  <c:v>123.58</c:v>
                </c:pt>
                <c:pt idx="3">
                  <c:v>120.99</c:v>
                </c:pt>
                <c:pt idx="4">
                  <c:v>122.47</c:v>
                </c:pt>
              </c:numCache>
            </c:numRef>
          </c:val>
          <c:extLst>
            <c:ext xmlns:c16="http://schemas.microsoft.com/office/drawing/2014/chart" uri="{C3380CC4-5D6E-409C-BE32-E72D297353CC}">
              <c16:uniqueId val="{00000000-909F-49B8-AF18-5B7B22C090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101.54</c:v>
                </c:pt>
                <c:pt idx="2">
                  <c:v>102.42</c:v>
                </c:pt>
                <c:pt idx="3">
                  <c:v>100.97</c:v>
                </c:pt>
                <c:pt idx="4">
                  <c:v>101.84</c:v>
                </c:pt>
              </c:numCache>
            </c:numRef>
          </c:val>
          <c:smooth val="0"/>
          <c:extLst>
            <c:ext xmlns:c16="http://schemas.microsoft.com/office/drawing/2014/chart" uri="{C3380CC4-5D6E-409C-BE32-E72D297353CC}">
              <c16:uniqueId val="{00000001-909F-49B8-AF18-5B7B22C090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106.77</c:v>
                </c:pt>
                <c:pt idx="1">
                  <c:v>101.49</c:v>
                </c:pt>
                <c:pt idx="2">
                  <c:v>101.49</c:v>
                </c:pt>
                <c:pt idx="3">
                  <c:v>103.26</c:v>
                </c:pt>
                <c:pt idx="4">
                  <c:v>101.78</c:v>
                </c:pt>
              </c:numCache>
            </c:numRef>
          </c:val>
          <c:extLst>
            <c:ext xmlns:c16="http://schemas.microsoft.com/office/drawing/2014/chart" uri="{C3380CC4-5D6E-409C-BE32-E72D297353CC}">
              <c16:uniqueId val="{00000000-5084-432F-BAC6-D245BAD832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116.15</c:v>
                </c:pt>
                <c:pt idx="2">
                  <c:v>116.2</c:v>
                </c:pt>
                <c:pt idx="3">
                  <c:v>118.78</c:v>
                </c:pt>
                <c:pt idx="4">
                  <c:v>119.39</c:v>
                </c:pt>
              </c:numCache>
            </c:numRef>
          </c:val>
          <c:smooth val="0"/>
          <c:extLst>
            <c:ext xmlns:c16="http://schemas.microsoft.com/office/drawing/2014/chart" uri="{C3380CC4-5D6E-409C-BE32-E72D297353CC}">
              <c16:uniqueId val="{00000001-5084-432F-BAC6-D245BAD832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東大阪市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490217</v>
      </c>
      <c r="AM8" s="50"/>
      <c r="AN8" s="50"/>
      <c r="AO8" s="50"/>
      <c r="AP8" s="50"/>
      <c r="AQ8" s="50"/>
      <c r="AR8" s="50"/>
      <c r="AS8" s="50"/>
      <c r="AT8" s="45">
        <f>データ!T6</f>
        <v>61.78</v>
      </c>
      <c r="AU8" s="45"/>
      <c r="AV8" s="45"/>
      <c r="AW8" s="45"/>
      <c r="AX8" s="45"/>
      <c r="AY8" s="45"/>
      <c r="AZ8" s="45"/>
      <c r="BA8" s="45"/>
      <c r="BB8" s="45">
        <f>データ!U6</f>
        <v>7934.88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37.020000000000003</v>
      </c>
      <c r="J10" s="45"/>
      <c r="K10" s="45"/>
      <c r="L10" s="45"/>
      <c r="M10" s="45"/>
      <c r="N10" s="45"/>
      <c r="O10" s="45"/>
      <c r="P10" s="45">
        <f>データ!P6</f>
        <v>98.76</v>
      </c>
      <c r="Q10" s="45"/>
      <c r="R10" s="45"/>
      <c r="S10" s="45"/>
      <c r="T10" s="45"/>
      <c r="U10" s="45"/>
      <c r="V10" s="45"/>
      <c r="W10" s="45">
        <f>データ!Q6</f>
        <v>57.47</v>
      </c>
      <c r="X10" s="45"/>
      <c r="Y10" s="45"/>
      <c r="Z10" s="45"/>
      <c r="AA10" s="45"/>
      <c r="AB10" s="45"/>
      <c r="AC10" s="45"/>
      <c r="AD10" s="50">
        <f>データ!R6</f>
        <v>2049</v>
      </c>
      <c r="AE10" s="50"/>
      <c r="AF10" s="50"/>
      <c r="AG10" s="50"/>
      <c r="AH10" s="50"/>
      <c r="AI10" s="50"/>
      <c r="AJ10" s="50"/>
      <c r="AK10" s="2"/>
      <c r="AL10" s="50">
        <f>データ!V6</f>
        <v>483394</v>
      </c>
      <c r="AM10" s="50"/>
      <c r="AN10" s="50"/>
      <c r="AO10" s="50"/>
      <c r="AP10" s="50"/>
      <c r="AQ10" s="50"/>
      <c r="AR10" s="50"/>
      <c r="AS10" s="50"/>
      <c r="AT10" s="45">
        <f>データ!W6</f>
        <v>49.06</v>
      </c>
      <c r="AU10" s="45"/>
      <c r="AV10" s="45"/>
      <c r="AW10" s="45"/>
      <c r="AX10" s="45"/>
      <c r="AY10" s="45"/>
      <c r="AZ10" s="45"/>
      <c r="BA10" s="45"/>
      <c r="BB10" s="45">
        <f>データ!X6</f>
        <v>9853.1200000000008</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108</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pNEAZethnlOd3mAhyApxgebHtatgdKn0eEnwJCxDtxNFU2bS3NnzwEl1ilrek7UnIGplI6ejFyNCeNaPWPb8w==" saltValue="FKJg141s5d5gN99snDgr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272272</v>
      </c>
      <c r="D6" s="33">
        <f t="shared" si="3"/>
        <v>46</v>
      </c>
      <c r="E6" s="33">
        <f t="shared" si="3"/>
        <v>17</v>
      </c>
      <c r="F6" s="33">
        <f t="shared" si="3"/>
        <v>1</v>
      </c>
      <c r="G6" s="33">
        <f t="shared" si="3"/>
        <v>0</v>
      </c>
      <c r="H6" s="33" t="str">
        <f t="shared" si="3"/>
        <v>大阪府　東大阪市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37.020000000000003</v>
      </c>
      <c r="P6" s="34">
        <f t="shared" si="3"/>
        <v>98.76</v>
      </c>
      <c r="Q6" s="34">
        <f t="shared" si="3"/>
        <v>57.47</v>
      </c>
      <c r="R6" s="34">
        <f t="shared" si="3"/>
        <v>2049</v>
      </c>
      <c r="S6" s="34">
        <f t="shared" si="3"/>
        <v>490217</v>
      </c>
      <c r="T6" s="34">
        <f t="shared" si="3"/>
        <v>61.78</v>
      </c>
      <c r="U6" s="34">
        <f t="shared" si="3"/>
        <v>7934.88</v>
      </c>
      <c r="V6" s="34">
        <f t="shared" si="3"/>
        <v>483394</v>
      </c>
      <c r="W6" s="34">
        <f t="shared" si="3"/>
        <v>49.06</v>
      </c>
      <c r="X6" s="34">
        <f t="shared" si="3"/>
        <v>9853.1200000000008</v>
      </c>
      <c r="Y6" s="35">
        <f>IF(Y7="",NA(),Y7)</f>
        <v>100.66</v>
      </c>
      <c r="Z6" s="35">
        <f t="shared" ref="Z6:AH6" si="4">IF(Z7="",NA(),Z7)</f>
        <v>104.07</v>
      </c>
      <c r="AA6" s="35">
        <f t="shared" si="4"/>
        <v>103.74</v>
      </c>
      <c r="AB6" s="35">
        <f t="shared" si="4"/>
        <v>104.23</v>
      </c>
      <c r="AC6" s="35">
        <f t="shared" si="4"/>
        <v>104.71</v>
      </c>
      <c r="AD6" s="35">
        <f t="shared" si="4"/>
        <v>108.72</v>
      </c>
      <c r="AE6" s="35">
        <f t="shared" si="4"/>
        <v>105.91</v>
      </c>
      <c r="AF6" s="35">
        <f t="shared" si="4"/>
        <v>106.96</v>
      </c>
      <c r="AG6" s="35">
        <f t="shared" si="4"/>
        <v>106.55</v>
      </c>
      <c r="AH6" s="35">
        <f t="shared" si="4"/>
        <v>106.78</v>
      </c>
      <c r="AI6" s="34" t="str">
        <f>IF(AI7="","",IF(AI7="-","【-】","【"&amp;SUBSTITUTE(TEXT(AI7,"#,##0.00"),"-","△")&amp;"】"))</f>
        <v>【108.69】</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5">
        <f t="shared" si="5"/>
        <v>0.41</v>
      </c>
      <c r="AS6" s="35">
        <f t="shared" si="5"/>
        <v>0.19</v>
      </c>
      <c r="AT6" s="34" t="str">
        <f>IF(AT7="","",IF(AT7="-","【-】","【"&amp;SUBSTITUTE(TEXT(AT7,"#,##0.00"),"-","△")&amp;"】"))</f>
        <v>【3.28】</v>
      </c>
      <c r="AU6" s="35">
        <f>IF(AU7="",NA(),AU7)</f>
        <v>42.22</v>
      </c>
      <c r="AV6" s="35">
        <f t="shared" ref="AV6:BD6" si="6">IF(AV7="",NA(),AV7)</f>
        <v>51.19</v>
      </c>
      <c r="AW6" s="35">
        <f t="shared" si="6"/>
        <v>45.17</v>
      </c>
      <c r="AX6" s="35">
        <f t="shared" si="6"/>
        <v>62.88</v>
      </c>
      <c r="AY6" s="35">
        <f t="shared" si="6"/>
        <v>67.2</v>
      </c>
      <c r="AZ6" s="35">
        <f t="shared" si="6"/>
        <v>61</v>
      </c>
      <c r="BA6" s="35">
        <f t="shared" si="6"/>
        <v>66.900000000000006</v>
      </c>
      <c r="BB6" s="35">
        <f t="shared" si="6"/>
        <v>72.739999999999995</v>
      </c>
      <c r="BC6" s="35">
        <f t="shared" si="6"/>
        <v>83.46</v>
      </c>
      <c r="BD6" s="35">
        <f t="shared" si="6"/>
        <v>80.64</v>
      </c>
      <c r="BE6" s="34" t="str">
        <f>IF(BE7="","",IF(BE7="-","【-】","【"&amp;SUBSTITUTE(TEXT(BE7,"#,##0.00"),"-","△")&amp;"】"))</f>
        <v>【69.49】</v>
      </c>
      <c r="BF6" s="35">
        <f>IF(BF7="",NA(),BF7)</f>
        <v>856.7</v>
      </c>
      <c r="BG6" s="35">
        <f t="shared" ref="BG6:BO6" si="7">IF(BG7="",NA(),BG7)</f>
        <v>864.82</v>
      </c>
      <c r="BH6" s="35">
        <f t="shared" si="7"/>
        <v>885.22</v>
      </c>
      <c r="BI6" s="35">
        <f t="shared" si="7"/>
        <v>898.71</v>
      </c>
      <c r="BJ6" s="35">
        <f t="shared" si="7"/>
        <v>919.49</v>
      </c>
      <c r="BK6" s="35">
        <f t="shared" si="7"/>
        <v>665.11</v>
      </c>
      <c r="BL6" s="35">
        <f t="shared" si="7"/>
        <v>643.19000000000005</v>
      </c>
      <c r="BM6" s="35">
        <f t="shared" si="7"/>
        <v>596.44000000000005</v>
      </c>
      <c r="BN6" s="35">
        <f t="shared" si="7"/>
        <v>612.6</v>
      </c>
      <c r="BO6" s="35">
        <f t="shared" si="7"/>
        <v>606.79999999999995</v>
      </c>
      <c r="BP6" s="34" t="str">
        <f>IF(BP7="","",IF(BP7="-","【-】","【"&amp;SUBSTITUTE(TEXT(BP7,"#,##0.00"),"-","△")&amp;"】"))</f>
        <v>【682.78】</v>
      </c>
      <c r="BQ6" s="35">
        <f>IF(BQ7="",NA(),BQ7)</f>
        <v>118.09</v>
      </c>
      <c r="BR6" s="35">
        <f t="shared" ref="BR6:BZ6" si="8">IF(BR7="",NA(),BR7)</f>
        <v>124.04</v>
      </c>
      <c r="BS6" s="35">
        <f t="shared" si="8"/>
        <v>123.58</v>
      </c>
      <c r="BT6" s="35">
        <f t="shared" si="8"/>
        <v>120.99</v>
      </c>
      <c r="BU6" s="35">
        <f t="shared" si="8"/>
        <v>122.47</v>
      </c>
      <c r="BV6" s="35">
        <f t="shared" si="8"/>
        <v>85.64</v>
      </c>
      <c r="BW6" s="35">
        <f t="shared" si="8"/>
        <v>101.54</v>
      </c>
      <c r="BX6" s="35">
        <f t="shared" si="8"/>
        <v>102.42</v>
      </c>
      <c r="BY6" s="35">
        <f t="shared" si="8"/>
        <v>100.97</v>
      </c>
      <c r="BZ6" s="35">
        <f t="shared" si="8"/>
        <v>101.84</v>
      </c>
      <c r="CA6" s="34" t="str">
        <f>IF(CA7="","",IF(CA7="-","【-】","【"&amp;SUBSTITUTE(TEXT(CA7,"#,##0.00"),"-","△")&amp;"】"))</f>
        <v>【100.91】</v>
      </c>
      <c r="CB6" s="35">
        <f>IF(CB7="",NA(),CB7)</f>
        <v>106.77</v>
      </c>
      <c r="CC6" s="35">
        <f t="shared" ref="CC6:CK6" si="9">IF(CC7="",NA(),CC7)</f>
        <v>101.49</v>
      </c>
      <c r="CD6" s="35">
        <f t="shared" si="9"/>
        <v>101.49</v>
      </c>
      <c r="CE6" s="35">
        <f t="shared" si="9"/>
        <v>103.26</v>
      </c>
      <c r="CF6" s="35">
        <f t="shared" si="9"/>
        <v>101.78</v>
      </c>
      <c r="CG6" s="35">
        <f t="shared" si="9"/>
        <v>133</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72.239999999999995</v>
      </c>
      <c r="CT6" s="35">
        <f t="shared" si="10"/>
        <v>69.23</v>
      </c>
      <c r="CU6" s="35">
        <f t="shared" si="10"/>
        <v>70.37</v>
      </c>
      <c r="CV6" s="35">
        <f t="shared" si="10"/>
        <v>68.3</v>
      </c>
      <c r="CW6" s="34" t="str">
        <f>IF(CW7="","",IF(CW7="-","【-】","【"&amp;SUBSTITUTE(TEXT(CW7,"#,##0.00"),"-","△")&amp;"】"))</f>
        <v>【58.98】</v>
      </c>
      <c r="CX6" s="35">
        <f>IF(CX7="",NA(),CX7)</f>
        <v>95.79</v>
      </c>
      <c r="CY6" s="35">
        <f t="shared" ref="CY6:DG6" si="11">IF(CY7="",NA(),CY7)</f>
        <v>95.9</v>
      </c>
      <c r="CZ6" s="35">
        <f t="shared" si="11"/>
        <v>96.01</v>
      </c>
      <c r="DA6" s="35">
        <f t="shared" si="11"/>
        <v>96.07</v>
      </c>
      <c r="DB6" s="35">
        <f t="shared" si="11"/>
        <v>96.12</v>
      </c>
      <c r="DC6" s="35">
        <f t="shared" si="11"/>
        <v>96.76</v>
      </c>
      <c r="DD6" s="35">
        <f t="shared" si="11"/>
        <v>96.84</v>
      </c>
      <c r="DE6" s="35">
        <f t="shared" si="11"/>
        <v>96.84</v>
      </c>
      <c r="DF6" s="35">
        <f t="shared" si="11"/>
        <v>96.75</v>
      </c>
      <c r="DG6" s="35">
        <f t="shared" si="11"/>
        <v>96.78</v>
      </c>
      <c r="DH6" s="34" t="str">
        <f>IF(DH7="","",IF(DH7="-","【-】","【"&amp;SUBSTITUTE(TEXT(DH7,"#,##0.00"),"-","△")&amp;"】"))</f>
        <v>【95.20】</v>
      </c>
      <c r="DI6" s="35">
        <f>IF(DI7="",NA(),DI7)</f>
        <v>18.5</v>
      </c>
      <c r="DJ6" s="35">
        <f t="shared" ref="DJ6:DR6" si="12">IF(DJ7="",NA(),DJ7)</f>
        <v>21.12</v>
      </c>
      <c r="DK6" s="35">
        <f t="shared" si="12"/>
        <v>23.25</v>
      </c>
      <c r="DL6" s="35">
        <f t="shared" si="12"/>
        <v>25.6</v>
      </c>
      <c r="DM6" s="35">
        <f t="shared" si="12"/>
        <v>28.1</v>
      </c>
      <c r="DN6" s="35">
        <f t="shared" si="12"/>
        <v>23.27</v>
      </c>
      <c r="DO6" s="35">
        <f t="shared" si="12"/>
        <v>22.87</v>
      </c>
      <c r="DP6" s="35">
        <f t="shared" si="12"/>
        <v>28.42</v>
      </c>
      <c r="DQ6" s="35">
        <f t="shared" si="12"/>
        <v>28.24</v>
      </c>
      <c r="DR6" s="35">
        <f t="shared" si="12"/>
        <v>29.38</v>
      </c>
      <c r="DS6" s="34" t="str">
        <f>IF(DS7="","",IF(DS7="-","【-】","【"&amp;SUBSTITUTE(TEXT(DS7,"#,##0.00"),"-","△")&amp;"】"))</f>
        <v>【38.60】</v>
      </c>
      <c r="DT6" s="35">
        <f>IF(DT7="",NA(),DT7)</f>
        <v>3.33</v>
      </c>
      <c r="DU6" s="35">
        <f t="shared" ref="DU6:EC6" si="13">IF(DU7="",NA(),DU7)</f>
        <v>3.47</v>
      </c>
      <c r="DV6" s="35">
        <f t="shared" si="13"/>
        <v>4.1100000000000003</v>
      </c>
      <c r="DW6" s="35">
        <f t="shared" si="13"/>
        <v>5.69</v>
      </c>
      <c r="DX6" s="35">
        <f t="shared" si="13"/>
        <v>8.2899999999999991</v>
      </c>
      <c r="DY6" s="35">
        <f t="shared" si="13"/>
        <v>2.75</v>
      </c>
      <c r="DZ6" s="35">
        <f t="shared" si="13"/>
        <v>1.2</v>
      </c>
      <c r="EA6" s="35">
        <f t="shared" si="13"/>
        <v>3.01</v>
      </c>
      <c r="EB6" s="35">
        <f t="shared" si="13"/>
        <v>3.67</v>
      </c>
      <c r="EC6" s="35">
        <f t="shared" si="13"/>
        <v>3.45</v>
      </c>
      <c r="ED6" s="34" t="str">
        <f>IF(ED7="","",IF(ED7="-","【-】","【"&amp;SUBSTITUTE(TEXT(ED7,"#,##0.00"),"-","△")&amp;"】"))</f>
        <v>【5.64】</v>
      </c>
      <c r="EE6" s="35">
        <f>IF(EE7="",NA(),EE7)</f>
        <v>0.08</v>
      </c>
      <c r="EF6" s="35">
        <f t="shared" ref="EF6:EN6" si="14">IF(EF7="",NA(),EF7)</f>
        <v>0.2</v>
      </c>
      <c r="EG6" s="35">
        <f t="shared" si="14"/>
        <v>0.23</v>
      </c>
      <c r="EH6" s="35">
        <f t="shared" si="14"/>
        <v>0.19</v>
      </c>
      <c r="EI6" s="35">
        <f t="shared" si="14"/>
        <v>0.27</v>
      </c>
      <c r="EJ6" s="35">
        <f t="shared" si="14"/>
        <v>0.22</v>
      </c>
      <c r="EK6" s="35">
        <f t="shared" si="14"/>
        <v>0.11</v>
      </c>
      <c r="EL6" s="35">
        <f t="shared" si="14"/>
        <v>0.13</v>
      </c>
      <c r="EM6" s="35">
        <f t="shared" si="14"/>
        <v>0.1</v>
      </c>
      <c r="EN6" s="35">
        <f t="shared" si="14"/>
        <v>0.12</v>
      </c>
      <c r="EO6" s="34" t="str">
        <f>IF(EO7="","",IF(EO7="-","【-】","【"&amp;SUBSTITUTE(TEXT(EO7,"#,##0.00"),"-","△")&amp;"】"))</f>
        <v>【0.23】</v>
      </c>
    </row>
    <row r="7" spans="1:148" s="36" customFormat="1" x14ac:dyDescent="0.15">
      <c r="A7" s="28"/>
      <c r="B7" s="37">
        <v>2018</v>
      </c>
      <c r="C7" s="37">
        <v>272272</v>
      </c>
      <c r="D7" s="37">
        <v>46</v>
      </c>
      <c r="E7" s="37">
        <v>17</v>
      </c>
      <c r="F7" s="37">
        <v>1</v>
      </c>
      <c r="G7" s="37">
        <v>0</v>
      </c>
      <c r="H7" s="37" t="s">
        <v>96</v>
      </c>
      <c r="I7" s="37" t="s">
        <v>97</v>
      </c>
      <c r="J7" s="37" t="s">
        <v>98</v>
      </c>
      <c r="K7" s="37" t="s">
        <v>99</v>
      </c>
      <c r="L7" s="37" t="s">
        <v>100</v>
      </c>
      <c r="M7" s="37" t="s">
        <v>101</v>
      </c>
      <c r="N7" s="38" t="s">
        <v>102</v>
      </c>
      <c r="O7" s="38">
        <v>37.020000000000003</v>
      </c>
      <c r="P7" s="38">
        <v>98.76</v>
      </c>
      <c r="Q7" s="38">
        <v>57.47</v>
      </c>
      <c r="R7" s="38">
        <v>2049</v>
      </c>
      <c r="S7" s="38">
        <v>490217</v>
      </c>
      <c r="T7" s="38">
        <v>61.78</v>
      </c>
      <c r="U7" s="38">
        <v>7934.88</v>
      </c>
      <c r="V7" s="38">
        <v>483394</v>
      </c>
      <c r="W7" s="38">
        <v>49.06</v>
      </c>
      <c r="X7" s="38">
        <v>9853.1200000000008</v>
      </c>
      <c r="Y7" s="38">
        <v>100.66</v>
      </c>
      <c r="Z7" s="38">
        <v>104.07</v>
      </c>
      <c r="AA7" s="38">
        <v>103.74</v>
      </c>
      <c r="AB7" s="38">
        <v>104.23</v>
      </c>
      <c r="AC7" s="38">
        <v>104.71</v>
      </c>
      <c r="AD7" s="38">
        <v>108.72</v>
      </c>
      <c r="AE7" s="38">
        <v>105.91</v>
      </c>
      <c r="AF7" s="38">
        <v>106.96</v>
      </c>
      <c r="AG7" s="38">
        <v>106.55</v>
      </c>
      <c r="AH7" s="38">
        <v>106.78</v>
      </c>
      <c r="AI7" s="38">
        <v>108.69</v>
      </c>
      <c r="AJ7" s="38">
        <v>0</v>
      </c>
      <c r="AK7" s="38">
        <v>0</v>
      </c>
      <c r="AL7" s="38">
        <v>0</v>
      </c>
      <c r="AM7" s="38">
        <v>0</v>
      </c>
      <c r="AN7" s="38">
        <v>0</v>
      </c>
      <c r="AO7" s="38">
        <v>0</v>
      </c>
      <c r="AP7" s="38">
        <v>0</v>
      </c>
      <c r="AQ7" s="38">
        <v>0</v>
      </c>
      <c r="AR7" s="38">
        <v>0.41</v>
      </c>
      <c r="AS7" s="38">
        <v>0.19</v>
      </c>
      <c r="AT7" s="38">
        <v>3.28</v>
      </c>
      <c r="AU7" s="38">
        <v>42.22</v>
      </c>
      <c r="AV7" s="38">
        <v>51.19</v>
      </c>
      <c r="AW7" s="38">
        <v>45.17</v>
      </c>
      <c r="AX7" s="38">
        <v>62.88</v>
      </c>
      <c r="AY7" s="38">
        <v>67.2</v>
      </c>
      <c r="AZ7" s="38">
        <v>61</v>
      </c>
      <c r="BA7" s="38">
        <v>66.900000000000006</v>
      </c>
      <c r="BB7" s="38">
        <v>72.739999999999995</v>
      </c>
      <c r="BC7" s="38">
        <v>83.46</v>
      </c>
      <c r="BD7" s="38">
        <v>80.64</v>
      </c>
      <c r="BE7" s="38">
        <v>69.489999999999995</v>
      </c>
      <c r="BF7" s="38">
        <v>856.7</v>
      </c>
      <c r="BG7" s="38">
        <v>864.82</v>
      </c>
      <c r="BH7" s="38">
        <v>885.22</v>
      </c>
      <c r="BI7" s="38">
        <v>898.71</v>
      </c>
      <c r="BJ7" s="38">
        <v>919.49</v>
      </c>
      <c r="BK7" s="38">
        <v>665.11</v>
      </c>
      <c r="BL7" s="38">
        <v>643.19000000000005</v>
      </c>
      <c r="BM7" s="38">
        <v>596.44000000000005</v>
      </c>
      <c r="BN7" s="38">
        <v>612.6</v>
      </c>
      <c r="BO7" s="38">
        <v>606.79999999999995</v>
      </c>
      <c r="BP7" s="38">
        <v>682.78</v>
      </c>
      <c r="BQ7" s="38">
        <v>118.09</v>
      </c>
      <c r="BR7" s="38">
        <v>124.04</v>
      </c>
      <c r="BS7" s="38">
        <v>123.58</v>
      </c>
      <c r="BT7" s="38">
        <v>120.99</v>
      </c>
      <c r="BU7" s="38">
        <v>122.47</v>
      </c>
      <c r="BV7" s="38">
        <v>85.64</v>
      </c>
      <c r="BW7" s="38">
        <v>101.54</v>
      </c>
      <c r="BX7" s="38">
        <v>102.42</v>
      </c>
      <c r="BY7" s="38">
        <v>100.97</v>
      </c>
      <c r="BZ7" s="38">
        <v>101.84</v>
      </c>
      <c r="CA7" s="38">
        <v>100.91</v>
      </c>
      <c r="CB7" s="38">
        <v>106.77</v>
      </c>
      <c r="CC7" s="38">
        <v>101.49</v>
      </c>
      <c r="CD7" s="38">
        <v>101.49</v>
      </c>
      <c r="CE7" s="38">
        <v>103.26</v>
      </c>
      <c r="CF7" s="38">
        <v>101.78</v>
      </c>
      <c r="CG7" s="38">
        <v>133</v>
      </c>
      <c r="CH7" s="38">
        <v>116.15</v>
      </c>
      <c r="CI7" s="38">
        <v>116.2</v>
      </c>
      <c r="CJ7" s="38">
        <v>118.78</v>
      </c>
      <c r="CK7" s="38">
        <v>119.39</v>
      </c>
      <c r="CL7" s="38">
        <v>136.86000000000001</v>
      </c>
      <c r="CM7" s="38" t="s">
        <v>102</v>
      </c>
      <c r="CN7" s="38" t="s">
        <v>102</v>
      </c>
      <c r="CO7" s="38" t="s">
        <v>102</v>
      </c>
      <c r="CP7" s="38" t="s">
        <v>102</v>
      </c>
      <c r="CQ7" s="38" t="s">
        <v>102</v>
      </c>
      <c r="CR7" s="38">
        <v>64.81</v>
      </c>
      <c r="CS7" s="38">
        <v>72.239999999999995</v>
      </c>
      <c r="CT7" s="38">
        <v>69.23</v>
      </c>
      <c r="CU7" s="38">
        <v>70.37</v>
      </c>
      <c r="CV7" s="38">
        <v>68.3</v>
      </c>
      <c r="CW7" s="38">
        <v>58.98</v>
      </c>
      <c r="CX7" s="38">
        <v>95.79</v>
      </c>
      <c r="CY7" s="38">
        <v>95.9</v>
      </c>
      <c r="CZ7" s="38">
        <v>96.01</v>
      </c>
      <c r="DA7" s="38">
        <v>96.07</v>
      </c>
      <c r="DB7" s="38">
        <v>96.12</v>
      </c>
      <c r="DC7" s="38">
        <v>96.76</v>
      </c>
      <c r="DD7" s="38">
        <v>96.84</v>
      </c>
      <c r="DE7" s="38">
        <v>96.84</v>
      </c>
      <c r="DF7" s="38">
        <v>96.75</v>
      </c>
      <c r="DG7" s="38">
        <v>96.78</v>
      </c>
      <c r="DH7" s="38">
        <v>95.2</v>
      </c>
      <c r="DI7" s="38">
        <v>18.5</v>
      </c>
      <c r="DJ7" s="38">
        <v>21.12</v>
      </c>
      <c r="DK7" s="38">
        <v>23.25</v>
      </c>
      <c r="DL7" s="38">
        <v>25.6</v>
      </c>
      <c r="DM7" s="38">
        <v>28.1</v>
      </c>
      <c r="DN7" s="38">
        <v>23.27</v>
      </c>
      <c r="DO7" s="38">
        <v>22.87</v>
      </c>
      <c r="DP7" s="38">
        <v>28.42</v>
      </c>
      <c r="DQ7" s="38">
        <v>28.24</v>
      </c>
      <c r="DR7" s="38">
        <v>29.38</v>
      </c>
      <c r="DS7" s="38">
        <v>38.6</v>
      </c>
      <c r="DT7" s="38">
        <v>3.33</v>
      </c>
      <c r="DU7" s="38">
        <v>3.47</v>
      </c>
      <c r="DV7" s="38">
        <v>4.1100000000000003</v>
      </c>
      <c r="DW7" s="38">
        <v>5.69</v>
      </c>
      <c r="DX7" s="38">
        <v>8.2899999999999991</v>
      </c>
      <c r="DY7" s="38">
        <v>2.75</v>
      </c>
      <c r="DZ7" s="38">
        <v>1.2</v>
      </c>
      <c r="EA7" s="38">
        <v>3.01</v>
      </c>
      <c r="EB7" s="38">
        <v>3.67</v>
      </c>
      <c r="EC7" s="38">
        <v>3.45</v>
      </c>
      <c r="ED7" s="38">
        <v>5.64</v>
      </c>
      <c r="EE7" s="38">
        <v>0.08</v>
      </c>
      <c r="EF7" s="38">
        <v>0.2</v>
      </c>
      <c r="EG7" s="38">
        <v>0.23</v>
      </c>
      <c r="EH7" s="38">
        <v>0.19</v>
      </c>
      <c r="EI7" s="38">
        <v>0.27</v>
      </c>
      <c r="EJ7" s="38">
        <v>0.22</v>
      </c>
      <c r="EK7" s="38">
        <v>0.11</v>
      </c>
      <c r="EL7" s="38">
        <v>0.13</v>
      </c>
      <c r="EM7" s="38">
        <v>0.1</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2019-12-05T04:45:39Z</dcterms:created>
  <dcterms:modified xsi:type="dcterms:W3CDTF">2020-02-25T01:43:18Z</dcterms:modified>
  <cp:category/>
</cp:coreProperties>
</file>