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24門真市○\"/>
    </mc:Choice>
  </mc:AlternateContent>
  <workbookProtection workbookAlgorithmName="SHA-512" workbookHashValue="mYQ3ciaNt6RSF68lroAkdTwzhRMzUKNeiJH9RBllx7TSWS66OreOy0Uh/ZzQJs6WQtp1dFG6kK8zMpSz53aEZQ==" workbookSaltValue="EHS22mMD67zsqVJMfxHHl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<sst xmlns="http://schemas.openxmlformats.org/spreadsheetml/2006/main" count="291" uniqueCount="111">
  <si>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</si>
  <si>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</si>
  <si>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</si>
  <si>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</si>
  <si>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</si>
  <si>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</si>
  <si>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</si>
  <si>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</si>
  <si>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</si>
  <si>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</si>
  <si>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</si>
  <si>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</si>
  <si>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</si>
  <si>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</si>
  <si>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</si>
  <si>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</si>
  <si>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</si>
  <si>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</si>
  <si>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</si>
  <si>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</si>
  <si>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</si>
  <si>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</si>
  <si>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</si>
  <si>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</si>
  <si>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</si>
  <si>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</si>
  <si>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</si>
  <si>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</si>
  <si>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</si>
  <si>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</si>
  <si>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</si>
  <si>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</si>
  <si>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</si>
  <si>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</si>
  <si>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</si>
  <si>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</si>
  <si>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</si>
  <si>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</si>
  <si>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</si>
  <si>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</si>
  <si>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</si>
  <si>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</si>
  <si>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</si>
  <si>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</si>
  <si>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</si>
  <si>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</si>
  <si>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</si>
  <si>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</si>
  <si>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</si>
  <si>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</si>
  <si>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</si>
  <si>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</si>
  <si>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</si>
  <si>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</si>
  <si>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</si>
  <si>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</si>
  <si>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</si>
  <si>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</si>
  <si>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</si>
  <si>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</si>
  <si>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</si>
  <si>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</si>
  <si>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</si>
  <si>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</si>
  <si>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</si>
  <si>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</si>
  <si>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</si>
  <si>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</si>
  <si>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</si>
  <si>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</si>
  <si>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</si>
  <si>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</si>
  <si>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</si>
  <si>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</si>
  <si>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</si>
  <si>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</si>
  <si>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</si>
  <si>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</si>
  <si>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</si>
  <si>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</si>
  <si>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</si>
  <si>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</si>
  <si>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</si>
  <si>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</si>
  <si>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</si>
  <si>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</si>
  <si>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</si>
  <si>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</si>
  <si>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</si>
  <si>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</si>
  <si>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</si>
  <si>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</si>
  <si>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</si>
  <si>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</si>
  <si>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</si>
  <si>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</si>
  <si>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門真市</t>
  </si>
  <si>
    <t>法適用</t>
  </si>
  <si>
    <t>下水道事業</t>
  </si>
  <si>
    <t>公共下水道</t>
  </si>
  <si>
    <t>Aa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</si>
  <si>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</si>
  <si>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</si>
  <si>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</si>
  <si>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</si>
  <si>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</si>
  <si>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</si>
  <si>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</si>
  <si>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平成29年度から地方公営企業法を適用したため、平成28年度以前の数値については計上していない。
①経常収支比率は100％を上回っているものの、類似団体と比較するとやや低い水準である。また、⑤の経費回収率が100％を下回っていることも踏まえると、門真市の下水道使用料水準が低いことがわかる。
②累積欠損金比率は0％と、累積欠損金は発生していないことがわかる。
③流動比率は、下水道整備事業への投資に伴い借り入れた企業債残高の増加により翌年度償還額が増加しているため、低い値となっている。
④企業債残高対事業規模比率は、類似団体平均値と比較しても高い水準であり、使用料収入に対し企業債残高が多く、建設投資のための財源として企業債への依存度が高いことがわかる。
⑥の汚水処理原価は類似団体平均値と比較しても同程度であるが、⑤の経費回収率は100％を下回っており、門真市の下水道使用料水準が非常に低く、下水道使用料により汚水処理原価を賄えていないことがわかる。
⑦施設利用率は、公共下水道の処理施設を保有していないため、数値の計上はしていない。
⑧水洗化率は、類似団体平均値と比較してやや高い水準となっており、公共下水道の整備による収益の確保ができていることがわかる。
</t>
    <rPh sb="203" eb="204">
      <t>イ</t>
    </rPh>
    <rPh sb="263" eb="266">
      <t>ヘイキンチ</t>
    </rPh>
    <rPh sb="342" eb="345">
      <t>ヘイキンチ</t>
    </rPh>
    <rPh sb="481" eb="484">
      <t>ヘイキンチ</t>
    </rPh>
    <phoneticPr fontId="4"/>
  </si>
  <si>
    <t xml:space="preserve">　門真市では現在、整備後法定耐用年数を超えた資産が少ないため、有形固定資産減価償却率は類似団体平均値と比較して高い水準ではあるものの、管路老朽化率については低い水準となっている。
　また、平成25年度に管内TVカメラ及び潜行目視調査により、緊急度の判定を行った結果、通常の維持管理では対応できないと判断した管渠は調査対象の約1.7％にとどまった。耐用年数の迫る管渠については計画的な長寿命化工事を実施するとともに、腐食の恐れが高い管渠についても定期的に清掃等を行っている。左記のような、適切な維持管理を実施しているため、現状で改築更新が必要な管渠はないと分析している。
　そのため、平成30年度に改築更新を行っておらず、管渠改善率は計上していない。
</t>
    <rPh sb="47" eb="50">
      <t>ヘイキンチ</t>
    </rPh>
    <rPh sb="236" eb="238">
      <t>サキ</t>
    </rPh>
    <phoneticPr fontId="4"/>
  </si>
  <si>
    <t xml:space="preserve">　経営状況は、経費回収率が100％を下回っており、汚水処理に要する経費を下水道使用料で賄えていないこと、また、類似団体平均値と比較しても下水道使用料水準が低いことから、さらなる費用の削減に努めるとともに、下水道使用料水準の適正化を図る必要がある。
　今後、将来に渡り安定的に必要な住民サービスの提供を維持するため、総合地震対策計画に基づく防災対策・減災対策及びストックマネジメント計画に基づく計画的な改築更新を実施していく。
　また、令和元年度末に策定する中長期の経営の基本計画である経営戦略を通じて、下水道使用のあり方について検討を進めている。
</t>
    <rPh sb="59" eb="62">
      <t>ヘイキンチ</t>
    </rPh>
    <rPh sb="217" eb="219">
      <t>レイワ</t>
    </rPh>
    <rPh sb="219" eb="220">
      <t>ガン</t>
    </rPh>
    <rPh sb="220" eb="222">
      <t>ネンド</t>
    </rPh>
    <rPh sb="222" eb="223">
      <t>マツ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</si>
</sst>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C02-4CFC-A9D7-D7312138B19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0.16</c:v>
                </c:pt>
                <c:pt idx="4">
                  <c:v>0.16</c:v>
                </c:pt>
              </c:numCache>
            </c:numRef>
          </c:val>
          <c:smooth val="0"/>
          <c:extLst>
            <c:ext xmlns:c16="http://schemas.microsoft.com/office/drawing/2014/chart" uri="{C3380CC4-5D6E-409C-BE32-E72D297353CC}">
              <c16:uniqueId val="{00000001-0C02-4CFC-A9D7-D7312138B19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56-46E6-8EB3-84516E680A3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64.650000000000006</c:v>
                </c:pt>
                <c:pt idx="4">
                  <c:v>62.96</c:v>
                </c:pt>
              </c:numCache>
            </c:numRef>
          </c:val>
          <c:smooth val="0"/>
          <c:extLst>
            <c:ext xmlns:c16="http://schemas.microsoft.com/office/drawing/2014/chart" uri="{C3380CC4-5D6E-409C-BE32-E72D297353CC}">
              <c16:uniqueId val="{00000001-9256-46E6-8EB3-84516E680A3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99.44</c:v>
                </c:pt>
                <c:pt idx="4">
                  <c:v>99.54</c:v>
                </c:pt>
              </c:numCache>
            </c:numRef>
          </c:val>
          <c:extLst>
            <c:ext xmlns:c16="http://schemas.microsoft.com/office/drawing/2014/chart" uri="{C3380CC4-5D6E-409C-BE32-E72D297353CC}">
              <c16:uniqueId val="{00000000-D641-44F2-B5D3-ACB8C40F45F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97.4</c:v>
                </c:pt>
                <c:pt idx="4">
                  <c:v>96.96</c:v>
                </c:pt>
              </c:numCache>
            </c:numRef>
          </c:val>
          <c:smooth val="0"/>
          <c:extLst>
            <c:ext xmlns:c16="http://schemas.microsoft.com/office/drawing/2014/chart" uri="{C3380CC4-5D6E-409C-BE32-E72D297353CC}">
              <c16:uniqueId val="{00000001-D641-44F2-B5D3-ACB8C40F45F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104.98</c:v>
                </c:pt>
                <c:pt idx="4">
                  <c:v>105.77</c:v>
                </c:pt>
              </c:numCache>
            </c:numRef>
          </c:val>
          <c:extLst>
            <c:ext xmlns:c16="http://schemas.microsoft.com/office/drawing/2014/chart" uri="{C3380CC4-5D6E-409C-BE32-E72D297353CC}">
              <c16:uniqueId val="{00000000-9DAF-41A3-A979-A09AFA69101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111.25</c:v>
                </c:pt>
                <c:pt idx="4">
                  <c:v>108.87</c:v>
                </c:pt>
              </c:numCache>
            </c:numRef>
          </c:val>
          <c:smooth val="0"/>
          <c:extLst>
            <c:ext xmlns:c16="http://schemas.microsoft.com/office/drawing/2014/chart" uri="{C3380CC4-5D6E-409C-BE32-E72D297353CC}">
              <c16:uniqueId val="{00000001-9DAF-41A3-A979-A09AFA69101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36.409999999999997</c:v>
                </c:pt>
                <c:pt idx="4">
                  <c:v>37.29</c:v>
                </c:pt>
              </c:numCache>
            </c:numRef>
          </c:val>
          <c:extLst>
            <c:ext xmlns:c16="http://schemas.microsoft.com/office/drawing/2014/chart" uri="{C3380CC4-5D6E-409C-BE32-E72D297353CC}">
              <c16:uniqueId val="{00000000-6D91-4531-9356-77DF85F1CDB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28.35</c:v>
                </c:pt>
                <c:pt idx="4">
                  <c:v>25.13</c:v>
                </c:pt>
              </c:numCache>
            </c:numRef>
          </c:val>
          <c:smooth val="0"/>
          <c:extLst>
            <c:ext xmlns:c16="http://schemas.microsoft.com/office/drawing/2014/chart" uri="{C3380CC4-5D6E-409C-BE32-E72D297353CC}">
              <c16:uniqueId val="{00000001-6D91-4531-9356-77DF85F1CDB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c:v>0.26</c:v>
                </c:pt>
              </c:numCache>
            </c:numRef>
          </c:val>
          <c:extLst>
            <c:ext xmlns:c16="http://schemas.microsoft.com/office/drawing/2014/chart" uri="{C3380CC4-5D6E-409C-BE32-E72D297353CC}">
              <c16:uniqueId val="{00000000-8DFC-46CB-9481-3FFD7C59C4C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6.7</c:v>
                </c:pt>
                <c:pt idx="4">
                  <c:v>6.4</c:v>
                </c:pt>
              </c:numCache>
            </c:numRef>
          </c:val>
          <c:smooth val="0"/>
          <c:extLst>
            <c:ext xmlns:c16="http://schemas.microsoft.com/office/drawing/2014/chart" uri="{C3380CC4-5D6E-409C-BE32-E72D297353CC}">
              <c16:uniqueId val="{00000001-8DFC-46CB-9481-3FFD7C59C4C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19F-42CF-8D51-253BEA94047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c:v>0.39</c:v>
                </c:pt>
              </c:numCache>
            </c:numRef>
          </c:val>
          <c:smooth val="0"/>
          <c:extLst>
            <c:ext xmlns:c16="http://schemas.microsoft.com/office/drawing/2014/chart" uri="{C3380CC4-5D6E-409C-BE32-E72D297353CC}">
              <c16:uniqueId val="{00000001-A19F-42CF-8D51-253BEA94047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43.47</c:v>
                </c:pt>
                <c:pt idx="4">
                  <c:v>45.87</c:v>
                </c:pt>
              </c:numCache>
            </c:numRef>
          </c:val>
          <c:extLst>
            <c:ext xmlns:c16="http://schemas.microsoft.com/office/drawing/2014/chart" uri="{C3380CC4-5D6E-409C-BE32-E72D297353CC}">
              <c16:uniqueId val="{00000000-B00E-4E7B-8DA9-C947F6C6C6D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75.02</c:v>
                </c:pt>
                <c:pt idx="4">
                  <c:v>73.55</c:v>
                </c:pt>
              </c:numCache>
            </c:numRef>
          </c:val>
          <c:smooth val="0"/>
          <c:extLst>
            <c:ext xmlns:c16="http://schemas.microsoft.com/office/drawing/2014/chart" uri="{C3380CC4-5D6E-409C-BE32-E72D297353CC}">
              <c16:uniqueId val="{00000001-B00E-4E7B-8DA9-C947F6C6C6D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906.58</c:v>
                </c:pt>
                <c:pt idx="4">
                  <c:v>936.01</c:v>
                </c:pt>
              </c:numCache>
            </c:numRef>
          </c:val>
          <c:extLst>
            <c:ext xmlns:c16="http://schemas.microsoft.com/office/drawing/2014/chart" uri="{C3380CC4-5D6E-409C-BE32-E72D297353CC}">
              <c16:uniqueId val="{00000000-9E33-4B2E-9591-58C729B210E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573.73</c:v>
                </c:pt>
                <c:pt idx="4">
                  <c:v>514.27</c:v>
                </c:pt>
              </c:numCache>
            </c:numRef>
          </c:val>
          <c:smooth val="0"/>
          <c:extLst>
            <c:ext xmlns:c16="http://schemas.microsoft.com/office/drawing/2014/chart" uri="{C3380CC4-5D6E-409C-BE32-E72D297353CC}">
              <c16:uniqueId val="{00000001-9E33-4B2E-9591-58C729B210E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90.85</c:v>
                </c:pt>
                <c:pt idx="4">
                  <c:v>92.66</c:v>
                </c:pt>
              </c:numCache>
            </c:numRef>
          </c:val>
          <c:extLst>
            <c:ext xmlns:c16="http://schemas.microsoft.com/office/drawing/2014/chart" uri="{C3380CC4-5D6E-409C-BE32-E72D297353CC}">
              <c16:uniqueId val="{00000000-AA3B-415B-91E8-0BA919C42D4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100.74</c:v>
                </c:pt>
                <c:pt idx="4">
                  <c:v>100.34</c:v>
                </c:pt>
              </c:numCache>
            </c:numRef>
          </c:val>
          <c:smooth val="0"/>
          <c:extLst>
            <c:ext xmlns:c16="http://schemas.microsoft.com/office/drawing/2014/chart" uri="{C3380CC4-5D6E-409C-BE32-E72D297353CC}">
              <c16:uniqueId val="{00000001-AA3B-415B-91E8-0BA919C42D4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114.56</c:v>
                </c:pt>
                <c:pt idx="4">
                  <c:v>111.79</c:v>
                </c:pt>
              </c:numCache>
            </c:numRef>
          </c:val>
          <c:extLst>
            <c:ext xmlns:c16="http://schemas.microsoft.com/office/drawing/2014/chart" uri="{C3380CC4-5D6E-409C-BE32-E72D297353CC}">
              <c16:uniqueId val="{00000000-6988-45B8-B41E-2C3B44BB68E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112.75</c:v>
                </c:pt>
                <c:pt idx="4">
                  <c:v>113.49</c:v>
                </c:pt>
              </c:numCache>
            </c:numRef>
          </c:val>
          <c:smooth val="0"/>
          <c:extLst>
            <c:ext xmlns:c16="http://schemas.microsoft.com/office/drawing/2014/chart" uri="{C3380CC4-5D6E-409C-BE32-E72D297353CC}">
              <c16:uniqueId val="{00000001-6988-45B8-B41E-2C3B44BB68E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門真市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Aa</v>
      </c>
      <c r="X8" s="48"/>
      <c r="Y8" s="48"/>
      <c r="Z8" s="48"/>
      <c r="AA8" s="48"/>
      <c r="AB8" s="48"/>
      <c r="AC8" s="48"/>
      <c r="AD8" s="49" t="str">
        <f>データ!$M$6</f>
        <v>自治体職員</v>
      </c>
      <c r="AE8" s="49"/>
      <c r="AF8" s="49"/>
      <c r="AG8" s="49"/>
      <c r="AH8" s="49"/>
      <c r="AI8" s="49"/>
      <c r="AJ8" s="49"/>
      <c r="AK8" s="3"/>
      <c r="AL8" s="50">
        <f>データ!S6</f>
        <v>122656</v>
      </c>
      <c r="AM8" s="50"/>
      <c r="AN8" s="50"/>
      <c r="AO8" s="50"/>
      <c r="AP8" s="50"/>
      <c r="AQ8" s="50"/>
      <c r="AR8" s="50"/>
      <c r="AS8" s="50"/>
      <c r="AT8" s="45">
        <f>データ!T6</f>
        <v>12.3</v>
      </c>
      <c r="AU8" s="45"/>
      <c r="AV8" s="45"/>
      <c r="AW8" s="45"/>
      <c r="AX8" s="45"/>
      <c r="AY8" s="45"/>
      <c r="AZ8" s="45"/>
      <c r="BA8" s="45"/>
      <c r="BB8" s="45">
        <f>データ!U6</f>
        <v>9972.0300000000007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38.39</v>
      </c>
      <c r="J10" s="45"/>
      <c r="K10" s="45"/>
      <c r="L10" s="45"/>
      <c r="M10" s="45"/>
      <c r="N10" s="45"/>
      <c r="O10" s="45"/>
      <c r="P10" s="45">
        <f>データ!P6</f>
        <v>92.95</v>
      </c>
      <c r="Q10" s="45"/>
      <c r="R10" s="45"/>
      <c r="S10" s="45"/>
      <c r="T10" s="45"/>
      <c r="U10" s="45"/>
      <c r="V10" s="45"/>
      <c r="W10" s="45">
        <f>データ!Q6</f>
        <v>67.3</v>
      </c>
      <c r="X10" s="45"/>
      <c r="Y10" s="45"/>
      <c r="Z10" s="45"/>
      <c r="AA10" s="45"/>
      <c r="AB10" s="45"/>
      <c r="AC10" s="45"/>
      <c r="AD10" s="50">
        <f>データ!R6</f>
        <v>1749</v>
      </c>
      <c r="AE10" s="50"/>
      <c r="AF10" s="50"/>
      <c r="AG10" s="50"/>
      <c r="AH10" s="50"/>
      <c r="AI10" s="50"/>
      <c r="AJ10" s="50"/>
      <c r="AK10" s="2"/>
      <c r="AL10" s="50">
        <f>データ!V6</f>
        <v>113678</v>
      </c>
      <c r="AM10" s="50"/>
      <c r="AN10" s="50"/>
      <c r="AO10" s="50"/>
      <c r="AP10" s="50"/>
      <c r="AQ10" s="50"/>
      <c r="AR10" s="50"/>
      <c r="AS10" s="50"/>
      <c r="AT10" s="45">
        <f>データ!W6</f>
        <v>9.74</v>
      </c>
      <c r="AU10" s="45"/>
      <c r="AV10" s="45"/>
      <c r="AW10" s="45"/>
      <c r="AX10" s="45"/>
      <c r="AY10" s="45"/>
      <c r="AZ10" s="45"/>
      <c r="BA10" s="45"/>
      <c r="BB10" s="45">
        <f>データ!X6</f>
        <v>11671.25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7laxnR5Ex5IKzUS7mCJX35dlr/1b4gKU569bfOTQrKcOvKrG0/XDbpMWwTUAg23W4P0x52HbJIwR/6k1/PtoqQ==" saltValue="giSxJ8pwtekfwXKtOcLHo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272230</v>
      </c>
      <c r="D6" s="33">
        <f t="shared" si="3"/>
        <v>46</v>
      </c>
      <c r="E6" s="33">
        <f t="shared" si="3"/>
        <v>17</v>
      </c>
      <c r="F6" s="33">
        <f t="shared" si="3"/>
        <v>1</v>
      </c>
      <c r="G6" s="33">
        <f t="shared" si="3"/>
        <v>0</v>
      </c>
      <c r="H6" s="33" t="str">
        <f t="shared" si="3"/>
        <v>大阪府　門真市</v>
      </c>
      <c r="I6" s="33" t="str">
        <f t="shared" si="3"/>
        <v>法適用</v>
      </c>
      <c r="J6" s="33" t="str">
        <f t="shared" si="3"/>
        <v>下水道事業</v>
      </c>
      <c r="K6" s="33" t="str">
        <f t="shared" si="3"/>
        <v>公共下水道</v>
      </c>
      <c r="L6" s="33" t="str">
        <f t="shared" si="3"/>
        <v>Aa</v>
      </c>
      <c r="M6" s="33" t="str">
        <f t="shared" si="3"/>
        <v>自治体職員</v>
      </c>
      <c r="N6" s="34" t="str">
        <f t="shared" si="3"/>
        <v>-</v>
      </c>
      <c r="O6" s="34">
        <f t="shared" si="3"/>
        <v>38.39</v>
      </c>
      <c r="P6" s="34">
        <f t="shared" si="3"/>
        <v>92.95</v>
      </c>
      <c r="Q6" s="34">
        <f t="shared" si="3"/>
        <v>67.3</v>
      </c>
      <c r="R6" s="34">
        <f t="shared" si="3"/>
        <v>1749</v>
      </c>
      <c r="S6" s="34">
        <f t="shared" si="3"/>
        <v>122656</v>
      </c>
      <c r="T6" s="34">
        <f t="shared" si="3"/>
        <v>12.3</v>
      </c>
      <c r="U6" s="34">
        <f t="shared" si="3"/>
        <v>9972.0300000000007</v>
      </c>
      <c r="V6" s="34">
        <f t="shared" si="3"/>
        <v>113678</v>
      </c>
      <c r="W6" s="34">
        <f t="shared" si="3"/>
        <v>9.74</v>
      </c>
      <c r="X6" s="34">
        <f t="shared" si="3"/>
        <v>11671.25</v>
      </c>
      <c r="Y6" s="35" t="str">
        <f>IF(Y7="",NA(),Y7)</f>
        <v>-</v>
      </c>
      <c r="Z6" s="35" t="str">
        <f t="shared" ref="Z6:AH6" si="4">IF(Z7="",NA(),Z7)</f>
        <v>-</v>
      </c>
      <c r="AA6" s="35" t="str">
        <f t="shared" si="4"/>
        <v>-</v>
      </c>
      <c r="AB6" s="35">
        <f t="shared" si="4"/>
        <v>104.98</v>
      </c>
      <c r="AC6" s="35">
        <f t="shared" si="4"/>
        <v>105.77</v>
      </c>
      <c r="AD6" s="35" t="str">
        <f t="shared" si="4"/>
        <v>-</v>
      </c>
      <c r="AE6" s="35" t="str">
        <f t="shared" si="4"/>
        <v>-</v>
      </c>
      <c r="AF6" s="35" t="str">
        <f t="shared" si="4"/>
        <v>-</v>
      </c>
      <c r="AG6" s="35">
        <f t="shared" si="4"/>
        <v>111.25</v>
      </c>
      <c r="AH6" s="35">
        <f t="shared" si="4"/>
        <v>108.87</v>
      </c>
      <c r="AI6" s="34" t="str">
        <f>IF(AI7="","",IF(AI7="-","【-】","【"&amp;SUBSTITUTE(TEXT(AI7,"#,##0.00"),"-","△")&amp;"】"))</f>
        <v>【108.69】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4">
        <f t="shared" si="5"/>
        <v>0</v>
      </c>
      <c r="AS6" s="35">
        <f t="shared" si="5"/>
        <v>0.39</v>
      </c>
      <c r="AT6" s="34" t="str">
        <f>IF(AT7="","",IF(AT7="-","【-】","【"&amp;SUBSTITUTE(TEXT(AT7,"#,##0.00"),"-","△")&amp;"】"))</f>
        <v>【3.28】</v>
      </c>
      <c r="AU6" s="35" t="str">
        <f>IF(AU7="",NA(),AU7)</f>
        <v>-</v>
      </c>
      <c r="AV6" s="35" t="str">
        <f t="shared" ref="AV6:BD6" si="6">IF(AV7="",NA(),AV7)</f>
        <v>-</v>
      </c>
      <c r="AW6" s="35" t="str">
        <f t="shared" si="6"/>
        <v>-</v>
      </c>
      <c r="AX6" s="35">
        <f t="shared" si="6"/>
        <v>43.47</v>
      </c>
      <c r="AY6" s="35">
        <f t="shared" si="6"/>
        <v>45.87</v>
      </c>
      <c r="AZ6" s="35" t="str">
        <f t="shared" si="6"/>
        <v>-</v>
      </c>
      <c r="BA6" s="35" t="str">
        <f t="shared" si="6"/>
        <v>-</v>
      </c>
      <c r="BB6" s="35" t="str">
        <f t="shared" si="6"/>
        <v>-</v>
      </c>
      <c r="BC6" s="35">
        <f t="shared" si="6"/>
        <v>75.02</v>
      </c>
      <c r="BD6" s="35">
        <f t="shared" si="6"/>
        <v>73.55</v>
      </c>
      <c r="BE6" s="34" t="str">
        <f>IF(BE7="","",IF(BE7="-","【-】","【"&amp;SUBSTITUTE(TEXT(BE7,"#,##0.00"),"-","△")&amp;"】"))</f>
        <v>【69.49】</v>
      </c>
      <c r="BF6" s="35" t="str">
        <f>IF(BF7="",NA(),BF7)</f>
        <v>-</v>
      </c>
      <c r="BG6" s="35" t="str">
        <f t="shared" ref="BG6:BO6" si="7">IF(BG7="",NA(),BG7)</f>
        <v>-</v>
      </c>
      <c r="BH6" s="35" t="str">
        <f t="shared" si="7"/>
        <v>-</v>
      </c>
      <c r="BI6" s="35">
        <f t="shared" si="7"/>
        <v>906.58</v>
      </c>
      <c r="BJ6" s="35">
        <f t="shared" si="7"/>
        <v>936.01</v>
      </c>
      <c r="BK6" s="35" t="str">
        <f t="shared" si="7"/>
        <v>-</v>
      </c>
      <c r="BL6" s="35" t="str">
        <f t="shared" si="7"/>
        <v>-</v>
      </c>
      <c r="BM6" s="35" t="str">
        <f t="shared" si="7"/>
        <v>-</v>
      </c>
      <c r="BN6" s="35">
        <f t="shared" si="7"/>
        <v>573.73</v>
      </c>
      <c r="BO6" s="35">
        <f t="shared" si="7"/>
        <v>514.27</v>
      </c>
      <c r="BP6" s="34" t="str">
        <f>IF(BP7="","",IF(BP7="-","【-】","【"&amp;SUBSTITUTE(TEXT(BP7,"#,##0.00"),"-","△")&amp;"】"))</f>
        <v>【682.78】</v>
      </c>
      <c r="BQ6" s="35" t="str">
        <f>IF(BQ7="",NA(),BQ7)</f>
        <v>-</v>
      </c>
      <c r="BR6" s="35" t="str">
        <f t="shared" ref="BR6:BZ6" si="8">IF(BR7="",NA(),BR7)</f>
        <v>-</v>
      </c>
      <c r="BS6" s="35" t="str">
        <f t="shared" si="8"/>
        <v>-</v>
      </c>
      <c r="BT6" s="35">
        <f t="shared" si="8"/>
        <v>90.85</v>
      </c>
      <c r="BU6" s="35">
        <f t="shared" si="8"/>
        <v>92.66</v>
      </c>
      <c r="BV6" s="35" t="str">
        <f t="shared" si="8"/>
        <v>-</v>
      </c>
      <c r="BW6" s="35" t="str">
        <f t="shared" si="8"/>
        <v>-</v>
      </c>
      <c r="BX6" s="35" t="str">
        <f t="shared" si="8"/>
        <v>-</v>
      </c>
      <c r="BY6" s="35">
        <f t="shared" si="8"/>
        <v>100.74</v>
      </c>
      <c r="BZ6" s="35">
        <f t="shared" si="8"/>
        <v>100.34</v>
      </c>
      <c r="CA6" s="34" t="str">
        <f>IF(CA7="","",IF(CA7="-","【-】","【"&amp;SUBSTITUTE(TEXT(CA7,"#,##0.00"),"-","△")&amp;"】"))</f>
        <v>【100.91】</v>
      </c>
      <c r="CB6" s="35" t="str">
        <f>IF(CB7="",NA(),CB7)</f>
        <v>-</v>
      </c>
      <c r="CC6" s="35" t="str">
        <f t="shared" ref="CC6:CK6" si="9">IF(CC7="",NA(),CC7)</f>
        <v>-</v>
      </c>
      <c r="CD6" s="35" t="str">
        <f t="shared" si="9"/>
        <v>-</v>
      </c>
      <c r="CE6" s="35">
        <f t="shared" si="9"/>
        <v>114.56</v>
      </c>
      <c r="CF6" s="35">
        <f t="shared" si="9"/>
        <v>111.79</v>
      </c>
      <c r="CG6" s="35" t="str">
        <f t="shared" si="9"/>
        <v>-</v>
      </c>
      <c r="CH6" s="35" t="str">
        <f t="shared" si="9"/>
        <v>-</v>
      </c>
      <c r="CI6" s="35" t="str">
        <f t="shared" si="9"/>
        <v>-</v>
      </c>
      <c r="CJ6" s="35">
        <f t="shared" si="9"/>
        <v>112.75</v>
      </c>
      <c r="CK6" s="35">
        <f t="shared" si="9"/>
        <v>113.49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64.650000000000006</v>
      </c>
      <c r="CV6" s="35">
        <f t="shared" si="10"/>
        <v>62.96</v>
      </c>
      <c r="CW6" s="34" t="str">
        <f>IF(CW7="","",IF(CW7="-","【-】","【"&amp;SUBSTITUTE(TEXT(CW7,"#,##0.00"),"-","△")&amp;"】"))</f>
        <v>【58.98】</v>
      </c>
      <c r="CX6" s="35" t="str">
        <f>IF(CX7="",NA(),CX7)</f>
        <v>-</v>
      </c>
      <c r="CY6" s="35" t="str">
        <f t="shared" ref="CY6:DG6" si="11">IF(CY7="",NA(),CY7)</f>
        <v>-</v>
      </c>
      <c r="CZ6" s="35" t="str">
        <f t="shared" si="11"/>
        <v>-</v>
      </c>
      <c r="DA6" s="35">
        <f t="shared" si="11"/>
        <v>99.44</v>
      </c>
      <c r="DB6" s="35">
        <f t="shared" si="11"/>
        <v>99.54</v>
      </c>
      <c r="DC6" s="35" t="str">
        <f t="shared" si="11"/>
        <v>-</v>
      </c>
      <c r="DD6" s="35" t="str">
        <f t="shared" si="11"/>
        <v>-</v>
      </c>
      <c r="DE6" s="35" t="str">
        <f t="shared" si="11"/>
        <v>-</v>
      </c>
      <c r="DF6" s="35">
        <f t="shared" si="11"/>
        <v>97.4</v>
      </c>
      <c r="DG6" s="35">
        <f t="shared" si="11"/>
        <v>96.96</v>
      </c>
      <c r="DH6" s="34" t="str">
        <f>IF(DH7="","",IF(DH7="-","【-】","【"&amp;SUBSTITUTE(TEXT(DH7,"#,##0.00"),"-","△")&amp;"】"))</f>
        <v>【95.20】</v>
      </c>
      <c r="DI6" s="35" t="str">
        <f>IF(DI7="",NA(),DI7)</f>
        <v>-</v>
      </c>
      <c r="DJ6" s="35" t="str">
        <f t="shared" ref="DJ6:DR6" si="12">IF(DJ7="",NA(),DJ7)</f>
        <v>-</v>
      </c>
      <c r="DK6" s="35" t="str">
        <f t="shared" si="12"/>
        <v>-</v>
      </c>
      <c r="DL6" s="35">
        <f t="shared" si="12"/>
        <v>36.409999999999997</v>
      </c>
      <c r="DM6" s="35">
        <f t="shared" si="12"/>
        <v>37.29</v>
      </c>
      <c r="DN6" s="35" t="str">
        <f t="shared" si="12"/>
        <v>-</v>
      </c>
      <c r="DO6" s="35" t="str">
        <f t="shared" si="12"/>
        <v>-</v>
      </c>
      <c r="DP6" s="35" t="str">
        <f t="shared" si="12"/>
        <v>-</v>
      </c>
      <c r="DQ6" s="35">
        <f t="shared" si="12"/>
        <v>28.35</v>
      </c>
      <c r="DR6" s="35">
        <f t="shared" si="12"/>
        <v>25.13</v>
      </c>
      <c r="DS6" s="34" t="str">
        <f>IF(DS7="","",IF(DS7="-","【-】","【"&amp;SUBSTITUTE(TEXT(DS7,"#,##0.00"),"-","△")&amp;"】"))</f>
        <v>【38.60】</v>
      </c>
      <c r="DT6" s="35" t="str">
        <f>IF(DT7="",NA(),DT7)</f>
        <v>-</v>
      </c>
      <c r="DU6" s="35" t="str">
        <f t="shared" ref="DU6:EC6" si="13">IF(DU7="",NA(),DU7)</f>
        <v>-</v>
      </c>
      <c r="DV6" s="35" t="str">
        <f t="shared" si="13"/>
        <v>-</v>
      </c>
      <c r="DW6" s="34">
        <f t="shared" si="13"/>
        <v>0</v>
      </c>
      <c r="DX6" s="35">
        <f t="shared" si="13"/>
        <v>0.26</v>
      </c>
      <c r="DY6" s="35" t="str">
        <f t="shared" si="13"/>
        <v>-</v>
      </c>
      <c r="DZ6" s="35" t="str">
        <f t="shared" si="13"/>
        <v>-</v>
      </c>
      <c r="EA6" s="35" t="str">
        <f t="shared" si="13"/>
        <v>-</v>
      </c>
      <c r="EB6" s="35">
        <f t="shared" si="13"/>
        <v>6.7</v>
      </c>
      <c r="EC6" s="35">
        <f t="shared" si="13"/>
        <v>6.4</v>
      </c>
      <c r="ED6" s="34" t="str">
        <f>IF(ED7="","",IF(ED7="-","【-】","【"&amp;SUBSTITUTE(TEXT(ED7,"#,##0.00"),"-","△")&amp;"】"))</f>
        <v>【5.64】</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0.16</v>
      </c>
      <c r="EN6" s="35">
        <f t="shared" si="14"/>
        <v>0.16</v>
      </c>
      <c r="EO6" s="34" t="str">
        <f>IF(EO7="","",IF(EO7="-","【-】","【"&amp;SUBSTITUTE(TEXT(EO7,"#,##0.00"),"-","△")&amp;"】"))</f>
        <v>【0.23】</v>
      </c>
    </row>
    <row r="7" spans="1:148" s="36" customFormat="1" x14ac:dyDescent="0.15">
      <c r="A7" s="28"/>
      <c r="B7" s="37">
        <v>2018</v>
      </c>
      <c r="C7" s="37">
        <v>272230</v>
      </c>
      <c r="D7" s="37">
        <v>46</v>
      </c>
      <c r="E7" s="37">
        <v>17</v>
      </c>
      <c r="F7" s="37">
        <v>1</v>
      </c>
      <c r="G7" s="37">
        <v>0</v>
      </c>
      <c r="H7" s="37" t="s">
        <v>96</v>
      </c>
      <c r="I7" s="37" t="s">
        <v>97</v>
      </c>
      <c r="J7" s="37" t="s">
        <v>98</v>
      </c>
      <c r="K7" s="37" t="s">
        <v>99</v>
      </c>
      <c r="L7" s="37" t="s">
        <v>100</v>
      </c>
      <c r="M7" s="37" t="s">
        <v>101</v>
      </c>
      <c r="N7" s="38" t="s">
        <v>102</v>
      </c>
      <c r="O7" s="38">
        <v>38.39</v>
      </c>
      <c r="P7" s="38">
        <v>92.95</v>
      </c>
      <c r="Q7" s="38">
        <v>67.3</v>
      </c>
      <c r="R7" s="38">
        <v>1749</v>
      </c>
      <c r="S7" s="38">
        <v>122656</v>
      </c>
      <c r="T7" s="38">
        <v>12.3</v>
      </c>
      <c r="U7" s="38">
        <v>9972.0300000000007</v>
      </c>
      <c r="V7" s="38">
        <v>113678</v>
      </c>
      <c r="W7" s="38">
        <v>9.74</v>
      </c>
      <c r="X7" s="38">
        <v>11671.25</v>
      </c>
      <c r="Y7" s="38" t="s">
        <v>102</v>
      </c>
      <c r="Z7" s="38" t="s">
        <v>102</v>
      </c>
      <c r="AA7" s="38" t="s">
        <v>102</v>
      </c>
      <c r="AB7" s="38">
        <v>104.98</v>
      </c>
      <c r="AC7" s="38">
        <v>105.77</v>
      </c>
      <c r="AD7" s="38" t="s">
        <v>102</v>
      </c>
      <c r="AE7" s="38" t="s">
        <v>102</v>
      </c>
      <c r="AF7" s="38" t="s">
        <v>102</v>
      </c>
      <c r="AG7" s="38">
        <v>111.25</v>
      </c>
      <c r="AH7" s="38">
        <v>108.87</v>
      </c>
      <c r="AI7" s="38">
        <v>108.69</v>
      </c>
      <c r="AJ7" s="38" t="s">
        <v>102</v>
      </c>
      <c r="AK7" s="38" t="s">
        <v>102</v>
      </c>
      <c r="AL7" s="38" t="s">
        <v>102</v>
      </c>
      <c r="AM7" s="38">
        <v>0</v>
      </c>
      <c r="AN7" s="38">
        <v>0</v>
      </c>
      <c r="AO7" s="38" t="s">
        <v>102</v>
      </c>
      <c r="AP7" s="38" t="s">
        <v>102</v>
      </c>
      <c r="AQ7" s="38" t="s">
        <v>102</v>
      </c>
      <c r="AR7" s="38">
        <v>0</v>
      </c>
      <c r="AS7" s="38">
        <v>0.39</v>
      </c>
      <c r="AT7" s="38">
        <v>3.28</v>
      </c>
      <c r="AU7" s="38" t="s">
        <v>102</v>
      </c>
      <c r="AV7" s="38" t="s">
        <v>102</v>
      </c>
      <c r="AW7" s="38" t="s">
        <v>102</v>
      </c>
      <c r="AX7" s="38">
        <v>43.47</v>
      </c>
      <c r="AY7" s="38">
        <v>45.87</v>
      </c>
      <c r="AZ7" s="38" t="s">
        <v>102</v>
      </c>
      <c r="BA7" s="38" t="s">
        <v>102</v>
      </c>
      <c r="BB7" s="38" t="s">
        <v>102</v>
      </c>
      <c r="BC7" s="38">
        <v>75.02</v>
      </c>
      <c r="BD7" s="38">
        <v>73.55</v>
      </c>
      <c r="BE7" s="38">
        <v>69.489999999999995</v>
      </c>
      <c r="BF7" s="38" t="s">
        <v>102</v>
      </c>
      <c r="BG7" s="38" t="s">
        <v>102</v>
      </c>
      <c r="BH7" s="38" t="s">
        <v>102</v>
      </c>
      <c r="BI7" s="38">
        <v>906.58</v>
      </c>
      <c r="BJ7" s="38">
        <v>936.01</v>
      </c>
      <c r="BK7" s="38" t="s">
        <v>102</v>
      </c>
      <c r="BL7" s="38" t="s">
        <v>102</v>
      </c>
      <c r="BM7" s="38" t="s">
        <v>102</v>
      </c>
      <c r="BN7" s="38">
        <v>573.73</v>
      </c>
      <c r="BO7" s="38">
        <v>514.27</v>
      </c>
      <c r="BP7" s="38">
        <v>682.78</v>
      </c>
      <c r="BQ7" s="38" t="s">
        <v>102</v>
      </c>
      <c r="BR7" s="38" t="s">
        <v>102</v>
      </c>
      <c r="BS7" s="38" t="s">
        <v>102</v>
      </c>
      <c r="BT7" s="38">
        <v>90.85</v>
      </c>
      <c r="BU7" s="38">
        <v>92.66</v>
      </c>
      <c r="BV7" s="38" t="s">
        <v>102</v>
      </c>
      <c r="BW7" s="38" t="s">
        <v>102</v>
      </c>
      <c r="BX7" s="38" t="s">
        <v>102</v>
      </c>
      <c r="BY7" s="38">
        <v>100.74</v>
      </c>
      <c r="BZ7" s="38">
        <v>100.34</v>
      </c>
      <c r="CA7" s="38">
        <v>100.91</v>
      </c>
      <c r="CB7" s="38" t="s">
        <v>102</v>
      </c>
      <c r="CC7" s="38" t="s">
        <v>102</v>
      </c>
      <c r="CD7" s="38" t="s">
        <v>102</v>
      </c>
      <c r="CE7" s="38">
        <v>114.56</v>
      </c>
      <c r="CF7" s="38">
        <v>111.79</v>
      </c>
      <c r="CG7" s="38" t="s">
        <v>102</v>
      </c>
      <c r="CH7" s="38" t="s">
        <v>102</v>
      </c>
      <c r="CI7" s="38" t="s">
        <v>102</v>
      </c>
      <c r="CJ7" s="38">
        <v>112.75</v>
      </c>
      <c r="CK7" s="38">
        <v>113.49</v>
      </c>
      <c r="CL7" s="38">
        <v>136.86000000000001</v>
      </c>
      <c r="CM7" s="38" t="s">
        <v>102</v>
      </c>
      <c r="CN7" s="38" t="s">
        <v>102</v>
      </c>
      <c r="CO7" s="38" t="s">
        <v>102</v>
      </c>
      <c r="CP7" s="38" t="s">
        <v>102</v>
      </c>
      <c r="CQ7" s="38" t="s">
        <v>102</v>
      </c>
      <c r="CR7" s="38" t="s">
        <v>102</v>
      </c>
      <c r="CS7" s="38" t="s">
        <v>102</v>
      </c>
      <c r="CT7" s="38" t="s">
        <v>102</v>
      </c>
      <c r="CU7" s="38">
        <v>64.650000000000006</v>
      </c>
      <c r="CV7" s="38">
        <v>62.96</v>
      </c>
      <c r="CW7" s="38">
        <v>58.98</v>
      </c>
      <c r="CX7" s="38" t="s">
        <v>102</v>
      </c>
      <c r="CY7" s="38" t="s">
        <v>102</v>
      </c>
      <c r="CZ7" s="38" t="s">
        <v>102</v>
      </c>
      <c r="DA7" s="38">
        <v>99.44</v>
      </c>
      <c r="DB7" s="38">
        <v>99.54</v>
      </c>
      <c r="DC7" s="38" t="s">
        <v>102</v>
      </c>
      <c r="DD7" s="38" t="s">
        <v>102</v>
      </c>
      <c r="DE7" s="38" t="s">
        <v>102</v>
      </c>
      <c r="DF7" s="38">
        <v>97.4</v>
      </c>
      <c r="DG7" s="38">
        <v>96.96</v>
      </c>
      <c r="DH7" s="38">
        <v>95.2</v>
      </c>
      <c r="DI7" s="38" t="s">
        <v>102</v>
      </c>
      <c r="DJ7" s="38" t="s">
        <v>102</v>
      </c>
      <c r="DK7" s="38" t="s">
        <v>102</v>
      </c>
      <c r="DL7" s="38">
        <v>36.409999999999997</v>
      </c>
      <c r="DM7" s="38">
        <v>37.29</v>
      </c>
      <c r="DN7" s="38" t="s">
        <v>102</v>
      </c>
      <c r="DO7" s="38" t="s">
        <v>102</v>
      </c>
      <c r="DP7" s="38" t="s">
        <v>102</v>
      </c>
      <c r="DQ7" s="38">
        <v>28.35</v>
      </c>
      <c r="DR7" s="38">
        <v>25.13</v>
      </c>
      <c r="DS7" s="38">
        <v>38.6</v>
      </c>
      <c r="DT7" s="38" t="s">
        <v>102</v>
      </c>
      <c r="DU7" s="38" t="s">
        <v>102</v>
      </c>
      <c r="DV7" s="38" t="s">
        <v>102</v>
      </c>
      <c r="DW7" s="38">
        <v>0</v>
      </c>
      <c r="DX7" s="38">
        <v>0.26</v>
      </c>
      <c r="DY7" s="38" t="s">
        <v>102</v>
      </c>
      <c r="DZ7" s="38" t="s">
        <v>102</v>
      </c>
      <c r="EA7" s="38" t="s">
        <v>102</v>
      </c>
      <c r="EB7" s="38">
        <v>6.7</v>
      </c>
      <c r="EC7" s="38">
        <v>6.4</v>
      </c>
      <c r="ED7" s="38">
        <v>5.64</v>
      </c>
      <c r="EE7" s="38" t="s">
        <v>102</v>
      </c>
      <c r="EF7" s="38" t="s">
        <v>102</v>
      </c>
      <c r="EG7" s="38" t="s">
        <v>102</v>
      </c>
      <c r="EH7" s="38">
        <v>0</v>
      </c>
      <c r="EI7" s="38">
        <v>0</v>
      </c>
      <c r="EJ7" s="38" t="s">
        <v>102</v>
      </c>
      <c r="EK7" s="38" t="s">
        <v>102</v>
      </c>
      <c r="EL7" s="38" t="s">
        <v>102</v>
      </c>
      <c r="EM7" s="38">
        <v>0.16</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2020-01-30T00:16:32Z</cp:lastPrinted>
  <dcterms:created xsi:type="dcterms:W3CDTF">2019-12-05T04:45:38Z</dcterms:created>
  <dcterms:modified xsi:type="dcterms:W3CDTF">2020-02-17T05:44:42Z</dcterms:modified>
  <cp:category/>
</cp:coreProperties>
</file>