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4泉佐野市〇\"/>
    </mc:Choice>
  </mc:AlternateContent>
  <workbookProtection workbookAlgorithmName="SHA-512" workbookHashValue="ZvErPlf8Ckq8S9esowfpzrTV87dEufad5kpF0IM1fZqxB/fhB2m3RCtzUNMColZ5qYTlt80NRWHUrfBAMD+TDQ==" workbookSaltValue="zIJdDEFJZWngSg8ikHzor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<sst xmlns="http://schemas.openxmlformats.org/spreadsheetml/2006/main" count="220" uniqueCount="108">
  <si>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</si>
  <si>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</si>
  <si>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</si>
  <si>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</si>
  <si>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</si>
  <si>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</si>
  <si>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</si>
  <si>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</si>
  <si>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</si>
  <si>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</si>
  <si>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</si>
  <si>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</si>
  <si>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</si>
  <si>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</si>
  <si>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</si>
  <si>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</si>
  <si>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</si>
  <si>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</si>
  <si>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</si>
  <si>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</si>
  <si>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</si>
  <si>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</si>
  <si>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</si>
  <si>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</si>
  <si>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</si>
  <si>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</si>
  <si>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</si>
  <si>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</si>
  <si>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</si>
  <si>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</si>
  <si>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</si>
  <si>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</si>
  <si>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</si>
  <si>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</si>
  <si>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</si>
  <si>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</si>
  <si>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</si>
  <si>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</si>
  <si>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</si>
  <si>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</si>
  <si>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</si>
  <si>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</si>
  <si>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</si>
  <si>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</si>
  <si>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</si>
  <si>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</si>
  <si>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</si>
  <si>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</si>
  <si>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</si>
  <si>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</si>
  <si>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</si>
  <si>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</si>
  <si>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</si>
  <si>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</si>
  <si>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</si>
  <si>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</si>
  <si>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</si>
  <si>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</si>
  <si>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</si>
  <si>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</si>
  <si>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</si>
  <si>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</si>
  <si>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</si>
  <si>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</si>
  <si>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</si>
  <si>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</si>
  <si>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</si>
  <si>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</si>
  <si>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</si>
  <si>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</si>
  <si>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</si>
  <si>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</si>
  <si>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</si>
  <si>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</si>
  <si>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</si>
  <si>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</si>
  <si>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</si>
  <si>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</si>
  <si>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</si>
  <si>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</si>
  <si>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</si>
  <si>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</si>
  <si>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</si>
  <si>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</si>
  <si>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</si>
  <si>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</si>
  <si>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</si>
  <si>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</si>
  <si>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</si>
  <si>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</si>
  <si>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</si>
  <si>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</si>
  <si>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</si>
  <si>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</si>
  <si>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</si>
  <si>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</si>
  <si>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</si>
  <si>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</si>
  <si>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</si>
  <si>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</si>
  <si>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</si>
  <si>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</si>
  <si>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</si>
  <si>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</si>
  <si>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</si>
  <si>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経営状況は、平成22年度に累積欠損を解消し、その後も単年度黒字を維持し続けております。また、平成30年度に策定した経営戦略に基づき、引き続き健全な経営に努めます。
　施設のうち、老朽化の進む水道管については、アセットマネジメントに基づき計画的な更新に取組みます。また、水道管の老朽化対策については、配水管路更新計画に基づき実施中です。
　施設利用率や有収率の向上を図るため、施設の適正規模への見直しを含めた検討や漏水調査の継続実施に取組んでいきます。</t>
    <rPh sb="54" eb="56">
      <t>サクテイ</t>
    </rPh>
    <rPh sb="63" eb="64">
      <t>モト</t>
    </rPh>
    <phoneticPr fontId="4"/>
  </si>
  <si>
    <t>　本市の水道事業は、昭和30年の給水開始以降60年が経過し、法定耐用年数を超えた水道管が年々増加しており、老朽化した水道管の更新が急務となっています。
　①有形固定資産減価償却率は、類似団体平均値を下回っており、本市の施設全体の更新等の必要性が他の類似団体と比較すると若干低いことを示しています。
　②管路経年化率は、口径の大きい基幹管路や重要給水施設への管路を優先的に更新していることから更新される管路延長が伸びないため、年々増加傾向にあり、類似団体平均値と比較しても高い割合となっています。
　③管路更新率は、一定の事業費の中で老朽化した水道管の更新と重要給水施設への管路を優先的に更新していますが平成30年度は小口径の管路を更新し、管路延長が伸びたため、類似団体平均値を上回っています。</t>
    <rPh sb="257" eb="259">
      <t>イッテイ</t>
    </rPh>
    <rPh sb="260" eb="263">
      <t>ジギョウヒ</t>
    </rPh>
    <rPh sb="264" eb="265">
      <t>ナカ</t>
    </rPh>
    <rPh sb="266" eb="269">
      <t>ロウキュウカ</t>
    </rPh>
    <rPh sb="271" eb="274">
      <t>スイドウカン</t>
    </rPh>
    <rPh sb="275" eb="277">
      <t>コウシン</t>
    </rPh>
    <rPh sb="301" eb="303">
      <t>ヘイセイ</t>
    </rPh>
    <rPh sb="305" eb="307">
      <t>ネンド</t>
    </rPh>
    <rPh sb="308" eb="311">
      <t>ショウコウケイ</t>
    </rPh>
    <rPh sb="312" eb="314">
      <t>カンロ</t>
    </rPh>
    <rPh sb="315" eb="317">
      <t>コウシン</t>
    </rPh>
    <rPh sb="338" eb="339">
      <t>ウエ</t>
    </rPh>
    <phoneticPr fontId="4"/>
  </si>
  <si>
    <t>　本市の水道事業の経営は、健全性については概ね維持できていますが、効率性については施設利用率や有収率等、今後も検討すべき課題が残されています。
　①経常収支比率は、毎年100％以上を維持し、経常的な経費は料金等で賄えており、剰余金については、将来の施設の更新等に備え、適正に積み立てています。
　②累積欠損金は、平成22年度に解消し、以降は発生していません。
　③流動比率は、平成26年度に一般会計へ長期貸付けを行ったことにより、流動資産が減り類似団体平均値を下回りました。また、平成29年度に対し平成30年度が低くなった要因は、下水道事業特別会計へ長期貸付けを行ったことによるものです。
　④企業債残高対給水収益比率は、類似団体平均値よりも高くなっていますが、これは、関西国際空港の開港に向けた整備やその後の大規模な拡張整備に伴い、多額の企業債を発行したことによるものです。
　⑤料金回収率は、類似団体平均値よりも高く、大口需要者の水需要が伸びたことで料金収入が増加したため、給水収益で給水に係る費用がすべて賄えており、健全な経営状況が示されています。
　⑥給水原価は、他の類似団体と比較して減価償却費の割合が高いことから、類似団体平均値より若干高くなっています。
　⑦施設利用率が類似団体平均値より低いのは、本市の配水施設が空港関連施設への水の供給に備えて整備を行ったため、余力があることを示しています。
　⑧有収率は、供給した水量が収益に反映されているかを判断する指標であり、平成25年度から類似団体平均値を上回っていますが、収益につながらない水量について、漏水等が原因と考えられます。</t>
    <rPh sb="240" eb="242">
      <t>ヘイセイ</t>
    </rPh>
    <rPh sb="244" eb="246">
      <t>ネンド</t>
    </rPh>
    <rPh sb="247" eb="248">
      <t>タイ</t>
    </rPh>
    <rPh sb="249" eb="251">
      <t>ヘイセイ</t>
    </rPh>
    <rPh sb="253" eb="255">
      <t>ネンド</t>
    </rPh>
    <rPh sb="256" eb="257">
      <t>ヒク</t>
    </rPh>
    <rPh sb="261" eb="263">
      <t>ヨウイン</t>
    </rPh>
    <rPh sb="265" eb="268">
      <t>ゲスイドウ</t>
    </rPh>
    <rPh sb="268" eb="270">
      <t>ジギョウ</t>
    </rPh>
    <rPh sb="270" eb="272">
      <t>トクベツ</t>
    </rPh>
    <rPh sb="272" eb="274">
      <t>カイケイ</t>
    </rPh>
    <rPh sb="682" eb="684">
      <t>ロウスイ</t>
    </rPh>
    <rPh sb="684" eb="68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</si>
</sst>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0.88</c:v>
                </c:pt>
                <c:pt idx="1">
                  <c:v>0.8</c:v>
                </c:pt>
                <c:pt idx="2">
                  <c:v>0.65</c:v>
                </c:pt>
                <c:pt idx="3">
                  <c:v>0.64</c:v>
                </c:pt>
                <c:pt idx="4">
                  <c:v>0.95</c:v>
                </c:pt>
              </c:numCache>
            </c:numRef>
          </c:val>
          <c:extLst>
            <c:ext xmlns:c16="http://schemas.microsoft.com/office/drawing/2014/chart" uri="{C3380CC4-5D6E-409C-BE32-E72D297353CC}">
              <c16:uniqueId val="{00000000-D5AC-4CF4-A6E1-8D83CBD413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D5AC-4CF4-A6E1-8D83CBD413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53.03</c:v>
                </c:pt>
                <c:pt idx="1">
                  <c:v>52.16</c:v>
                </c:pt>
                <c:pt idx="2">
                  <c:v>52.12</c:v>
                </c:pt>
                <c:pt idx="3">
                  <c:v>52.89</c:v>
                </c:pt>
                <c:pt idx="4">
                  <c:v>53.21</c:v>
                </c:pt>
              </c:numCache>
            </c:numRef>
          </c:val>
          <c:extLst>
            <c:ext xmlns:c16="http://schemas.microsoft.com/office/drawing/2014/chart" uri="{C3380CC4-5D6E-409C-BE32-E72D297353CC}">
              <c16:uniqueId val="{00000000-914D-455E-8A96-268A0316F0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914D-455E-8A96-268A0316F0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89.7</c:v>
                </c:pt>
                <c:pt idx="1">
                  <c:v>90.91</c:v>
                </c:pt>
                <c:pt idx="2">
                  <c:v>91.1</c:v>
                </c:pt>
                <c:pt idx="3">
                  <c:v>90.14</c:v>
                </c:pt>
                <c:pt idx="4">
                  <c:v>89.38</c:v>
                </c:pt>
              </c:numCache>
            </c:numRef>
          </c:val>
          <c:extLst>
            <c:ext xmlns:c16="http://schemas.microsoft.com/office/drawing/2014/chart" uri="{C3380CC4-5D6E-409C-BE32-E72D297353CC}">
              <c16:uniqueId val="{00000000-0625-45D0-A565-7A7695EC5B0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0625-45D0-A565-7A7695EC5B0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117.42</c:v>
                </c:pt>
                <c:pt idx="1">
                  <c:v>116.41</c:v>
                </c:pt>
                <c:pt idx="2">
                  <c:v>117.6</c:v>
                </c:pt>
                <c:pt idx="3">
                  <c:v>115.01</c:v>
                </c:pt>
                <c:pt idx="4">
                  <c:v>115.09</c:v>
                </c:pt>
              </c:numCache>
            </c:numRef>
          </c:val>
          <c:extLst>
            <c:ext xmlns:c16="http://schemas.microsoft.com/office/drawing/2014/chart" uri="{C3380CC4-5D6E-409C-BE32-E72D297353CC}">
              <c16:uniqueId val="{00000000-4873-4C6D-8C17-35B9D0C688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4873-4C6D-8C17-35B9D0C688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40.630000000000003</c:v>
                </c:pt>
                <c:pt idx="1">
                  <c:v>41.61</c:v>
                </c:pt>
                <c:pt idx="2">
                  <c:v>42.69</c:v>
                </c:pt>
                <c:pt idx="3">
                  <c:v>43.31</c:v>
                </c:pt>
                <c:pt idx="4">
                  <c:v>44.31</c:v>
                </c:pt>
              </c:numCache>
            </c:numRef>
          </c:val>
          <c:extLst>
            <c:ext xmlns:c16="http://schemas.microsoft.com/office/drawing/2014/chart" uri="{C3380CC4-5D6E-409C-BE32-E72D297353CC}">
              <c16:uniqueId val="{00000000-1139-4E4F-ADC7-D4E39C3250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1139-4E4F-ADC7-D4E39C3250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23.53</c:v>
                </c:pt>
                <c:pt idx="1">
                  <c:v>23.77</c:v>
                </c:pt>
                <c:pt idx="2">
                  <c:v>23.79</c:v>
                </c:pt>
                <c:pt idx="3">
                  <c:v>24.07</c:v>
                </c:pt>
                <c:pt idx="4">
                  <c:v>23.86</c:v>
                </c:pt>
              </c:numCache>
            </c:numRef>
          </c:val>
          <c:extLst>
            <c:ext xmlns:c16="http://schemas.microsoft.com/office/drawing/2014/chart" uri="{C3380CC4-5D6E-409C-BE32-E72D297353CC}">
              <c16:uniqueId val="{00000000-3B84-4A59-893D-0BD179BF31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3B84-4A59-893D-0BD179BF31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61-4CC8-A80C-632E211488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4061-4CC8-A80C-632E211488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156.08000000000001</c:v>
                </c:pt>
                <c:pt idx="1">
                  <c:v>136.11000000000001</c:v>
                </c:pt>
                <c:pt idx="2">
                  <c:v>184.81</c:v>
                </c:pt>
                <c:pt idx="3">
                  <c:v>201.06</c:v>
                </c:pt>
                <c:pt idx="4">
                  <c:v>97.05</c:v>
                </c:pt>
              </c:numCache>
            </c:numRef>
          </c:val>
          <c:extLst>
            <c:ext xmlns:c16="http://schemas.microsoft.com/office/drawing/2014/chart" uri="{C3380CC4-5D6E-409C-BE32-E72D297353CC}">
              <c16:uniqueId val="{00000000-429A-4359-BD24-4780D27278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429A-4359-BD24-4780D27278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292.95999999999998</c:v>
                </c:pt>
                <c:pt idx="1">
                  <c:v>299.85000000000002</c:v>
                </c:pt>
                <c:pt idx="2">
                  <c:v>301.14999999999998</c:v>
                </c:pt>
                <c:pt idx="3">
                  <c:v>305.94</c:v>
                </c:pt>
                <c:pt idx="4">
                  <c:v>311.13</c:v>
                </c:pt>
              </c:numCache>
            </c:numRef>
          </c:val>
          <c:extLst>
            <c:ext xmlns:c16="http://schemas.microsoft.com/office/drawing/2014/chart" uri="{C3380CC4-5D6E-409C-BE32-E72D297353CC}">
              <c16:uniqueId val="{00000000-AEDA-4A0F-A672-9C676419830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AEDA-4A0F-A672-9C676419830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114.76</c:v>
                </c:pt>
                <c:pt idx="1">
                  <c:v>113.83</c:v>
                </c:pt>
                <c:pt idx="2">
                  <c:v>114.78</c:v>
                </c:pt>
                <c:pt idx="3">
                  <c:v>111.64</c:v>
                </c:pt>
                <c:pt idx="4">
                  <c:v>111.21</c:v>
                </c:pt>
              </c:numCache>
            </c:numRef>
          </c:val>
          <c:extLst>
            <c:ext xmlns:c16="http://schemas.microsoft.com/office/drawing/2014/chart" uri="{C3380CC4-5D6E-409C-BE32-E72D297353CC}">
              <c16:uniqueId val="{00000000-ADC1-4715-B941-295B56C2EC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ADC1-4715-B941-295B56C2EC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174.08</c:v>
                </c:pt>
                <c:pt idx="1">
                  <c:v>173.08</c:v>
                </c:pt>
                <c:pt idx="2">
                  <c:v>173.65</c:v>
                </c:pt>
                <c:pt idx="3">
                  <c:v>178.8</c:v>
                </c:pt>
                <c:pt idx="4">
                  <c:v>179.84</c:v>
                </c:pt>
              </c:numCache>
            </c:numRef>
          </c:val>
          <c:extLst>
            <c:ext xmlns:c16="http://schemas.microsoft.com/office/drawing/2014/chart" uri="{C3380CC4-5D6E-409C-BE32-E72D297353CC}">
              <c16:uniqueId val="{00000000-29B4-48D3-A560-CF59A51865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29B4-48D3-A560-CF59A51865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大阪府　泉佐野市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100702</v>
      </c>
      <c r="AM8" s="73"/>
      <c r="AN8" s="73"/>
      <c r="AO8" s="73"/>
      <c r="AP8" s="73"/>
      <c r="AQ8" s="73"/>
      <c r="AR8" s="73"/>
      <c r="AS8" s="73"/>
      <c r="AT8" s="69">
        <f>データ!$S$6</f>
        <v>56.51</v>
      </c>
      <c r="AU8" s="70"/>
      <c r="AV8" s="70"/>
      <c r="AW8" s="70"/>
      <c r="AX8" s="70"/>
      <c r="AY8" s="70"/>
      <c r="AZ8" s="70"/>
      <c r="BA8" s="70"/>
      <c r="BB8" s="72">
        <f>データ!$T$6</f>
        <v>1782.02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66.61</v>
      </c>
      <c r="J10" s="70"/>
      <c r="K10" s="70"/>
      <c r="L10" s="70"/>
      <c r="M10" s="70"/>
      <c r="N10" s="70"/>
      <c r="O10" s="71"/>
      <c r="P10" s="72">
        <f>データ!$P$6</f>
        <v>99.97</v>
      </c>
      <c r="Q10" s="72"/>
      <c r="R10" s="72"/>
      <c r="S10" s="72"/>
      <c r="T10" s="72"/>
      <c r="U10" s="72"/>
      <c r="V10" s="72"/>
      <c r="W10" s="73">
        <f>データ!$Q$6</f>
        <v>2872</v>
      </c>
      <c r="X10" s="73"/>
      <c r="Y10" s="73"/>
      <c r="Z10" s="73"/>
      <c r="AA10" s="73"/>
      <c r="AB10" s="73"/>
      <c r="AC10" s="73"/>
      <c r="AD10" s="2"/>
      <c r="AE10" s="2"/>
      <c r="AF10" s="2"/>
      <c r="AG10" s="2"/>
      <c r="AH10" s="4"/>
      <c r="AI10" s="4"/>
      <c r="AJ10" s="4"/>
      <c r="AK10" s="4"/>
      <c r="AL10" s="73">
        <f>データ!$U$6</f>
        <v>100570</v>
      </c>
      <c r="AM10" s="73"/>
      <c r="AN10" s="73"/>
      <c r="AO10" s="73"/>
      <c r="AP10" s="73"/>
      <c r="AQ10" s="73"/>
      <c r="AR10" s="73"/>
      <c r="AS10" s="73"/>
      <c r="AT10" s="69">
        <f>データ!$V$6</f>
        <v>56.51</v>
      </c>
      <c r="AU10" s="70"/>
      <c r="AV10" s="70"/>
      <c r="AW10" s="70"/>
      <c r="AX10" s="70"/>
      <c r="AY10" s="70"/>
      <c r="AZ10" s="70"/>
      <c r="BA10" s="70"/>
      <c r="BB10" s="72">
        <f>データ!$W$6</f>
        <v>1779.69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4" t="s">
        <v>106</v>
      </c>
      <c r="BM47" s="65"/>
      <c r="BN47" s="65"/>
      <c r="BO47" s="65"/>
      <c r="BP47" s="65"/>
      <c r="BQ47" s="65"/>
      <c r="BR47" s="65"/>
      <c r="BS47" s="65"/>
      <c r="BT47" s="65"/>
      <c r="BU47" s="65"/>
      <c r="BV47" s="65"/>
      <c r="BW47" s="65"/>
      <c r="BX47" s="65"/>
      <c r="BY47" s="65"/>
      <c r="BZ47" s="6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4"/>
      <c r="BM60" s="65"/>
      <c r="BN60" s="65"/>
      <c r="BO60" s="65"/>
      <c r="BP60" s="65"/>
      <c r="BQ60" s="65"/>
      <c r="BR60" s="65"/>
      <c r="BS60" s="65"/>
      <c r="BT60" s="65"/>
      <c r="BU60" s="65"/>
      <c r="BV60" s="65"/>
      <c r="BW60" s="65"/>
      <c r="BX60" s="65"/>
      <c r="BY60" s="65"/>
      <c r="BZ60" s="6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4"/>
      <c r="BM61" s="65"/>
      <c r="BN61" s="65"/>
      <c r="BO61" s="65"/>
      <c r="BP61" s="65"/>
      <c r="BQ61" s="65"/>
      <c r="BR61" s="65"/>
      <c r="BS61" s="65"/>
      <c r="BT61" s="65"/>
      <c r="BU61" s="65"/>
      <c r="BV61" s="65"/>
      <c r="BW61" s="65"/>
      <c r="BX61" s="65"/>
      <c r="BY61" s="65"/>
      <c r="BZ61" s="6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eiervaUpitTkhX3toImNF4vhchK1o2yeNDFqnw82pwLvOlpkMAxmPYT+kllZGWjkUWl5xyHi0DXFnfZgk9VOQ==" saltValue="uONPOffApp97kApYcfu6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272132</v>
      </c>
      <c r="D6" s="34">
        <f t="shared" si="3"/>
        <v>46</v>
      </c>
      <c r="E6" s="34">
        <f t="shared" si="3"/>
        <v>1</v>
      </c>
      <c r="F6" s="34">
        <f t="shared" si="3"/>
        <v>0</v>
      </c>
      <c r="G6" s="34">
        <f t="shared" si="3"/>
        <v>1</v>
      </c>
      <c r="H6" s="34" t="str">
        <f t="shared" si="3"/>
        <v>大阪府　泉佐野市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66.61</v>
      </c>
      <c r="P6" s="35">
        <f t="shared" si="3"/>
        <v>99.97</v>
      </c>
      <c r="Q6" s="35">
        <f t="shared" si="3"/>
        <v>2872</v>
      </c>
      <c r="R6" s="35">
        <f t="shared" si="3"/>
        <v>100702</v>
      </c>
      <c r="S6" s="35">
        <f t="shared" si="3"/>
        <v>56.51</v>
      </c>
      <c r="T6" s="35">
        <f t="shared" si="3"/>
        <v>1782.02</v>
      </c>
      <c r="U6" s="35">
        <f t="shared" si="3"/>
        <v>100570</v>
      </c>
      <c r="V6" s="35">
        <f t="shared" si="3"/>
        <v>56.51</v>
      </c>
      <c r="W6" s="35">
        <f t="shared" si="3"/>
        <v>1779.69</v>
      </c>
      <c r="X6" s="36">
        <f>IF(X7="",NA(),X7)</f>
        <v>117.42</v>
      </c>
      <c r="Y6" s="36">
        <f t="shared" ref="Y6:AG6" si="4">IF(Y7="",NA(),Y7)</f>
        <v>116.41</v>
      </c>
      <c r="Z6" s="36">
        <f t="shared" si="4"/>
        <v>117.6</v>
      </c>
      <c r="AA6" s="36">
        <f t="shared" si="4"/>
        <v>115.01</v>
      </c>
      <c r="AB6" s="36">
        <f t="shared" si="4"/>
        <v>115.09</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156.08000000000001</v>
      </c>
      <c r="AU6" s="36">
        <f t="shared" ref="AU6:BC6" si="6">IF(AU7="",NA(),AU7)</f>
        <v>136.11000000000001</v>
      </c>
      <c r="AV6" s="36">
        <f t="shared" si="6"/>
        <v>184.81</v>
      </c>
      <c r="AW6" s="36">
        <f t="shared" si="6"/>
        <v>201.06</v>
      </c>
      <c r="AX6" s="36">
        <f t="shared" si="6"/>
        <v>97.05</v>
      </c>
      <c r="AY6" s="36">
        <f t="shared" si="6"/>
        <v>344.19</v>
      </c>
      <c r="AZ6" s="36">
        <f t="shared" si="6"/>
        <v>352.05</v>
      </c>
      <c r="BA6" s="36">
        <f t="shared" si="6"/>
        <v>349.04</v>
      </c>
      <c r="BB6" s="36">
        <f t="shared" si="6"/>
        <v>337.49</v>
      </c>
      <c r="BC6" s="36">
        <f t="shared" si="6"/>
        <v>335.6</v>
      </c>
      <c r="BD6" s="35" t="str">
        <f>IF(BD7="","",IF(BD7="-","【-】","【"&amp;SUBSTITUTE(TEXT(BD7,"#,##0.00"),"-","△")&amp;"】"))</f>
        <v>【261.93】</v>
      </c>
      <c r="BE6" s="36">
        <f>IF(BE7="",NA(),BE7)</f>
        <v>292.95999999999998</v>
      </c>
      <c r="BF6" s="36">
        <f t="shared" ref="BF6:BN6" si="7">IF(BF7="",NA(),BF7)</f>
        <v>299.85000000000002</v>
      </c>
      <c r="BG6" s="36">
        <f t="shared" si="7"/>
        <v>301.14999999999998</v>
      </c>
      <c r="BH6" s="36">
        <f t="shared" si="7"/>
        <v>305.94</v>
      </c>
      <c r="BI6" s="36">
        <f t="shared" si="7"/>
        <v>311.13</v>
      </c>
      <c r="BJ6" s="36">
        <f t="shared" si="7"/>
        <v>252.09</v>
      </c>
      <c r="BK6" s="36">
        <f t="shared" si="7"/>
        <v>250.76</v>
      </c>
      <c r="BL6" s="36">
        <f t="shared" si="7"/>
        <v>254.54</v>
      </c>
      <c r="BM6" s="36">
        <f t="shared" si="7"/>
        <v>265.92</v>
      </c>
      <c r="BN6" s="36">
        <f t="shared" si="7"/>
        <v>258.26</v>
      </c>
      <c r="BO6" s="35" t="str">
        <f>IF(BO7="","",IF(BO7="-","【-】","【"&amp;SUBSTITUTE(TEXT(BO7,"#,##0.00"),"-","△")&amp;"】"))</f>
        <v>【270.46】</v>
      </c>
      <c r="BP6" s="36">
        <f>IF(BP7="",NA(),BP7)</f>
        <v>114.76</v>
      </c>
      <c r="BQ6" s="36">
        <f t="shared" ref="BQ6:BY6" si="8">IF(BQ7="",NA(),BQ7)</f>
        <v>113.83</v>
      </c>
      <c r="BR6" s="36">
        <f t="shared" si="8"/>
        <v>114.78</v>
      </c>
      <c r="BS6" s="36">
        <f t="shared" si="8"/>
        <v>111.64</v>
      </c>
      <c r="BT6" s="36">
        <f t="shared" si="8"/>
        <v>111.21</v>
      </c>
      <c r="BU6" s="36">
        <f t="shared" si="8"/>
        <v>106.22</v>
      </c>
      <c r="BV6" s="36">
        <f t="shared" si="8"/>
        <v>106.69</v>
      </c>
      <c r="BW6" s="36">
        <f t="shared" si="8"/>
        <v>106.52</v>
      </c>
      <c r="BX6" s="36">
        <f t="shared" si="8"/>
        <v>105.86</v>
      </c>
      <c r="BY6" s="36">
        <f t="shared" si="8"/>
        <v>106.07</v>
      </c>
      <c r="BZ6" s="35" t="str">
        <f>IF(BZ7="","",IF(BZ7="-","【-】","【"&amp;SUBSTITUTE(TEXT(BZ7,"#,##0.00"),"-","△")&amp;"】"))</f>
        <v>【103.91】</v>
      </c>
      <c r="CA6" s="36">
        <f>IF(CA7="",NA(),CA7)</f>
        <v>174.08</v>
      </c>
      <c r="CB6" s="36">
        <f t="shared" ref="CB6:CJ6" si="9">IF(CB7="",NA(),CB7)</f>
        <v>173.08</v>
      </c>
      <c r="CC6" s="36">
        <f t="shared" si="9"/>
        <v>173.65</v>
      </c>
      <c r="CD6" s="36">
        <f t="shared" si="9"/>
        <v>178.8</v>
      </c>
      <c r="CE6" s="36">
        <f t="shared" si="9"/>
        <v>179.84</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53.03</v>
      </c>
      <c r="CM6" s="36">
        <f t="shared" ref="CM6:CU6" si="10">IF(CM7="",NA(),CM7)</f>
        <v>52.16</v>
      </c>
      <c r="CN6" s="36">
        <f t="shared" si="10"/>
        <v>52.12</v>
      </c>
      <c r="CO6" s="36">
        <f t="shared" si="10"/>
        <v>52.89</v>
      </c>
      <c r="CP6" s="36">
        <f t="shared" si="10"/>
        <v>53.21</v>
      </c>
      <c r="CQ6" s="36">
        <f t="shared" si="10"/>
        <v>62.12</v>
      </c>
      <c r="CR6" s="36">
        <f t="shared" si="10"/>
        <v>62.26</v>
      </c>
      <c r="CS6" s="36">
        <f t="shared" si="10"/>
        <v>62.1</v>
      </c>
      <c r="CT6" s="36">
        <f t="shared" si="10"/>
        <v>62.38</v>
      </c>
      <c r="CU6" s="36">
        <f t="shared" si="10"/>
        <v>62.83</v>
      </c>
      <c r="CV6" s="35" t="str">
        <f>IF(CV7="","",IF(CV7="-","【-】","【"&amp;SUBSTITUTE(TEXT(CV7,"#,##0.00"),"-","△")&amp;"】"))</f>
        <v>【60.27】</v>
      </c>
      <c r="CW6" s="36">
        <f>IF(CW7="",NA(),CW7)</f>
        <v>89.7</v>
      </c>
      <c r="CX6" s="36">
        <f t="shared" ref="CX6:DF6" si="11">IF(CX7="",NA(),CX7)</f>
        <v>90.91</v>
      </c>
      <c r="CY6" s="36">
        <f t="shared" si="11"/>
        <v>91.1</v>
      </c>
      <c r="CZ6" s="36">
        <f t="shared" si="11"/>
        <v>90.14</v>
      </c>
      <c r="DA6" s="36">
        <f t="shared" si="11"/>
        <v>89.38</v>
      </c>
      <c r="DB6" s="36">
        <f t="shared" si="11"/>
        <v>89.45</v>
      </c>
      <c r="DC6" s="36">
        <f t="shared" si="11"/>
        <v>89.5</v>
      </c>
      <c r="DD6" s="36">
        <f t="shared" si="11"/>
        <v>89.52</v>
      </c>
      <c r="DE6" s="36">
        <f t="shared" si="11"/>
        <v>89.17</v>
      </c>
      <c r="DF6" s="36">
        <f t="shared" si="11"/>
        <v>88.86</v>
      </c>
      <c r="DG6" s="35" t="str">
        <f>IF(DG7="","",IF(DG7="-","【-】","【"&amp;SUBSTITUTE(TEXT(DG7,"#,##0.00"),"-","△")&amp;"】"))</f>
        <v>【89.92】</v>
      </c>
      <c r="DH6" s="36">
        <f>IF(DH7="",NA(),DH7)</f>
        <v>40.630000000000003</v>
      </c>
      <c r="DI6" s="36">
        <f t="shared" ref="DI6:DQ6" si="12">IF(DI7="",NA(),DI7)</f>
        <v>41.61</v>
      </c>
      <c r="DJ6" s="36">
        <f t="shared" si="12"/>
        <v>42.69</v>
      </c>
      <c r="DK6" s="36">
        <f t="shared" si="12"/>
        <v>43.31</v>
      </c>
      <c r="DL6" s="36">
        <f t="shared" si="12"/>
        <v>44.31</v>
      </c>
      <c r="DM6" s="36">
        <f t="shared" si="12"/>
        <v>44.91</v>
      </c>
      <c r="DN6" s="36">
        <f t="shared" si="12"/>
        <v>45.89</v>
      </c>
      <c r="DO6" s="36">
        <f t="shared" si="12"/>
        <v>46.58</v>
      </c>
      <c r="DP6" s="36">
        <f t="shared" si="12"/>
        <v>46.99</v>
      </c>
      <c r="DQ6" s="36">
        <f t="shared" si="12"/>
        <v>47.89</v>
      </c>
      <c r="DR6" s="35" t="str">
        <f>IF(DR7="","",IF(DR7="-","【-】","【"&amp;SUBSTITUTE(TEXT(DR7,"#,##0.00"),"-","△")&amp;"】"))</f>
        <v>【48.85】</v>
      </c>
      <c r="DS6" s="36">
        <f>IF(DS7="",NA(),DS7)</f>
        <v>23.53</v>
      </c>
      <c r="DT6" s="36">
        <f t="shared" ref="DT6:EB6" si="13">IF(DT7="",NA(),DT7)</f>
        <v>23.77</v>
      </c>
      <c r="DU6" s="36">
        <f t="shared" si="13"/>
        <v>23.79</v>
      </c>
      <c r="DV6" s="36">
        <f t="shared" si="13"/>
        <v>24.07</v>
      </c>
      <c r="DW6" s="36">
        <f t="shared" si="13"/>
        <v>23.86</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0.88</v>
      </c>
      <c r="EE6" s="36">
        <f t="shared" ref="EE6:EM6" si="14">IF(EE7="",NA(),EE7)</f>
        <v>0.8</v>
      </c>
      <c r="EF6" s="36">
        <f t="shared" si="14"/>
        <v>0.65</v>
      </c>
      <c r="EG6" s="36">
        <f t="shared" si="14"/>
        <v>0.64</v>
      </c>
      <c r="EH6" s="36">
        <f t="shared" si="14"/>
        <v>0.95</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272132</v>
      </c>
      <c r="D7" s="38">
        <v>46</v>
      </c>
      <c r="E7" s="38">
        <v>1</v>
      </c>
      <c r="F7" s="38">
        <v>0</v>
      </c>
      <c r="G7" s="38">
        <v>1</v>
      </c>
      <c r="H7" s="38" t="s">
        <v>93</v>
      </c>
      <c r="I7" s="38" t="s">
        <v>94</v>
      </c>
      <c r="J7" s="38" t="s">
        <v>95</v>
      </c>
      <c r="K7" s="38" t="s">
        <v>96</v>
      </c>
      <c r="L7" s="38" t="s">
        <v>97</v>
      </c>
      <c r="M7" s="38" t="s">
        <v>98</v>
      </c>
      <c r="N7" s="39" t="s">
        <v>99</v>
      </c>
      <c r="O7" s="39">
        <v>66.61</v>
      </c>
      <c r="P7" s="39">
        <v>99.97</v>
      </c>
      <c r="Q7" s="39">
        <v>2872</v>
      </c>
      <c r="R7" s="39">
        <v>100702</v>
      </c>
      <c r="S7" s="39">
        <v>56.51</v>
      </c>
      <c r="T7" s="39">
        <v>1782.02</v>
      </c>
      <c r="U7" s="39">
        <v>100570</v>
      </c>
      <c r="V7" s="39">
        <v>56.51</v>
      </c>
      <c r="W7" s="39">
        <v>1779.69</v>
      </c>
      <c r="X7" s="39">
        <v>117.42</v>
      </c>
      <c r="Y7" s="39">
        <v>116.41</v>
      </c>
      <c r="Z7" s="39">
        <v>117.6</v>
      </c>
      <c r="AA7" s="39">
        <v>115.01</v>
      </c>
      <c r="AB7" s="39">
        <v>115.09</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156.08000000000001</v>
      </c>
      <c r="AU7" s="39">
        <v>136.11000000000001</v>
      </c>
      <c r="AV7" s="39">
        <v>184.81</v>
      </c>
      <c r="AW7" s="39">
        <v>201.06</v>
      </c>
      <c r="AX7" s="39">
        <v>97.05</v>
      </c>
      <c r="AY7" s="39">
        <v>344.19</v>
      </c>
      <c r="AZ7" s="39">
        <v>352.05</v>
      </c>
      <c r="BA7" s="39">
        <v>349.04</v>
      </c>
      <c r="BB7" s="39">
        <v>337.49</v>
      </c>
      <c r="BC7" s="39">
        <v>335.6</v>
      </c>
      <c r="BD7" s="39">
        <v>261.93</v>
      </c>
      <c r="BE7" s="39">
        <v>292.95999999999998</v>
      </c>
      <c r="BF7" s="39">
        <v>299.85000000000002</v>
      </c>
      <c r="BG7" s="39">
        <v>301.14999999999998</v>
      </c>
      <c r="BH7" s="39">
        <v>305.94</v>
      </c>
      <c r="BI7" s="39">
        <v>311.13</v>
      </c>
      <c r="BJ7" s="39">
        <v>252.09</v>
      </c>
      <c r="BK7" s="39">
        <v>250.76</v>
      </c>
      <c r="BL7" s="39">
        <v>254.54</v>
      </c>
      <c r="BM7" s="39">
        <v>265.92</v>
      </c>
      <c r="BN7" s="39">
        <v>258.26</v>
      </c>
      <c r="BO7" s="39">
        <v>270.45999999999998</v>
      </c>
      <c r="BP7" s="39">
        <v>114.76</v>
      </c>
      <c r="BQ7" s="39">
        <v>113.83</v>
      </c>
      <c r="BR7" s="39">
        <v>114.78</v>
      </c>
      <c r="BS7" s="39">
        <v>111.64</v>
      </c>
      <c r="BT7" s="39">
        <v>111.21</v>
      </c>
      <c r="BU7" s="39">
        <v>106.22</v>
      </c>
      <c r="BV7" s="39">
        <v>106.69</v>
      </c>
      <c r="BW7" s="39">
        <v>106.52</v>
      </c>
      <c r="BX7" s="39">
        <v>105.86</v>
      </c>
      <c r="BY7" s="39">
        <v>106.07</v>
      </c>
      <c r="BZ7" s="39">
        <v>103.91</v>
      </c>
      <c r="CA7" s="39">
        <v>174.08</v>
      </c>
      <c r="CB7" s="39">
        <v>173.08</v>
      </c>
      <c r="CC7" s="39">
        <v>173.65</v>
      </c>
      <c r="CD7" s="39">
        <v>178.8</v>
      </c>
      <c r="CE7" s="39">
        <v>179.84</v>
      </c>
      <c r="CF7" s="39">
        <v>155.22999999999999</v>
      </c>
      <c r="CG7" s="39">
        <v>154.91999999999999</v>
      </c>
      <c r="CH7" s="39">
        <v>155.80000000000001</v>
      </c>
      <c r="CI7" s="39">
        <v>158.58000000000001</v>
      </c>
      <c r="CJ7" s="39">
        <v>159.22</v>
      </c>
      <c r="CK7" s="39">
        <v>167.11</v>
      </c>
      <c r="CL7" s="39">
        <v>53.03</v>
      </c>
      <c r="CM7" s="39">
        <v>52.16</v>
      </c>
      <c r="CN7" s="39">
        <v>52.12</v>
      </c>
      <c r="CO7" s="39">
        <v>52.89</v>
      </c>
      <c r="CP7" s="39">
        <v>53.21</v>
      </c>
      <c r="CQ7" s="39">
        <v>62.12</v>
      </c>
      <c r="CR7" s="39">
        <v>62.26</v>
      </c>
      <c r="CS7" s="39">
        <v>62.1</v>
      </c>
      <c r="CT7" s="39">
        <v>62.38</v>
      </c>
      <c r="CU7" s="39">
        <v>62.83</v>
      </c>
      <c r="CV7" s="39">
        <v>60.27</v>
      </c>
      <c r="CW7" s="39">
        <v>89.7</v>
      </c>
      <c r="CX7" s="39">
        <v>90.91</v>
      </c>
      <c r="CY7" s="39">
        <v>91.1</v>
      </c>
      <c r="CZ7" s="39">
        <v>90.14</v>
      </c>
      <c r="DA7" s="39">
        <v>89.38</v>
      </c>
      <c r="DB7" s="39">
        <v>89.45</v>
      </c>
      <c r="DC7" s="39">
        <v>89.5</v>
      </c>
      <c r="DD7" s="39">
        <v>89.52</v>
      </c>
      <c r="DE7" s="39">
        <v>89.17</v>
      </c>
      <c r="DF7" s="39">
        <v>88.86</v>
      </c>
      <c r="DG7" s="39">
        <v>89.92</v>
      </c>
      <c r="DH7" s="39">
        <v>40.630000000000003</v>
      </c>
      <c r="DI7" s="39">
        <v>41.61</v>
      </c>
      <c r="DJ7" s="39">
        <v>42.69</v>
      </c>
      <c r="DK7" s="39">
        <v>43.31</v>
      </c>
      <c r="DL7" s="39">
        <v>44.31</v>
      </c>
      <c r="DM7" s="39">
        <v>44.91</v>
      </c>
      <c r="DN7" s="39">
        <v>45.89</v>
      </c>
      <c r="DO7" s="39">
        <v>46.58</v>
      </c>
      <c r="DP7" s="39">
        <v>46.99</v>
      </c>
      <c r="DQ7" s="39">
        <v>47.89</v>
      </c>
      <c r="DR7" s="39">
        <v>48.85</v>
      </c>
      <c r="DS7" s="39">
        <v>23.53</v>
      </c>
      <c r="DT7" s="39">
        <v>23.77</v>
      </c>
      <c r="DU7" s="39">
        <v>23.79</v>
      </c>
      <c r="DV7" s="39">
        <v>24.07</v>
      </c>
      <c r="DW7" s="39">
        <v>23.86</v>
      </c>
      <c r="DX7" s="39">
        <v>12.03</v>
      </c>
      <c r="DY7" s="39">
        <v>13.14</v>
      </c>
      <c r="DZ7" s="39">
        <v>14.45</v>
      </c>
      <c r="EA7" s="39">
        <v>15.83</v>
      </c>
      <c r="EB7" s="39">
        <v>16.899999999999999</v>
      </c>
      <c r="EC7" s="39">
        <v>17.8</v>
      </c>
      <c r="ED7" s="39">
        <v>0.88</v>
      </c>
      <c r="EE7" s="39">
        <v>0.8</v>
      </c>
      <c r="EF7" s="39">
        <v>0.65</v>
      </c>
      <c r="EG7" s="39">
        <v>0.64</v>
      </c>
      <c r="EH7" s="39">
        <v>0.95</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2020-03-04T04:27:43Z</cp:lastPrinted>
  <dcterms:created xsi:type="dcterms:W3CDTF">2019-12-05T04:20:59Z</dcterms:created>
  <dcterms:modified xsi:type="dcterms:W3CDTF">2020-03-04T04:27:45Z</dcterms:modified>
  <cp:category/>
</cp:coreProperties>
</file>