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1枚方市\"/>
    </mc:Choice>
  </mc:AlternateContent>
  <workbookProtection workbookAlgorithmName="SHA-512" workbookHashValue="7WxooilMwBayh+3KuAi+Pj5m3TfxBN3WoFhAAZuWi+agCfmmj/y529mqzR2oe3HXeW/HLEOfwDGV121Tyk/62g==" workbookSaltValue="u3eaacIeEKKgfiql6k9F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<sst xmlns="http://schemas.openxmlformats.org/spreadsheetml/2006/main" count="220" uniqueCount="108">
  <si>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</si>
  <si>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</si>
  <si>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</si>
  <si>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</si>
  <si>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</si>
  <si>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</si>
  <si>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</si>
  <si>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</si>
  <si>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</si>
  <si>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</si>
  <si>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</si>
  <si>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</si>
  <si>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</si>
  <si>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</si>
  <si>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</si>
  <si>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</si>
  <si>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</si>
  <si>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</si>
  <si>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</si>
  <si>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</si>
  <si>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</si>
  <si>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</si>
  <si>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</si>
  <si>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</si>
  <si>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</si>
  <si>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</si>
  <si>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</si>
  <si>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</si>
  <si>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</si>
  <si>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</si>
  <si>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</si>
  <si>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</si>
  <si>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</si>
  <si>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</si>
  <si>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</si>
  <si>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</si>
  <si>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</si>
  <si>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</si>
  <si>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</si>
  <si>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</si>
  <si>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</si>
  <si>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</si>
  <si>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</si>
  <si>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</si>
  <si>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</si>
  <si>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</si>
  <si>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</si>
  <si>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</si>
  <si>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</si>
  <si>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</si>
  <si>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</si>
  <si>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</si>
  <si>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</si>
  <si>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</si>
  <si>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</si>
  <si>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</si>
  <si>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</si>
  <si>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</si>
  <si>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</si>
  <si>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</si>
  <si>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</si>
  <si>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</si>
  <si>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</si>
  <si>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</si>
  <si>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</si>
  <si>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</si>
  <si>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</si>
  <si>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</si>
  <si>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</si>
  <si>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</si>
  <si>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</si>
  <si>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</si>
  <si>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</si>
  <si>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</si>
  <si>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</si>
  <si>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</si>
  <si>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</si>
  <si>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</si>
  <si>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</si>
  <si>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</si>
  <si>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</si>
  <si>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</si>
  <si>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</si>
  <si>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</si>
  <si>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</si>
  <si>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</si>
  <si>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</si>
  <si>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</si>
  <si>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</si>
  <si>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</si>
  <si>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</si>
  <si>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</si>
  <si>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</si>
  <si>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</si>
  <si>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</si>
  <si>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</si>
  <si>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</si>
  <si>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</si>
  <si>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</si>
  <si>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</si>
  <si>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</si>
  <si>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</si>
  <si>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</si>
  <si>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</si>
  <si>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</si>
  <si>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枚方市では、給水人口が年々減少しています。また、節水型機器の普及に加え、平成26年4月の地下水採取規制の見直しにより、大口利用者を中心に地下水利用専用水道設置が進み、有収水量の減少以上に給水収益が減少しており、その落ち込みは、平成25年10月の料金改定時の予測を上回るものとなっていますが、平成30年度においては、概ね健全経営を維持しています。
　一方で、今後は、中宮浄水場や老朽化した管路の更新に取り組むと同時に、これに対応するための経営基盤の強化に向けた取り組みも合わせて進めていく必要があります。
　このことから、平成30年度に策定した「水道施設整備基本計画」と「経営戦略」に基づき、世代間負担の公平性の確保や持続を基本とした継続的な経営改善に向けた取り組みを進めていきます。</t>
    <phoneticPr fontId="4"/>
  </si>
  <si>
    <t>　中宮浄水場をはじめ、浄水施設・配水施設については、半数以上が開設後30年以上経過していますが、施設能力の低下を招くことのないよう、適切な維持管理を行っています。特に、昭和40年竣工から50年以上経過した第一浄水施設については、安定した水の供給を継続するために更新事業に着手しています。平成27年度に完了した春日受水場更新、高度浄水施設コントローラ更新、管理棟水質試験棟更新事業などの影響により、有形固定資産減価償却率が減少しましたが、平成28年度以降は施設の老朽化が更新を上回っているため、比率は上昇傾向にあります。
　管路更新については、鉛管解消と合わせて順次更新しているものの、管路経年化率が、類似団体平均値に比べて高い状況であり、重点的に取り組む必要があります。
　また、平成30年6月に発生した大阪北部地震の影響により、平成30年度の管路更新率は低くなっています。</t>
    <rPh sb="246" eb="248">
      <t>ヒリツ</t>
    </rPh>
    <rPh sb="249" eb="251">
      <t>ジョウショウ</t>
    </rPh>
    <rPh sb="263" eb="265">
      <t>コウシン</t>
    </rPh>
    <phoneticPr fontId="4"/>
  </si>
  <si>
    <t>　累積欠損金は過年度から発生することなく、健全経営を継続しています。
　経営状況については、給水人口の減少や節水機器の普及、これまでの大口利用者の地下水転換による有収水量の減少により、有収水量は減少しているものの、減価償却の終了した資産が多く減価償却費が少ないことから、経常収支比率は、100％を超えて良好に推移しています。
　流動比率は、平成28年度に浄水場更新用地の取得などによる資金の減少がありましたが、平成30年度では200%を維持しており、短期的な債務に対する支払能力を確保しています。
　また、料金回収率については、減価償却費が少ないことから、給水原価が低くなっており、100％を超えています。
　企業債残高対給水収益比率については、類似団体平均値より高くなっていますが、これは企業債残高は低いものの、水道料金が類似団体と比べると低くなっていることによるものです。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</si>
</sst>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0.96</c:v>
                </c:pt>
                <c:pt idx="1">
                  <c:v>0.8</c:v>
                </c:pt>
                <c:pt idx="2">
                  <c:v>1.02</c:v>
                </c:pt>
                <c:pt idx="3">
                  <c:v>1.35</c:v>
                </c:pt>
                <c:pt idx="4">
                  <c:v>0.65</c:v>
                </c:pt>
              </c:numCache>
            </c:numRef>
          </c:val>
          <c:extLst>
            <c:ext xmlns:c16="http://schemas.microsoft.com/office/drawing/2014/chart" uri="{C3380CC4-5D6E-409C-BE32-E72D297353CC}">
              <c16:uniqueId val="{00000000-C48D-41AA-826F-1859659602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C48D-41AA-826F-1859659602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61.85</c:v>
                </c:pt>
                <c:pt idx="1">
                  <c:v>61.07</c:v>
                </c:pt>
                <c:pt idx="2">
                  <c:v>60.95</c:v>
                </c:pt>
                <c:pt idx="3">
                  <c:v>60.7</c:v>
                </c:pt>
                <c:pt idx="4">
                  <c:v>60.23</c:v>
                </c:pt>
              </c:numCache>
            </c:numRef>
          </c:val>
          <c:extLst>
            <c:ext xmlns:c16="http://schemas.microsoft.com/office/drawing/2014/chart" uri="{C3380CC4-5D6E-409C-BE32-E72D297353CC}">
              <c16:uniqueId val="{00000000-F9F0-47B0-A95D-D81D35D80C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F9F0-47B0-A95D-D81D35D80C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93.15</c:v>
                </c:pt>
                <c:pt idx="1">
                  <c:v>93.02</c:v>
                </c:pt>
                <c:pt idx="2">
                  <c:v>92.6</c:v>
                </c:pt>
                <c:pt idx="3">
                  <c:v>92.59</c:v>
                </c:pt>
                <c:pt idx="4">
                  <c:v>92.67</c:v>
                </c:pt>
              </c:numCache>
            </c:numRef>
          </c:val>
          <c:extLst>
            <c:ext xmlns:c16="http://schemas.microsoft.com/office/drawing/2014/chart" uri="{C3380CC4-5D6E-409C-BE32-E72D297353CC}">
              <c16:uniqueId val="{00000000-C913-4CDC-AE8F-A5B2EA3C24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C913-4CDC-AE8F-A5B2EA3C24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125.24</c:v>
                </c:pt>
                <c:pt idx="1">
                  <c:v>120.4</c:v>
                </c:pt>
                <c:pt idx="2">
                  <c:v>123.68</c:v>
                </c:pt>
                <c:pt idx="3">
                  <c:v>128</c:v>
                </c:pt>
                <c:pt idx="4">
                  <c:v>125.37</c:v>
                </c:pt>
              </c:numCache>
            </c:numRef>
          </c:val>
          <c:extLst>
            <c:ext xmlns:c16="http://schemas.microsoft.com/office/drawing/2014/chart" uri="{C3380CC4-5D6E-409C-BE32-E72D297353CC}">
              <c16:uniqueId val="{00000000-ACC4-40BC-967F-F0179EEDB9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ACC4-40BC-967F-F0179EEDB9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48.55</c:v>
                </c:pt>
                <c:pt idx="1">
                  <c:v>46.05</c:v>
                </c:pt>
                <c:pt idx="2">
                  <c:v>46.5</c:v>
                </c:pt>
                <c:pt idx="3">
                  <c:v>46.91</c:v>
                </c:pt>
                <c:pt idx="4">
                  <c:v>47.88</c:v>
                </c:pt>
              </c:numCache>
            </c:numRef>
          </c:val>
          <c:extLst>
            <c:ext xmlns:c16="http://schemas.microsoft.com/office/drawing/2014/chart" uri="{C3380CC4-5D6E-409C-BE32-E72D297353CC}">
              <c16:uniqueId val="{00000000-C102-4759-8631-4273648D04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C102-4759-8631-4273648D04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21.56</c:v>
                </c:pt>
                <c:pt idx="1">
                  <c:v>22.85</c:v>
                </c:pt>
                <c:pt idx="2">
                  <c:v>24.05</c:v>
                </c:pt>
                <c:pt idx="3">
                  <c:v>24.39</c:v>
                </c:pt>
                <c:pt idx="4">
                  <c:v>24.99</c:v>
                </c:pt>
              </c:numCache>
            </c:numRef>
          </c:val>
          <c:extLst>
            <c:ext xmlns:c16="http://schemas.microsoft.com/office/drawing/2014/chart" uri="{C3380CC4-5D6E-409C-BE32-E72D297353CC}">
              <c16:uniqueId val="{00000000-B25D-4D52-8FA1-46F3595677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B25D-4D52-8FA1-46F3595677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6-4D01-9178-A5D954D077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E76-4D01-9178-A5D954D077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236.93</c:v>
                </c:pt>
                <c:pt idx="1">
                  <c:v>260.79000000000002</c:v>
                </c:pt>
                <c:pt idx="2">
                  <c:v>199.08</c:v>
                </c:pt>
                <c:pt idx="3">
                  <c:v>208.86</c:v>
                </c:pt>
                <c:pt idx="4">
                  <c:v>247.47</c:v>
                </c:pt>
              </c:numCache>
            </c:numRef>
          </c:val>
          <c:extLst>
            <c:ext xmlns:c16="http://schemas.microsoft.com/office/drawing/2014/chart" uri="{C3380CC4-5D6E-409C-BE32-E72D297353CC}">
              <c16:uniqueId val="{00000000-E898-4834-968F-E985F25593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E898-4834-968F-E985F25593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352.35</c:v>
                </c:pt>
                <c:pt idx="1">
                  <c:v>355.36</c:v>
                </c:pt>
                <c:pt idx="2">
                  <c:v>353.14</c:v>
                </c:pt>
                <c:pt idx="3">
                  <c:v>354.1</c:v>
                </c:pt>
                <c:pt idx="4">
                  <c:v>347.2</c:v>
                </c:pt>
              </c:numCache>
            </c:numRef>
          </c:val>
          <c:extLst>
            <c:ext xmlns:c16="http://schemas.microsoft.com/office/drawing/2014/chart" uri="{C3380CC4-5D6E-409C-BE32-E72D297353CC}">
              <c16:uniqueId val="{00000000-9D4D-4E08-BC3F-A13F116260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9D4D-4E08-BC3F-A13F116260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120.09</c:v>
                </c:pt>
                <c:pt idx="1">
                  <c:v>113.42</c:v>
                </c:pt>
                <c:pt idx="2">
                  <c:v>119.27</c:v>
                </c:pt>
                <c:pt idx="3">
                  <c:v>122.12</c:v>
                </c:pt>
                <c:pt idx="4">
                  <c:v>119.23</c:v>
                </c:pt>
              </c:numCache>
            </c:numRef>
          </c:val>
          <c:extLst>
            <c:ext xmlns:c16="http://schemas.microsoft.com/office/drawing/2014/chart" uri="{C3380CC4-5D6E-409C-BE32-E72D297353CC}">
              <c16:uniqueId val="{00000000-180F-4A2C-9AB1-F8522CB36E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180F-4A2C-9AB1-F8522CB36E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116.59</c:v>
                </c:pt>
                <c:pt idx="1">
                  <c:v>121.92</c:v>
                </c:pt>
                <c:pt idx="2">
                  <c:v>114.96</c:v>
                </c:pt>
                <c:pt idx="3">
                  <c:v>112.12</c:v>
                </c:pt>
                <c:pt idx="4">
                  <c:v>114.79</c:v>
                </c:pt>
              </c:numCache>
            </c:numRef>
          </c:val>
          <c:extLst>
            <c:ext xmlns:c16="http://schemas.microsoft.com/office/drawing/2014/chart" uri="{C3380CC4-5D6E-409C-BE32-E72D297353CC}">
              <c16:uniqueId val="{00000000-FBB6-4F0F-B90E-02FF62AF5F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FBB6-4F0F-B90E-02FF62AF5F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枚方市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402579</v>
      </c>
      <c r="AM8" s="70"/>
      <c r="AN8" s="70"/>
      <c r="AO8" s="70"/>
      <c r="AP8" s="70"/>
      <c r="AQ8" s="70"/>
      <c r="AR8" s="70"/>
      <c r="AS8" s="70"/>
      <c r="AT8" s="66">
        <f>データ!$S$6</f>
        <v>65.12</v>
      </c>
      <c r="AU8" s="67"/>
      <c r="AV8" s="67"/>
      <c r="AW8" s="67"/>
      <c r="AX8" s="67"/>
      <c r="AY8" s="67"/>
      <c r="AZ8" s="67"/>
      <c r="BA8" s="67"/>
      <c r="BB8" s="69">
        <f>データ!$T$6</f>
        <v>6182.11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69.92</v>
      </c>
      <c r="J10" s="67"/>
      <c r="K10" s="67"/>
      <c r="L10" s="67"/>
      <c r="M10" s="67"/>
      <c r="N10" s="67"/>
      <c r="O10" s="68"/>
      <c r="P10" s="69">
        <f>データ!$P$6</f>
        <v>100</v>
      </c>
      <c r="Q10" s="69"/>
      <c r="R10" s="69"/>
      <c r="S10" s="69"/>
      <c r="T10" s="69"/>
      <c r="U10" s="69"/>
      <c r="V10" s="69"/>
      <c r="W10" s="70">
        <f>データ!$Q$6</f>
        <v>2235</v>
      </c>
      <c r="X10" s="70"/>
      <c r="Y10" s="70"/>
      <c r="Z10" s="70"/>
      <c r="AA10" s="70"/>
      <c r="AB10" s="70"/>
      <c r="AC10" s="70"/>
      <c r="AD10" s="2"/>
      <c r="AE10" s="2"/>
      <c r="AF10" s="2"/>
      <c r="AG10" s="2"/>
      <c r="AH10" s="4"/>
      <c r="AI10" s="4"/>
      <c r="AJ10" s="4"/>
      <c r="AK10" s="4"/>
      <c r="AL10" s="70">
        <f>データ!$U$6</f>
        <v>401294</v>
      </c>
      <c r="AM10" s="70"/>
      <c r="AN10" s="70"/>
      <c r="AO10" s="70"/>
      <c r="AP10" s="70"/>
      <c r="AQ10" s="70"/>
      <c r="AR10" s="70"/>
      <c r="AS10" s="70"/>
      <c r="AT10" s="66">
        <f>データ!$V$6</f>
        <v>65.12</v>
      </c>
      <c r="AU10" s="67"/>
      <c r="AV10" s="67"/>
      <c r="AW10" s="67"/>
      <c r="AX10" s="67"/>
      <c r="AY10" s="67"/>
      <c r="AZ10" s="67"/>
      <c r="BA10" s="67"/>
      <c r="BB10" s="69">
        <f>データ!$W$6</f>
        <v>6162.38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107</v>
      </c>
      <c r="BM16" s="98"/>
      <c r="BN16" s="98"/>
      <c r="BO16" s="98"/>
      <c r="BP16" s="98"/>
      <c r="BQ16" s="98"/>
      <c r="BR16" s="98"/>
      <c r="BS16" s="98"/>
      <c r="BT16" s="98"/>
      <c r="BU16" s="98"/>
      <c r="BV16" s="98"/>
      <c r="BW16" s="98"/>
      <c r="BX16" s="98"/>
      <c r="BY16" s="98"/>
      <c r="BZ16" s="9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7"/>
      <c r="BM34" s="98"/>
      <c r="BN34" s="98"/>
      <c r="BO34" s="98"/>
      <c r="BP34" s="98"/>
      <c r="BQ34" s="98"/>
      <c r="BR34" s="98"/>
      <c r="BS34" s="98"/>
      <c r="BT34" s="98"/>
      <c r="BU34" s="98"/>
      <c r="BV34" s="98"/>
      <c r="BW34" s="98"/>
      <c r="BX34" s="98"/>
      <c r="BY34" s="98"/>
      <c r="BZ34" s="9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7"/>
      <c r="BM35" s="98"/>
      <c r="BN35" s="98"/>
      <c r="BO35" s="98"/>
      <c r="BP35" s="98"/>
      <c r="BQ35" s="98"/>
      <c r="BR35" s="98"/>
      <c r="BS35" s="98"/>
      <c r="BT35" s="98"/>
      <c r="BU35" s="98"/>
      <c r="BV35" s="98"/>
      <c r="BW35" s="98"/>
      <c r="BX35" s="98"/>
      <c r="BY35" s="98"/>
      <c r="BZ35" s="9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106</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4"/>
      <c r="BM59" s="95"/>
      <c r="BN59" s="95"/>
      <c r="BO59" s="95"/>
      <c r="BP59" s="95"/>
      <c r="BQ59" s="95"/>
      <c r="BR59" s="95"/>
      <c r="BS59" s="95"/>
      <c r="BT59" s="95"/>
      <c r="BU59" s="95"/>
      <c r="BV59" s="95"/>
      <c r="BW59" s="95"/>
      <c r="BX59" s="95"/>
      <c r="BY59" s="95"/>
      <c r="BZ59" s="9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94"/>
      <c r="BM60" s="95"/>
      <c r="BN60" s="95"/>
      <c r="BO60" s="95"/>
      <c r="BP60" s="95"/>
      <c r="BQ60" s="95"/>
      <c r="BR60" s="95"/>
      <c r="BS60" s="95"/>
      <c r="BT60" s="95"/>
      <c r="BU60" s="95"/>
      <c r="BV60" s="95"/>
      <c r="BW60" s="95"/>
      <c r="BX60" s="95"/>
      <c r="BY60" s="95"/>
      <c r="BZ60" s="9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cqohE4p5csffVd4CzdV595jxkSU7qNs21WioovFAHaHYf1eQWa0E00kPalDmSfzvw3NwiIABtg7/wNCCsThXA==" saltValue="71l1jCSbCfBxOnSqEU4s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272108</v>
      </c>
      <c r="D6" s="34">
        <f t="shared" si="3"/>
        <v>46</v>
      </c>
      <c r="E6" s="34">
        <f t="shared" si="3"/>
        <v>1</v>
      </c>
      <c r="F6" s="34">
        <f t="shared" si="3"/>
        <v>0</v>
      </c>
      <c r="G6" s="34">
        <f t="shared" si="3"/>
        <v>1</v>
      </c>
      <c r="H6" s="34" t="str">
        <f t="shared" si="3"/>
        <v>大阪府　枚方市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69.92</v>
      </c>
      <c r="P6" s="35">
        <f t="shared" si="3"/>
        <v>100</v>
      </c>
      <c r="Q6" s="35">
        <f t="shared" si="3"/>
        <v>2235</v>
      </c>
      <c r="R6" s="35">
        <f t="shared" si="3"/>
        <v>402579</v>
      </c>
      <c r="S6" s="35">
        <f t="shared" si="3"/>
        <v>65.12</v>
      </c>
      <c r="T6" s="35">
        <f t="shared" si="3"/>
        <v>6182.11</v>
      </c>
      <c r="U6" s="35">
        <f t="shared" si="3"/>
        <v>401294</v>
      </c>
      <c r="V6" s="35">
        <f t="shared" si="3"/>
        <v>65.12</v>
      </c>
      <c r="W6" s="35">
        <f t="shared" si="3"/>
        <v>6162.38</v>
      </c>
      <c r="X6" s="36">
        <f>IF(X7="",NA(),X7)</f>
        <v>125.24</v>
      </c>
      <c r="Y6" s="36">
        <f t="shared" ref="Y6:AG6" si="4">IF(Y7="",NA(),Y7)</f>
        <v>120.4</v>
      </c>
      <c r="Z6" s="36">
        <f t="shared" si="4"/>
        <v>123.68</v>
      </c>
      <c r="AA6" s="36">
        <f t="shared" si="4"/>
        <v>128</v>
      </c>
      <c r="AB6" s="36">
        <f t="shared" si="4"/>
        <v>125.37</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236.93</v>
      </c>
      <c r="AU6" s="36">
        <f t="shared" ref="AU6:BC6" si="6">IF(AU7="",NA(),AU7)</f>
        <v>260.79000000000002</v>
      </c>
      <c r="AV6" s="36">
        <f t="shared" si="6"/>
        <v>199.08</v>
      </c>
      <c r="AW6" s="36">
        <f t="shared" si="6"/>
        <v>208.86</v>
      </c>
      <c r="AX6" s="36">
        <f t="shared" si="6"/>
        <v>247.47</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352.35</v>
      </c>
      <c r="BF6" s="36">
        <f t="shared" ref="BF6:BN6" si="7">IF(BF7="",NA(),BF7)</f>
        <v>355.36</v>
      </c>
      <c r="BG6" s="36">
        <f t="shared" si="7"/>
        <v>353.14</v>
      </c>
      <c r="BH6" s="36">
        <f t="shared" si="7"/>
        <v>354.1</v>
      </c>
      <c r="BI6" s="36">
        <f t="shared" si="7"/>
        <v>347.2</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120.09</v>
      </c>
      <c r="BQ6" s="36">
        <f t="shared" ref="BQ6:BY6" si="8">IF(BQ7="",NA(),BQ7)</f>
        <v>113.42</v>
      </c>
      <c r="BR6" s="36">
        <f t="shared" si="8"/>
        <v>119.27</v>
      </c>
      <c r="BS6" s="36">
        <f t="shared" si="8"/>
        <v>122.12</v>
      </c>
      <c r="BT6" s="36">
        <f t="shared" si="8"/>
        <v>119.23</v>
      </c>
      <c r="BU6" s="36">
        <f t="shared" si="8"/>
        <v>107.74</v>
      </c>
      <c r="BV6" s="36">
        <f t="shared" si="8"/>
        <v>108.81</v>
      </c>
      <c r="BW6" s="36">
        <f t="shared" si="8"/>
        <v>110.87</v>
      </c>
      <c r="BX6" s="36">
        <f t="shared" si="8"/>
        <v>110.3</v>
      </c>
      <c r="BY6" s="36">
        <f t="shared" si="8"/>
        <v>109.12</v>
      </c>
      <c r="BZ6" s="35" t="str">
        <f>IF(BZ7="","",IF(BZ7="-","【-】","【"&amp;SUBSTITUTE(TEXT(BZ7,"#,##0.00"),"-","△")&amp;"】"))</f>
        <v>【103.91】</v>
      </c>
      <c r="CA6" s="36">
        <f>IF(CA7="",NA(),CA7)</f>
        <v>116.59</v>
      </c>
      <c r="CB6" s="36">
        <f t="shared" ref="CB6:CJ6" si="9">IF(CB7="",NA(),CB7)</f>
        <v>121.92</v>
      </c>
      <c r="CC6" s="36">
        <f t="shared" si="9"/>
        <v>114.96</v>
      </c>
      <c r="CD6" s="36">
        <f t="shared" si="9"/>
        <v>112.12</v>
      </c>
      <c r="CE6" s="36">
        <f t="shared" si="9"/>
        <v>114.79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61.85</v>
      </c>
      <c r="CM6" s="36">
        <f t="shared" ref="CM6:CU6" si="10">IF(CM7="",NA(),CM7)</f>
        <v>61.07</v>
      </c>
      <c r="CN6" s="36">
        <f t="shared" si="10"/>
        <v>60.95</v>
      </c>
      <c r="CO6" s="36">
        <f t="shared" si="10"/>
        <v>60.7</v>
      </c>
      <c r="CP6" s="36">
        <f t="shared" si="10"/>
        <v>60.23</v>
      </c>
      <c r="CQ6" s="36">
        <f t="shared" si="10"/>
        <v>63.25</v>
      </c>
      <c r="CR6" s="36">
        <f t="shared" si="10"/>
        <v>63.03</v>
      </c>
      <c r="CS6" s="36">
        <f t="shared" si="10"/>
        <v>63.18</v>
      </c>
      <c r="CT6" s="36">
        <f t="shared" si="10"/>
        <v>63.54</v>
      </c>
      <c r="CU6" s="36">
        <f t="shared" si="10"/>
        <v>63.53</v>
      </c>
      <c r="CV6" s="35" t="str">
        <f>IF(CV7="","",IF(CV7="-","【-】","【"&amp;SUBSTITUTE(TEXT(CV7,"#,##0.00"),"-","△")&amp;"】"))</f>
        <v>【60.27】</v>
      </c>
      <c r="CW6" s="36">
        <f>IF(CW7="",NA(),CW7)</f>
        <v>93.15</v>
      </c>
      <c r="CX6" s="36">
        <f t="shared" ref="CX6:DF6" si="11">IF(CX7="",NA(),CX7)</f>
        <v>93.02</v>
      </c>
      <c r="CY6" s="36">
        <f t="shared" si="11"/>
        <v>92.6</v>
      </c>
      <c r="CZ6" s="36">
        <f t="shared" si="11"/>
        <v>92.59</v>
      </c>
      <c r="DA6" s="36">
        <f t="shared" si="11"/>
        <v>92.67</v>
      </c>
      <c r="DB6" s="36">
        <f t="shared" si="11"/>
        <v>91.07</v>
      </c>
      <c r="DC6" s="36">
        <f t="shared" si="11"/>
        <v>91.21</v>
      </c>
      <c r="DD6" s="36">
        <f t="shared" si="11"/>
        <v>91.6</v>
      </c>
      <c r="DE6" s="36">
        <f t="shared" si="11"/>
        <v>91.48</v>
      </c>
      <c r="DF6" s="36">
        <f t="shared" si="11"/>
        <v>91.58</v>
      </c>
      <c r="DG6" s="35" t="str">
        <f>IF(DG7="","",IF(DG7="-","【-】","【"&amp;SUBSTITUTE(TEXT(DG7,"#,##0.00"),"-","△")&amp;"】"))</f>
        <v>【89.92】</v>
      </c>
      <c r="DH6" s="36">
        <f>IF(DH7="",NA(),DH7)</f>
        <v>48.55</v>
      </c>
      <c r="DI6" s="36">
        <f t="shared" ref="DI6:DQ6" si="12">IF(DI7="",NA(),DI7)</f>
        <v>46.05</v>
      </c>
      <c r="DJ6" s="36">
        <f t="shared" si="12"/>
        <v>46.5</v>
      </c>
      <c r="DK6" s="36">
        <f t="shared" si="12"/>
        <v>46.91</v>
      </c>
      <c r="DL6" s="36">
        <f t="shared" si="12"/>
        <v>47.88</v>
      </c>
      <c r="DM6" s="36">
        <f t="shared" si="12"/>
        <v>47.7</v>
      </c>
      <c r="DN6" s="36">
        <f t="shared" si="12"/>
        <v>48.41</v>
      </c>
      <c r="DO6" s="36">
        <f t="shared" si="12"/>
        <v>49.1</v>
      </c>
      <c r="DP6" s="36">
        <f t="shared" si="12"/>
        <v>49.66</v>
      </c>
      <c r="DQ6" s="36">
        <f t="shared" si="12"/>
        <v>50.41</v>
      </c>
      <c r="DR6" s="35" t="str">
        <f>IF(DR7="","",IF(DR7="-","【-】","【"&amp;SUBSTITUTE(TEXT(DR7,"#,##0.00"),"-","△")&amp;"】"))</f>
        <v>【48.85】</v>
      </c>
      <c r="DS6" s="36">
        <f>IF(DS7="",NA(),DS7)</f>
        <v>21.56</v>
      </c>
      <c r="DT6" s="36">
        <f t="shared" ref="DT6:EB6" si="13">IF(DT7="",NA(),DT7)</f>
        <v>22.85</v>
      </c>
      <c r="DU6" s="36">
        <f t="shared" si="13"/>
        <v>24.05</v>
      </c>
      <c r="DV6" s="36">
        <f t="shared" si="13"/>
        <v>24.39</v>
      </c>
      <c r="DW6" s="36">
        <f t="shared" si="13"/>
        <v>24.99</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0.96</v>
      </c>
      <c r="EE6" s="36">
        <f t="shared" ref="EE6:EM6" si="14">IF(EE7="",NA(),EE7)</f>
        <v>0.8</v>
      </c>
      <c r="EF6" s="36">
        <f t="shared" si="14"/>
        <v>1.02</v>
      </c>
      <c r="EG6" s="36">
        <f t="shared" si="14"/>
        <v>1.35</v>
      </c>
      <c r="EH6" s="36">
        <f t="shared" si="14"/>
        <v>0.65</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272108</v>
      </c>
      <c r="D7" s="38">
        <v>46</v>
      </c>
      <c r="E7" s="38">
        <v>1</v>
      </c>
      <c r="F7" s="38">
        <v>0</v>
      </c>
      <c r="G7" s="38">
        <v>1</v>
      </c>
      <c r="H7" s="38" t="s">
        <v>93</v>
      </c>
      <c r="I7" s="38" t="s">
        <v>94</v>
      </c>
      <c r="J7" s="38" t="s">
        <v>95</v>
      </c>
      <c r="K7" s="38" t="s">
        <v>96</v>
      </c>
      <c r="L7" s="38" t="s">
        <v>97</v>
      </c>
      <c r="M7" s="38" t="s">
        <v>98</v>
      </c>
      <c r="N7" s="39" t="s">
        <v>99</v>
      </c>
      <c r="O7" s="39">
        <v>69.92</v>
      </c>
      <c r="P7" s="39">
        <v>100</v>
      </c>
      <c r="Q7" s="39">
        <v>2235</v>
      </c>
      <c r="R7" s="39">
        <v>402579</v>
      </c>
      <c r="S7" s="39">
        <v>65.12</v>
      </c>
      <c r="T7" s="39">
        <v>6182.11</v>
      </c>
      <c r="U7" s="39">
        <v>401294</v>
      </c>
      <c r="V7" s="39">
        <v>65.12</v>
      </c>
      <c r="W7" s="39">
        <v>6162.38</v>
      </c>
      <c r="X7" s="39">
        <v>125.24</v>
      </c>
      <c r="Y7" s="39">
        <v>120.4</v>
      </c>
      <c r="Z7" s="39">
        <v>123.68</v>
      </c>
      <c r="AA7" s="39">
        <v>128</v>
      </c>
      <c r="AB7" s="39">
        <v>125.37</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236.93</v>
      </c>
      <c r="AU7" s="39">
        <v>260.79000000000002</v>
      </c>
      <c r="AV7" s="39">
        <v>199.08</v>
      </c>
      <c r="AW7" s="39">
        <v>208.86</v>
      </c>
      <c r="AX7" s="39">
        <v>247.47</v>
      </c>
      <c r="AY7" s="39">
        <v>240.81</v>
      </c>
      <c r="AZ7" s="39">
        <v>241.71</v>
      </c>
      <c r="BA7" s="39">
        <v>249.08</v>
      </c>
      <c r="BB7" s="39">
        <v>254.05</v>
      </c>
      <c r="BC7" s="39">
        <v>258.22000000000003</v>
      </c>
      <c r="BD7" s="39">
        <v>261.93</v>
      </c>
      <c r="BE7" s="39">
        <v>352.35</v>
      </c>
      <c r="BF7" s="39">
        <v>355.36</v>
      </c>
      <c r="BG7" s="39">
        <v>353.14</v>
      </c>
      <c r="BH7" s="39">
        <v>354.1</v>
      </c>
      <c r="BI7" s="39">
        <v>347.2</v>
      </c>
      <c r="BJ7" s="39">
        <v>283.10000000000002</v>
      </c>
      <c r="BK7" s="39">
        <v>274.14</v>
      </c>
      <c r="BL7" s="39">
        <v>266.66000000000003</v>
      </c>
      <c r="BM7" s="39">
        <v>258.63</v>
      </c>
      <c r="BN7" s="39">
        <v>255.12</v>
      </c>
      <c r="BO7" s="39">
        <v>270.45999999999998</v>
      </c>
      <c r="BP7" s="39">
        <v>120.09</v>
      </c>
      <c r="BQ7" s="39">
        <v>113.42</v>
      </c>
      <c r="BR7" s="39">
        <v>119.27</v>
      </c>
      <c r="BS7" s="39">
        <v>122.12</v>
      </c>
      <c r="BT7" s="39">
        <v>119.23</v>
      </c>
      <c r="BU7" s="39">
        <v>107.74</v>
      </c>
      <c r="BV7" s="39">
        <v>108.81</v>
      </c>
      <c r="BW7" s="39">
        <v>110.87</v>
      </c>
      <c r="BX7" s="39">
        <v>110.3</v>
      </c>
      <c r="BY7" s="39">
        <v>109.12</v>
      </c>
      <c r="BZ7" s="39">
        <v>103.91</v>
      </c>
      <c r="CA7" s="39">
        <v>116.59</v>
      </c>
      <c r="CB7" s="39">
        <v>121.92</v>
      </c>
      <c r="CC7" s="39">
        <v>114.96</v>
      </c>
      <c r="CD7" s="39">
        <v>112.12</v>
      </c>
      <c r="CE7" s="39">
        <v>114.79</v>
      </c>
      <c r="CF7" s="39">
        <v>154.33000000000001</v>
      </c>
      <c r="CG7" s="39">
        <v>152.94999999999999</v>
      </c>
      <c r="CH7" s="39">
        <v>150.54</v>
      </c>
      <c r="CI7" s="39">
        <v>151.85</v>
      </c>
      <c r="CJ7" s="39">
        <v>153.88</v>
      </c>
      <c r="CK7" s="39">
        <v>167.11</v>
      </c>
      <c r="CL7" s="39">
        <v>61.85</v>
      </c>
      <c r="CM7" s="39">
        <v>61.07</v>
      </c>
      <c r="CN7" s="39">
        <v>60.95</v>
      </c>
      <c r="CO7" s="39">
        <v>60.7</v>
      </c>
      <c r="CP7" s="39">
        <v>60.23</v>
      </c>
      <c r="CQ7" s="39">
        <v>63.25</v>
      </c>
      <c r="CR7" s="39">
        <v>63.03</v>
      </c>
      <c r="CS7" s="39">
        <v>63.18</v>
      </c>
      <c r="CT7" s="39">
        <v>63.54</v>
      </c>
      <c r="CU7" s="39">
        <v>63.53</v>
      </c>
      <c r="CV7" s="39">
        <v>60.27</v>
      </c>
      <c r="CW7" s="39">
        <v>93.15</v>
      </c>
      <c r="CX7" s="39">
        <v>93.02</v>
      </c>
      <c r="CY7" s="39">
        <v>92.6</v>
      </c>
      <c r="CZ7" s="39">
        <v>92.59</v>
      </c>
      <c r="DA7" s="39">
        <v>92.67</v>
      </c>
      <c r="DB7" s="39">
        <v>91.07</v>
      </c>
      <c r="DC7" s="39">
        <v>91.21</v>
      </c>
      <c r="DD7" s="39">
        <v>91.6</v>
      </c>
      <c r="DE7" s="39">
        <v>91.48</v>
      </c>
      <c r="DF7" s="39">
        <v>91.58</v>
      </c>
      <c r="DG7" s="39">
        <v>89.92</v>
      </c>
      <c r="DH7" s="39">
        <v>48.55</v>
      </c>
      <c r="DI7" s="39">
        <v>46.05</v>
      </c>
      <c r="DJ7" s="39">
        <v>46.5</v>
      </c>
      <c r="DK7" s="39">
        <v>46.91</v>
      </c>
      <c r="DL7" s="39">
        <v>47.88</v>
      </c>
      <c r="DM7" s="39">
        <v>47.7</v>
      </c>
      <c r="DN7" s="39">
        <v>48.41</v>
      </c>
      <c r="DO7" s="39">
        <v>49.1</v>
      </c>
      <c r="DP7" s="39">
        <v>49.66</v>
      </c>
      <c r="DQ7" s="39">
        <v>50.41</v>
      </c>
      <c r="DR7" s="39">
        <v>48.85</v>
      </c>
      <c r="DS7" s="39">
        <v>21.56</v>
      </c>
      <c r="DT7" s="39">
        <v>22.85</v>
      </c>
      <c r="DU7" s="39">
        <v>24.05</v>
      </c>
      <c r="DV7" s="39">
        <v>24.39</v>
      </c>
      <c r="DW7" s="39">
        <v>24.99</v>
      </c>
      <c r="DX7" s="39">
        <v>14.54</v>
      </c>
      <c r="DY7" s="39">
        <v>16.16</v>
      </c>
      <c r="DZ7" s="39">
        <v>17.420000000000002</v>
      </c>
      <c r="EA7" s="39">
        <v>18.940000000000001</v>
      </c>
      <c r="EB7" s="39">
        <v>20.36</v>
      </c>
      <c r="EC7" s="39">
        <v>17.8</v>
      </c>
      <c r="ED7" s="39">
        <v>0.96</v>
      </c>
      <c r="EE7" s="39">
        <v>0.8</v>
      </c>
      <c r="EF7" s="39">
        <v>1.02</v>
      </c>
      <c r="EG7" s="39">
        <v>1.35</v>
      </c>
      <c r="EH7" s="39">
        <v>0.65</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2020-02-06T11:10:15Z</cp:lastPrinted>
  <dcterms:created xsi:type="dcterms:W3CDTF">2019-12-05T04:20:55Z</dcterms:created>
  <dcterms:modified xsi:type="dcterms:W3CDTF">2020-02-16T23:31:18Z</dcterms:modified>
  <cp:category/>
</cp:coreProperties>
</file>