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5池田市〇\"/>
    </mc:Choice>
  </mc:AlternateContent>
  <workbookProtection workbookAlgorithmName="SHA-512" workbookHashValue="spPeuxoyK53kty2fLgnRNirCwtVgclKMA/2PX+PvrmYkC9Dh1cge4iRPRH6UpOFxddudFFBINy7TzkQFnzvHEA==" workbookSaltValue="iJt+DQqVFggKu+ndFe6u+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IE76" i="4"/>
  <c r="GQ30" i="4"/>
  <c r="BZ30" i="4"/>
  <c r="FX30" i="4"/>
  <c r="BG30" i="4"/>
  <c r="KO30" i="4"/>
  <c r="AV76" i="4"/>
  <c r="KO51" i="4"/>
  <c r="FX51" i="4"/>
  <c r="LE76" i="4"/>
  <c r="HP76" i="4"/>
  <c r="BG51" i="4"/>
  <c r="KP76" i="4"/>
  <c r="FE51" i="4"/>
  <c r="HA76" i="4"/>
  <c r="AN51" i="4"/>
  <c r="FE30" i="4"/>
  <c r="AG76" i="4"/>
  <c r="JV51" i="4"/>
  <c r="AN30" i="4"/>
  <c r="JV30" i="4"/>
  <c r="R76" i="4"/>
  <c r="KA76" i="4"/>
  <c r="EL51" i="4"/>
  <c r="JC30" i="4"/>
  <c r="JC51" i="4"/>
  <c r="GL76" i="4"/>
  <c r="U51" i="4"/>
  <c r="EL30" i="4"/>
  <c r="U30"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<sst xmlns="http://schemas.openxmlformats.org/spreadsheetml/2006/main" count="278" uniqueCount="137">
  <si>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</si>
  <si>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</si>
  <si>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</si>
  <si>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</si>
  <si>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</si>
  <si>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</si>
  <si>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</si>
  <si>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</si>
  <si>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</si>
  <si>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</si>
  <si>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</si>
  <si>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</si>
  <si>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</si>
  <si>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</si>
  <si>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</si>
  <si>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</si>
  <si>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</si>
  <si>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</si>
  <si>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</si>
  <si>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</si>
  <si>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</si>
  <si>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</si>
  <si>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</si>
  <si>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</si>
  <si>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</si>
  <si>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</si>
  <si>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</si>
  <si>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</si>
  <si>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</si>
  <si>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</si>
  <si>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</si>
  <si>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</si>
  <si>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</si>
  <si>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</si>
  <si>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</si>
  <si>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</si>
  <si>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</si>
  <si>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</si>
  <si>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</si>
  <si>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</si>
  <si>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</si>
  <si>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</si>
  <si>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</si>
  <si>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</si>
  <si>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</si>
  <si>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</si>
  <si>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</si>
  <si>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</si>
  <si>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</si>
  <si>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</si>
  <si>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</si>
  <si>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</si>
  <si>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</si>
  <si>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</si>
  <si>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</si>
  <si>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</si>
  <si>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</si>
  <si>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</si>
  <si>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</si>
  <si>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</si>
  <si>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</si>
  <si>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</si>
  <si>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</si>
  <si>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</si>
  <si>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</si>
  <si>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</si>
  <si>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</si>
  <si>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</si>
  <si>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</si>
  <si>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</si>
  <si>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</si>
  <si>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</si>
  <si>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</si>
  <si>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</si>
  <si>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</si>
  <si>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</si>
  <si>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</si>
  <si>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</si>
  <si>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</si>
  <si>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</si>
  <si>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</si>
  <si>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</si>
  <si>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</si>
  <si>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</si>
  <si>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</si>
  <si>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</si>
  <si>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</si>
  <si>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</si>
  <si>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</si>
  <si>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</si>
  <si>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</si>
  <si>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</si>
  <si>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</si>
  <si>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</si>
  <si>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</si>
  <si>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</si>
  <si>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</si>
  <si>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</si>
  <si>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</si>
  <si>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</si>
  <si>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</si>
  <si>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</si>
  <si>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</si>
  <si>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</si>
  <si>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</si>
  <si>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</si>
  <si>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</si>
  <si>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</si>
  <si>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</si>
  <si>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</si>
  <si>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</si>
  <si>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</si>
  <si>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</si>
  <si>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</si>
  <si>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</si>
  <si>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池田市</t>
  </si>
  <si>
    <t>池田市立駐車場</t>
  </si>
  <si>
    <t>法非適用</t>
  </si>
  <si>
    <t>駐車場整備事業</t>
  </si>
  <si>
    <t>-</t>
  </si>
  <si>
    <t>Ａ２Ｂ１</t>
  </si>
  <si>
    <t>非設置</t>
  </si>
  <si>
    <t>該当数値なし</t>
  </si>
  <si>
    <t>その他駐車場</t>
  </si>
  <si>
    <t>地下式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</si>
  <si>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</si>
  <si>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</si>
  <si>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</si>
  <si>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</si>
  <si>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</si>
  <si>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</si>
  <si>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</si>
  <si>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</si>
  <si>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建設から34年が経過し、設備の老朽化が本格化してきている。
　今後も設備の更新及び修繕により、老朽化対策を行う方針であり、令和元年度には場内の区画線の引き直しを行い、令和2年度には満空表示の修繕工事を実施する予定としている。</t>
    <rPh sb="32" eb="34">
      <t>コンゴ</t>
    </rPh>
    <rPh sb="35" eb="37">
      <t>セツビ</t>
    </rPh>
    <rPh sb="38" eb="40">
      <t>コウシン</t>
    </rPh>
    <rPh sb="40" eb="41">
      <t>オヨ</t>
    </rPh>
    <rPh sb="42" eb="44">
      <t>シュウゼン</t>
    </rPh>
    <rPh sb="48" eb="51">
      <t>ロウキュウカ</t>
    </rPh>
    <rPh sb="51" eb="53">
      <t>タイサク</t>
    </rPh>
    <rPh sb="54" eb="55">
      <t>オコナ</t>
    </rPh>
    <rPh sb="56" eb="58">
      <t>ホウシン</t>
    </rPh>
    <rPh sb="62" eb="64">
      <t>レイワ</t>
    </rPh>
    <rPh sb="69" eb="71">
      <t>ジョウナイ</t>
    </rPh>
    <rPh sb="72" eb="75">
      <t>クカクセン</t>
    </rPh>
    <rPh sb="76" eb="77">
      <t>ヒ</t>
    </rPh>
    <rPh sb="78" eb="79">
      <t>ナオ</t>
    </rPh>
    <rPh sb="81" eb="82">
      <t>オコナ</t>
    </rPh>
    <rPh sb="84" eb="86">
      <t>レイワ</t>
    </rPh>
    <rPh sb="91" eb="95">
      <t>マンクウヒョウジ</t>
    </rPh>
    <rPh sb="96" eb="100">
      <t>シュウゼンコウジ</t>
    </rPh>
    <rPh sb="101" eb="103">
      <t>ジッシ</t>
    </rPh>
    <rPh sb="105" eb="107">
      <t>ヨテイ</t>
    </rPh>
    <phoneticPr fontId="5"/>
  </si>
  <si>
    <t xml:space="preserve">　①において数値が100%を維持しているが、これは一般会計からの繰入れによるものである。②③の数値は、類似施設平均値や全国平均から大きな隔たりがあり、一般会計からの繰入金への依存度が高いことは明白である。
　また、④が負数となる要因は、営業費用を料金収入で賄いきれていないためであり、繰入金によってその差額を補填していることから、⑤も負数となっている。
　以上のことから、平成30年度に実施した料金改正により収益的には若干の改善傾向は見られるものの、公営企業の独立採算制の観点から収益性改善の必要性を迫られている。
</t>
    <rPh sb="118" eb="120">
      <t>エイギョウ</t>
    </rPh>
    <rPh sb="186" eb="188">
      <t>ヘイセイ</t>
    </rPh>
    <rPh sb="190" eb="192">
      <t>ネンド</t>
    </rPh>
    <rPh sb="193" eb="195">
      <t>ジッシ</t>
    </rPh>
    <rPh sb="197" eb="199">
      <t>リョウキン</t>
    </rPh>
    <rPh sb="199" eb="201">
      <t>カイセイ</t>
    </rPh>
    <rPh sb="204" eb="206">
      <t>シュウエキ</t>
    </rPh>
    <rPh sb="206" eb="207">
      <t>テキ</t>
    </rPh>
    <rPh sb="209" eb="211">
      <t>ジャッカン</t>
    </rPh>
    <rPh sb="212" eb="214">
      <t>カイゼン</t>
    </rPh>
    <rPh sb="214" eb="216">
      <t>ケイコウ</t>
    </rPh>
    <rPh sb="217" eb="218">
      <t>ミ</t>
    </rPh>
    <phoneticPr fontId="5"/>
  </si>
  <si>
    <t>　立地条件から短時間での買い物客の利用が多いことから、駐車場の稼働率は類似施設平均値や全国平均より上回っている。</t>
    <rPh sb="37" eb="39">
      <t>シセツ</t>
    </rPh>
    <phoneticPr fontId="5"/>
  </si>
  <si>
    <t>　商業施設へ直結していること、そして、駅へのアクセスが良いことなどから、稼働率が高い値で推移している。しかしながら、営業費用を料金収入で賄い切れていない状況である。
　このため、経営改善のため指定管理者制度の導入を含めた最適な経営体制の検討並びに将来に渡って安定的に事業継続していくための中長期的な経営の基本計画である「経営戦略」を令和2年度に策定する。</t>
    <rPh sb="58" eb="60">
      <t>エイギョウ</t>
    </rPh>
    <rPh sb="60" eb="62">
      <t>ヒヨウ</t>
    </rPh>
    <rPh sb="63" eb="65">
      <t>リョウキン</t>
    </rPh>
    <rPh sb="65" eb="67">
      <t>シュウニュウ</t>
    </rPh>
    <rPh sb="68" eb="69">
      <t>マカナ</t>
    </rPh>
    <rPh sb="70" eb="71">
      <t>キ</t>
    </rPh>
    <rPh sb="76" eb="78">
      <t>ジョウキョウ</t>
    </rPh>
    <rPh sb="89" eb="91">
      <t>ケイエイ</t>
    </rPh>
    <rPh sb="91" eb="93">
      <t>カイゼン</t>
    </rPh>
    <rPh sb="107" eb="108">
      <t>フク</t>
    </rPh>
    <rPh sb="110" eb="112">
      <t>サイテキ</t>
    </rPh>
    <rPh sb="113" eb="115">
      <t>ケイエイ</t>
    </rPh>
    <rPh sb="115" eb="117">
      <t>タイセイ</t>
    </rPh>
    <rPh sb="118" eb="120">
      <t>ケントウ</t>
    </rPh>
    <rPh sb="166" eb="168">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</si>
</sst>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1D-4D4B-BA5B-87C7B6E42CD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B21D-4D4B-BA5B-87C7B6E42CD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54-43CD-BB14-587CBE5FA46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2054-43CD-BB14-587CBE5FA46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9B4-44F7-9B5D-4C0EDE2A66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9B4-44F7-9B5D-4C0EDE2A66D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38C-4E10-AFDF-A8D2955EE7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38C-4E10-AFDF-A8D2955EE73D}"/>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45.4</c:v>
                </c:pt>
                <c:pt idx="1">
                  <c:v>37.299999999999997</c:v>
                </c:pt>
                <c:pt idx="2">
                  <c:v>33.799999999999997</c:v>
                </c:pt>
                <c:pt idx="3">
                  <c:v>34.799999999999997</c:v>
                </c:pt>
                <c:pt idx="4">
                  <c:v>31.3</c:v>
                </c:pt>
              </c:numCache>
            </c:numRef>
          </c:val>
          <c:extLst>
            <c:ext xmlns:c16="http://schemas.microsoft.com/office/drawing/2014/chart" uri="{C3380CC4-5D6E-409C-BE32-E72D297353CC}">
              <c16:uniqueId val="{00000000-5B41-4835-A3C3-76CDF829310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5B41-4835-A3C3-76CDF829310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384</c:v>
                </c:pt>
                <c:pt idx="1">
                  <c:v>277</c:v>
                </c:pt>
                <c:pt idx="2">
                  <c:v>243</c:v>
                </c:pt>
                <c:pt idx="3">
                  <c:v>253</c:v>
                </c:pt>
                <c:pt idx="4">
                  <c:v>223</c:v>
                </c:pt>
              </c:numCache>
            </c:numRef>
          </c:val>
          <c:extLst>
            <c:ext xmlns:c16="http://schemas.microsoft.com/office/drawing/2014/chart" uri="{C3380CC4-5D6E-409C-BE32-E72D297353CC}">
              <c16:uniqueId val="{00000000-4EB0-475A-A884-522B4D4C256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4EB0-475A-A884-522B4D4C256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232.3</c:v>
                </c:pt>
                <c:pt idx="1">
                  <c:v>261.3</c:v>
                </c:pt>
                <c:pt idx="2">
                  <c:v>258.10000000000002</c:v>
                </c:pt>
                <c:pt idx="3">
                  <c:v>264.5</c:v>
                </c:pt>
                <c:pt idx="4">
                  <c:v>274.2</c:v>
                </c:pt>
              </c:numCache>
            </c:numRef>
          </c:val>
          <c:extLst>
            <c:ext xmlns:c16="http://schemas.microsoft.com/office/drawing/2014/chart" uri="{C3380CC4-5D6E-409C-BE32-E72D297353CC}">
              <c16:uniqueId val="{00000000-BEC5-4EEF-BFBC-36C91143894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BEC5-4EEF-BFBC-36C91143894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-83.1</c:v>
                </c:pt>
                <c:pt idx="1">
                  <c:v>-59.6</c:v>
                </c:pt>
                <c:pt idx="2">
                  <c:v>-51</c:v>
                </c:pt>
                <c:pt idx="3">
                  <c:v>-53.3</c:v>
                </c:pt>
                <c:pt idx="4">
                  <c:v>-45.6</c:v>
                </c:pt>
              </c:numCache>
            </c:numRef>
          </c:val>
          <c:extLst>
            <c:ext xmlns:c16="http://schemas.microsoft.com/office/drawing/2014/chart" uri="{C3380CC4-5D6E-409C-BE32-E72D297353CC}">
              <c16:uniqueId val="{00000000-3D28-4BB4-891F-DA3D665BA0D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3D28-4BB4-891F-DA3D665BA0D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-10091</c:v>
                </c:pt>
                <c:pt idx="1">
                  <c:v>-8196</c:v>
                </c:pt>
                <c:pt idx="2">
                  <c:v>-7086</c:v>
                </c:pt>
                <c:pt idx="3">
                  <c:v>-7576</c:v>
                </c:pt>
                <c:pt idx="4">
                  <c:v>-6920</c:v>
                </c:pt>
              </c:numCache>
            </c:numRef>
          </c:val>
          <c:extLst>
            <c:ext xmlns:c16="http://schemas.microsoft.com/office/drawing/2014/chart" uri="{C3380CC4-5D6E-409C-BE32-E72D297353CC}">
              <c16:uniqueId val="{00000000-3EEC-4277-9551-4D8BBBD8A0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3EEC-4277-9551-4D8BBBD8A08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大阪府池田市　池田市立駐車場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45.4</v>
      </c>
      <c r="EM31" s="118"/>
      <c r="EN31" s="118"/>
      <c r="EO31" s="118"/>
      <c r="EP31" s="118"/>
      <c r="EQ31" s="118"/>
      <c r="ER31" s="118"/>
      <c r="ES31" s="118"/>
      <c r="ET31" s="118"/>
      <c r="EU31" s="118"/>
      <c r="EV31" s="118"/>
      <c r="EW31" s="118"/>
      <c r="EX31" s="118"/>
      <c r="EY31" s="118"/>
      <c r="EZ31" s="118"/>
      <c r="FA31" s="118"/>
      <c r="FB31" s="118"/>
      <c r="FC31" s="118"/>
      <c r="FD31" s="118"/>
      <c r="FE31" s="118">
        <f>データ!AK7</f>
        <v>37.299999999999997</v>
      </c>
      <c r="FF31" s="118"/>
      <c r="FG31" s="118"/>
      <c r="FH31" s="118"/>
      <c r="FI31" s="118"/>
      <c r="FJ31" s="118"/>
      <c r="FK31" s="118"/>
      <c r="FL31" s="118"/>
      <c r="FM31" s="118"/>
      <c r="FN31" s="118"/>
      <c r="FO31" s="118"/>
      <c r="FP31" s="118"/>
      <c r="FQ31" s="118"/>
      <c r="FR31" s="118"/>
      <c r="FS31" s="118"/>
      <c r="FT31" s="118"/>
      <c r="FU31" s="118"/>
      <c r="FV31" s="118"/>
      <c r="FW31" s="118"/>
      <c r="FX31" s="118">
        <f>データ!AL7</f>
        <v>33.799999999999997</v>
      </c>
      <c r="FY31" s="118"/>
      <c r="FZ31" s="118"/>
      <c r="GA31" s="118"/>
      <c r="GB31" s="118"/>
      <c r="GC31" s="118"/>
      <c r="GD31" s="118"/>
      <c r="GE31" s="118"/>
      <c r="GF31" s="118"/>
      <c r="GG31" s="118"/>
      <c r="GH31" s="118"/>
      <c r="GI31" s="118"/>
      <c r="GJ31" s="118"/>
      <c r="GK31" s="118"/>
      <c r="GL31" s="118"/>
      <c r="GM31" s="118"/>
      <c r="GN31" s="118"/>
      <c r="GO31" s="118"/>
      <c r="GP31" s="118"/>
      <c r="GQ31" s="118">
        <f>データ!AM7</f>
        <v>34.799999999999997</v>
      </c>
      <c r="GR31" s="118"/>
      <c r="GS31" s="118"/>
      <c r="GT31" s="118"/>
      <c r="GU31" s="118"/>
      <c r="GV31" s="118"/>
      <c r="GW31" s="118"/>
      <c r="GX31" s="118"/>
      <c r="GY31" s="118"/>
      <c r="GZ31" s="118"/>
      <c r="HA31" s="118"/>
      <c r="HB31" s="118"/>
      <c r="HC31" s="118"/>
      <c r="HD31" s="118"/>
      <c r="HE31" s="118"/>
      <c r="HF31" s="118"/>
      <c r="HG31" s="118"/>
      <c r="HH31" s="118"/>
      <c r="HI31" s="118"/>
      <c r="HJ31" s="118">
        <f>データ!AN7</f>
        <v>31.3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232.3</v>
      </c>
      <c r="JD31" s="120"/>
      <c r="JE31" s="120"/>
      <c r="JF31" s="120"/>
      <c r="JG31" s="120"/>
      <c r="JH31" s="120"/>
      <c r="JI31" s="120"/>
      <c r="JJ31" s="120"/>
      <c r="JK31" s="120"/>
      <c r="JL31" s="120"/>
      <c r="JM31" s="120"/>
      <c r="JN31" s="120"/>
      <c r="JO31" s="120"/>
      <c r="JP31" s="120"/>
      <c r="JQ31" s="120"/>
      <c r="JR31" s="120"/>
      <c r="JS31" s="120"/>
      <c r="JT31" s="120"/>
      <c r="JU31" s="121"/>
      <c r="JV31" s="119">
        <f>データ!DL7</f>
        <v>261.3</v>
      </c>
      <c r="JW31" s="120"/>
      <c r="JX31" s="120"/>
      <c r="JY31" s="120"/>
      <c r="JZ31" s="120"/>
      <c r="KA31" s="120"/>
      <c r="KB31" s="120"/>
      <c r="KC31" s="120"/>
      <c r="KD31" s="120"/>
      <c r="KE31" s="120"/>
      <c r="KF31" s="120"/>
      <c r="KG31" s="120"/>
      <c r="KH31" s="120"/>
      <c r="KI31" s="120"/>
      <c r="KJ31" s="120"/>
      <c r="KK31" s="120"/>
      <c r="KL31" s="120"/>
      <c r="KM31" s="120"/>
      <c r="KN31" s="121"/>
      <c r="KO31" s="119">
        <f>データ!DM7</f>
        <v>258.10000000000002</v>
      </c>
      <c r="KP31" s="120"/>
      <c r="KQ31" s="120"/>
      <c r="KR31" s="120"/>
      <c r="KS31" s="120"/>
      <c r="KT31" s="120"/>
      <c r="KU31" s="120"/>
      <c r="KV31" s="120"/>
      <c r="KW31" s="120"/>
      <c r="KX31" s="120"/>
      <c r="KY31" s="120"/>
      <c r="KZ31" s="120"/>
      <c r="LA31" s="120"/>
      <c r="LB31" s="120"/>
      <c r="LC31" s="120"/>
      <c r="LD31" s="120"/>
      <c r="LE31" s="120"/>
      <c r="LF31" s="120"/>
      <c r="LG31" s="121"/>
      <c r="LH31" s="119">
        <f>データ!DN7</f>
        <v>264.5</v>
      </c>
      <c r="LI31" s="120"/>
      <c r="LJ31" s="120"/>
      <c r="LK31" s="120"/>
      <c r="LL31" s="120"/>
      <c r="LM31" s="120"/>
      <c r="LN31" s="120"/>
      <c r="LO31" s="120"/>
      <c r="LP31" s="120"/>
      <c r="LQ31" s="120"/>
      <c r="LR31" s="120"/>
      <c r="LS31" s="120"/>
      <c r="LT31" s="120"/>
      <c r="LU31" s="120"/>
      <c r="LV31" s="120"/>
      <c r="LW31" s="120"/>
      <c r="LX31" s="120"/>
      <c r="LY31" s="120"/>
      <c r="LZ31" s="121"/>
      <c r="MA31" s="119">
        <f>データ!DO7</f>
        <v>274.2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135</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384</v>
      </c>
      <c r="V52" s="128"/>
      <c r="W52" s="128"/>
      <c r="X52" s="128"/>
      <c r="Y52" s="128"/>
      <c r="Z52" s="128"/>
      <c r="AA52" s="128"/>
      <c r="AB52" s="128"/>
      <c r="AC52" s="128"/>
      <c r="AD52" s="128"/>
      <c r="AE52" s="128"/>
      <c r="AF52" s="128"/>
      <c r="AG52" s="128"/>
      <c r="AH52" s="128"/>
      <c r="AI52" s="128"/>
      <c r="AJ52" s="128"/>
      <c r="AK52" s="128"/>
      <c r="AL52" s="128"/>
      <c r="AM52" s="128"/>
      <c r="AN52" s="128">
        <f>データ!AV7</f>
        <v>277</v>
      </c>
      <c r="AO52" s="128"/>
      <c r="AP52" s="128"/>
      <c r="AQ52" s="128"/>
      <c r="AR52" s="128"/>
      <c r="AS52" s="128"/>
      <c r="AT52" s="128"/>
      <c r="AU52" s="128"/>
      <c r="AV52" s="128"/>
      <c r="AW52" s="128"/>
      <c r="AX52" s="128"/>
      <c r="AY52" s="128"/>
      <c r="AZ52" s="128"/>
      <c r="BA52" s="128"/>
      <c r="BB52" s="128"/>
      <c r="BC52" s="128"/>
      <c r="BD52" s="128"/>
      <c r="BE52" s="128"/>
      <c r="BF52" s="128"/>
      <c r="BG52" s="128">
        <f>データ!AW7</f>
        <v>243</v>
      </c>
      <c r="BH52" s="128"/>
      <c r="BI52" s="128"/>
      <c r="BJ52" s="128"/>
      <c r="BK52" s="128"/>
      <c r="BL52" s="128"/>
      <c r="BM52" s="128"/>
      <c r="BN52" s="128"/>
      <c r="BO52" s="128"/>
      <c r="BP52" s="128"/>
      <c r="BQ52" s="128"/>
      <c r="BR52" s="128"/>
      <c r="BS52" s="128"/>
      <c r="BT52" s="128"/>
      <c r="BU52" s="128"/>
      <c r="BV52" s="128"/>
      <c r="BW52" s="128"/>
      <c r="BX52" s="128"/>
      <c r="BY52" s="128"/>
      <c r="BZ52" s="128">
        <f>データ!AX7</f>
        <v>253</v>
      </c>
      <c r="CA52" s="128"/>
      <c r="CB52" s="128"/>
      <c r="CC52" s="128"/>
      <c r="CD52" s="128"/>
      <c r="CE52" s="128"/>
      <c r="CF52" s="128"/>
      <c r="CG52" s="128"/>
      <c r="CH52" s="128"/>
      <c r="CI52" s="128"/>
      <c r="CJ52" s="128"/>
      <c r="CK52" s="128"/>
      <c r="CL52" s="128"/>
      <c r="CM52" s="128"/>
      <c r="CN52" s="128"/>
      <c r="CO52" s="128"/>
      <c r="CP52" s="128"/>
      <c r="CQ52" s="128"/>
      <c r="CR52" s="128"/>
      <c r="CS52" s="128">
        <f>データ!AY7</f>
        <v>223</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-83.1</v>
      </c>
      <c r="EM52" s="118"/>
      <c r="EN52" s="118"/>
      <c r="EO52" s="118"/>
      <c r="EP52" s="118"/>
      <c r="EQ52" s="118"/>
      <c r="ER52" s="118"/>
      <c r="ES52" s="118"/>
      <c r="ET52" s="118"/>
      <c r="EU52" s="118"/>
      <c r="EV52" s="118"/>
      <c r="EW52" s="118"/>
      <c r="EX52" s="118"/>
      <c r="EY52" s="118"/>
      <c r="EZ52" s="118"/>
      <c r="FA52" s="118"/>
      <c r="FB52" s="118"/>
      <c r="FC52" s="118"/>
      <c r="FD52" s="118"/>
      <c r="FE52" s="118">
        <f>データ!BG7</f>
        <v>-59.6</v>
      </c>
      <c r="FF52" s="118"/>
      <c r="FG52" s="118"/>
      <c r="FH52" s="118"/>
      <c r="FI52" s="118"/>
      <c r="FJ52" s="118"/>
      <c r="FK52" s="118"/>
      <c r="FL52" s="118"/>
      <c r="FM52" s="118"/>
      <c r="FN52" s="118"/>
      <c r="FO52" s="118"/>
      <c r="FP52" s="118"/>
      <c r="FQ52" s="118"/>
      <c r="FR52" s="118"/>
      <c r="FS52" s="118"/>
      <c r="FT52" s="118"/>
      <c r="FU52" s="118"/>
      <c r="FV52" s="118"/>
      <c r="FW52" s="118"/>
      <c r="FX52" s="118">
        <f>データ!BH7</f>
        <v>-51</v>
      </c>
      <c r="FY52" s="118"/>
      <c r="FZ52" s="118"/>
      <c r="GA52" s="118"/>
      <c r="GB52" s="118"/>
      <c r="GC52" s="118"/>
      <c r="GD52" s="118"/>
      <c r="GE52" s="118"/>
      <c r="GF52" s="118"/>
      <c r="GG52" s="118"/>
      <c r="GH52" s="118"/>
      <c r="GI52" s="118"/>
      <c r="GJ52" s="118"/>
      <c r="GK52" s="118"/>
      <c r="GL52" s="118"/>
      <c r="GM52" s="118"/>
      <c r="GN52" s="118"/>
      <c r="GO52" s="118"/>
      <c r="GP52" s="118"/>
      <c r="GQ52" s="118">
        <f>データ!BI7</f>
        <v>-53.3</v>
      </c>
      <c r="GR52" s="118"/>
      <c r="GS52" s="118"/>
      <c r="GT52" s="118"/>
      <c r="GU52" s="118"/>
      <c r="GV52" s="118"/>
      <c r="GW52" s="118"/>
      <c r="GX52" s="118"/>
      <c r="GY52" s="118"/>
      <c r="GZ52" s="118"/>
      <c r="HA52" s="118"/>
      <c r="HB52" s="118"/>
      <c r="HC52" s="118"/>
      <c r="HD52" s="118"/>
      <c r="HE52" s="118"/>
      <c r="HF52" s="118"/>
      <c r="HG52" s="118"/>
      <c r="HH52" s="118"/>
      <c r="HI52" s="118"/>
      <c r="HJ52" s="118">
        <f>データ!BJ7</f>
        <v>-45.6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-10091</v>
      </c>
      <c r="JD52" s="128"/>
      <c r="JE52" s="128"/>
      <c r="JF52" s="128"/>
      <c r="JG52" s="128"/>
      <c r="JH52" s="128"/>
      <c r="JI52" s="128"/>
      <c r="JJ52" s="128"/>
      <c r="JK52" s="128"/>
      <c r="JL52" s="128"/>
      <c r="JM52" s="128"/>
      <c r="JN52" s="128"/>
      <c r="JO52" s="128"/>
      <c r="JP52" s="128"/>
      <c r="JQ52" s="128"/>
      <c r="JR52" s="128"/>
      <c r="JS52" s="128"/>
      <c r="JT52" s="128"/>
      <c r="JU52" s="128"/>
      <c r="JV52" s="128">
        <f>データ!BR7</f>
        <v>-8196</v>
      </c>
      <c r="JW52" s="128"/>
      <c r="JX52" s="128"/>
      <c r="JY52" s="128"/>
      <c r="JZ52" s="128"/>
      <c r="KA52" s="128"/>
      <c r="KB52" s="128"/>
      <c r="KC52" s="128"/>
      <c r="KD52" s="128"/>
      <c r="KE52" s="128"/>
      <c r="KF52" s="128"/>
      <c r="KG52" s="128"/>
      <c r="KH52" s="128"/>
      <c r="KI52" s="128"/>
      <c r="KJ52" s="128"/>
      <c r="KK52" s="128"/>
      <c r="KL52" s="128"/>
      <c r="KM52" s="128"/>
      <c r="KN52" s="128"/>
      <c r="KO52" s="128">
        <f>データ!BS7</f>
        <v>-7086</v>
      </c>
      <c r="KP52" s="128"/>
      <c r="KQ52" s="128"/>
      <c r="KR52" s="128"/>
      <c r="KS52" s="128"/>
      <c r="KT52" s="128"/>
      <c r="KU52" s="128"/>
      <c r="KV52" s="128"/>
      <c r="KW52" s="128"/>
      <c r="KX52" s="128"/>
      <c r="KY52" s="128"/>
      <c r="KZ52" s="128"/>
      <c r="LA52" s="128"/>
      <c r="LB52" s="128"/>
      <c r="LC52" s="128"/>
      <c r="LD52" s="128"/>
      <c r="LE52" s="128"/>
      <c r="LF52" s="128"/>
      <c r="LG52" s="128"/>
      <c r="LH52" s="128">
        <f>データ!BT7</f>
        <v>-7576</v>
      </c>
      <c r="LI52" s="128"/>
      <c r="LJ52" s="128"/>
      <c r="LK52" s="128"/>
      <c r="LL52" s="128"/>
      <c r="LM52" s="128"/>
      <c r="LN52" s="128"/>
      <c r="LO52" s="128"/>
      <c r="LP52" s="128"/>
      <c r="LQ52" s="128"/>
      <c r="LR52" s="128"/>
      <c r="LS52" s="128"/>
      <c r="LT52" s="128"/>
      <c r="LU52" s="128"/>
      <c r="LV52" s="128"/>
      <c r="LW52" s="128"/>
      <c r="LX52" s="128"/>
      <c r="LY52" s="128"/>
      <c r="LZ52" s="128"/>
      <c r="MA52" s="128">
        <f>データ!BU7</f>
        <v>-6920</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202</v>
      </c>
      <c r="V53" s="128"/>
      <c r="W53" s="128"/>
      <c r="X53" s="128"/>
      <c r="Y53" s="128"/>
      <c r="Z53" s="128"/>
      <c r="AA53" s="128"/>
      <c r="AB53" s="128"/>
      <c r="AC53" s="128"/>
      <c r="AD53" s="128"/>
      <c r="AE53" s="128"/>
      <c r="AF53" s="128"/>
      <c r="AG53" s="128"/>
      <c r="AH53" s="128"/>
      <c r="AI53" s="128"/>
      <c r="AJ53" s="128"/>
      <c r="AK53" s="128"/>
      <c r="AL53" s="128"/>
      <c r="AM53" s="128"/>
      <c r="AN53" s="128">
        <f>データ!BA7</f>
        <v>177</v>
      </c>
      <c r="AO53" s="128"/>
      <c r="AP53" s="128"/>
      <c r="AQ53" s="128"/>
      <c r="AR53" s="128"/>
      <c r="AS53" s="128"/>
      <c r="AT53" s="128"/>
      <c r="AU53" s="128"/>
      <c r="AV53" s="128"/>
      <c r="AW53" s="128"/>
      <c r="AX53" s="128"/>
      <c r="AY53" s="128"/>
      <c r="AZ53" s="128"/>
      <c r="BA53" s="128"/>
      <c r="BB53" s="128"/>
      <c r="BC53" s="128"/>
      <c r="BD53" s="128"/>
      <c r="BE53" s="128"/>
      <c r="BF53" s="128"/>
      <c r="BG53" s="128">
        <f>データ!BB7</f>
        <v>145</v>
      </c>
      <c r="BH53" s="128"/>
      <c r="BI53" s="128"/>
      <c r="BJ53" s="128"/>
      <c r="BK53" s="128"/>
      <c r="BL53" s="128"/>
      <c r="BM53" s="128"/>
      <c r="BN53" s="128"/>
      <c r="BO53" s="128"/>
      <c r="BP53" s="128"/>
      <c r="BQ53" s="128"/>
      <c r="BR53" s="128"/>
      <c r="BS53" s="128"/>
      <c r="BT53" s="128"/>
      <c r="BU53" s="128"/>
      <c r="BV53" s="128"/>
      <c r="BW53" s="128"/>
      <c r="BX53" s="128"/>
      <c r="BY53" s="128"/>
      <c r="BZ53" s="128">
        <f>データ!BC7</f>
        <v>108</v>
      </c>
      <c r="CA53" s="128"/>
      <c r="CB53" s="128"/>
      <c r="CC53" s="128"/>
      <c r="CD53" s="128"/>
      <c r="CE53" s="128"/>
      <c r="CF53" s="128"/>
      <c r="CG53" s="128"/>
      <c r="CH53" s="128"/>
      <c r="CI53" s="128"/>
      <c r="CJ53" s="128"/>
      <c r="CK53" s="128"/>
      <c r="CL53" s="128"/>
      <c r="CM53" s="128"/>
      <c r="CN53" s="128"/>
      <c r="CO53" s="128"/>
      <c r="CP53" s="128"/>
      <c r="CQ53" s="128"/>
      <c r="CR53" s="128"/>
      <c r="CS53" s="128">
        <f>データ!BD7</f>
        <v>90</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37843</v>
      </c>
      <c r="JD53" s="128"/>
      <c r="JE53" s="128"/>
      <c r="JF53" s="128"/>
      <c r="JG53" s="128"/>
      <c r="JH53" s="128"/>
      <c r="JI53" s="128"/>
      <c r="JJ53" s="128"/>
      <c r="JK53" s="128"/>
      <c r="JL53" s="128"/>
      <c r="JM53" s="128"/>
      <c r="JN53" s="128"/>
      <c r="JO53" s="128"/>
      <c r="JP53" s="128"/>
      <c r="JQ53" s="128"/>
      <c r="JR53" s="128"/>
      <c r="JS53" s="128"/>
      <c r="JT53" s="128"/>
      <c r="JU53" s="128"/>
      <c r="JV53" s="128">
        <f>データ!BW7</f>
        <v>36318</v>
      </c>
      <c r="JW53" s="128"/>
      <c r="JX53" s="128"/>
      <c r="JY53" s="128"/>
      <c r="JZ53" s="128"/>
      <c r="KA53" s="128"/>
      <c r="KB53" s="128"/>
      <c r="KC53" s="128"/>
      <c r="KD53" s="128"/>
      <c r="KE53" s="128"/>
      <c r="KF53" s="128"/>
      <c r="KG53" s="128"/>
      <c r="KH53" s="128"/>
      <c r="KI53" s="128"/>
      <c r="KJ53" s="128"/>
      <c r="KK53" s="128"/>
      <c r="KL53" s="128"/>
      <c r="KM53" s="128"/>
      <c r="KN53" s="128"/>
      <c r="KO53" s="128">
        <f>データ!BX7</f>
        <v>37745</v>
      </c>
      <c r="KP53" s="128"/>
      <c r="KQ53" s="128"/>
      <c r="KR53" s="128"/>
      <c r="KS53" s="128"/>
      <c r="KT53" s="128"/>
      <c r="KU53" s="128"/>
      <c r="KV53" s="128"/>
      <c r="KW53" s="128"/>
      <c r="KX53" s="128"/>
      <c r="KY53" s="128"/>
      <c r="KZ53" s="128"/>
      <c r="LA53" s="128"/>
      <c r="LB53" s="128"/>
      <c r="LC53" s="128"/>
      <c r="LD53" s="128"/>
      <c r="LE53" s="128"/>
      <c r="LF53" s="128"/>
      <c r="LG53" s="128"/>
      <c r="LH53" s="128">
        <f>データ!BY7</f>
        <v>35151</v>
      </c>
      <c r="LI53" s="128"/>
      <c r="LJ53" s="128"/>
      <c r="LK53" s="128"/>
      <c r="LL53" s="128"/>
      <c r="LM53" s="128"/>
      <c r="LN53" s="128"/>
      <c r="LO53" s="128"/>
      <c r="LP53" s="128"/>
      <c r="LQ53" s="128"/>
      <c r="LR53" s="128"/>
      <c r="LS53" s="128"/>
      <c r="LT53" s="128"/>
      <c r="LU53" s="128"/>
      <c r="LV53" s="128"/>
      <c r="LW53" s="128"/>
      <c r="LX53" s="128"/>
      <c r="LY53" s="128"/>
      <c r="LZ53" s="128"/>
      <c r="MA53" s="128">
        <f>データ!BZ7</f>
        <v>29367</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136</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1900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Uee3rkW4nin8Kdq4y8JnFr33bs5WKsuG9ZlMpSOHtOuPHNrkolZN7GZXhqvdPZjuhxYUsOs2xSuWY3bSOz5Hw==" saltValue="SBTlSBBxChTPwnGxITTU0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103</v>
      </c>
      <c r="AV5" s="59" t="s">
        <v>104</v>
      </c>
      <c r="AW5" s="59" t="s">
        <v>91</v>
      </c>
      <c r="AX5" s="59" t="s">
        <v>92</v>
      </c>
      <c r="AY5" s="59" t="s">
        <v>102</v>
      </c>
      <c r="AZ5" s="59" t="s">
        <v>94</v>
      </c>
      <c r="BA5" s="59" t="s">
        <v>95</v>
      </c>
      <c r="BB5" s="59" t="s">
        <v>96</v>
      </c>
      <c r="BC5" s="59" t="s">
        <v>97</v>
      </c>
      <c r="BD5" s="59" t="s">
        <v>98</v>
      </c>
      <c r="BE5" s="59" t="s">
        <v>99</v>
      </c>
      <c r="BF5" s="59" t="s">
        <v>89</v>
      </c>
      <c r="BG5" s="59" t="s">
        <v>90</v>
      </c>
      <c r="BH5" s="59" t="s">
        <v>91</v>
      </c>
      <c r="BI5" s="59" t="s">
        <v>105</v>
      </c>
      <c r="BJ5" s="59" t="s">
        <v>93</v>
      </c>
      <c r="BK5" s="59" t="s">
        <v>94</v>
      </c>
      <c r="BL5" s="59" t="s">
        <v>95</v>
      </c>
      <c r="BM5" s="59" t="s">
        <v>96</v>
      </c>
      <c r="BN5" s="59" t="s">
        <v>97</v>
      </c>
      <c r="BO5" s="59" t="s">
        <v>98</v>
      </c>
      <c r="BP5" s="59" t="s">
        <v>99</v>
      </c>
      <c r="BQ5" s="59" t="s">
        <v>106</v>
      </c>
      <c r="BR5" s="59" t="s">
        <v>107</v>
      </c>
      <c r="BS5" s="59" t="s">
        <v>100</v>
      </c>
      <c r="BT5" s="59" t="s">
        <v>92</v>
      </c>
      <c r="BU5" s="59" t="s">
        <v>102</v>
      </c>
      <c r="BV5" s="59" t="s">
        <v>94</v>
      </c>
      <c r="BW5" s="59" t="s">
        <v>95</v>
      </c>
      <c r="BX5" s="59" t="s">
        <v>96</v>
      </c>
      <c r="BY5" s="59" t="s">
        <v>97</v>
      </c>
      <c r="BZ5" s="59" t="s">
        <v>98</v>
      </c>
      <c r="CA5" s="59" t="s">
        <v>99</v>
      </c>
      <c r="CB5" s="59" t="s">
        <v>106</v>
      </c>
      <c r="CC5" s="59" t="s">
        <v>108</v>
      </c>
      <c r="CD5" s="59" t="s">
        <v>100</v>
      </c>
      <c r="CE5" s="59" t="s">
        <v>109</v>
      </c>
      <c r="CF5" s="59" t="s">
        <v>102</v>
      </c>
      <c r="CG5" s="59" t="s">
        <v>94</v>
      </c>
      <c r="CH5" s="59" t="s">
        <v>95</v>
      </c>
      <c r="CI5" s="59" t="s">
        <v>96</v>
      </c>
      <c r="CJ5" s="59" t="s">
        <v>97</v>
      </c>
      <c r="CK5" s="59" t="s">
        <v>98</v>
      </c>
      <c r="CL5" s="59" t="s">
        <v>99</v>
      </c>
      <c r="CM5" s="153"/>
      <c r="CN5" s="153"/>
      <c r="CO5" s="59" t="s">
        <v>106</v>
      </c>
      <c r="CP5" s="59" t="s">
        <v>107</v>
      </c>
      <c r="CQ5" s="59" t="s">
        <v>100</v>
      </c>
      <c r="CR5" s="59" t="s">
        <v>109</v>
      </c>
      <c r="CS5" s="59" t="s">
        <v>110</v>
      </c>
      <c r="CT5" s="59" t="s">
        <v>94</v>
      </c>
      <c r="CU5" s="59" t="s">
        <v>95</v>
      </c>
      <c r="CV5" s="59" t="s">
        <v>96</v>
      </c>
      <c r="CW5" s="59" t="s">
        <v>97</v>
      </c>
      <c r="CX5" s="59" t="s">
        <v>98</v>
      </c>
      <c r="CY5" s="59" t="s">
        <v>99</v>
      </c>
      <c r="CZ5" s="59" t="s">
        <v>103</v>
      </c>
      <c r="DA5" s="59" t="s">
        <v>108</v>
      </c>
      <c r="DB5" s="59" t="s">
        <v>91</v>
      </c>
      <c r="DC5" s="59" t="s">
        <v>92</v>
      </c>
      <c r="DD5" s="59" t="s">
        <v>110</v>
      </c>
      <c r="DE5" s="59" t="s">
        <v>94</v>
      </c>
      <c r="DF5" s="59" t="s">
        <v>95</v>
      </c>
      <c r="DG5" s="59" t="s">
        <v>96</v>
      </c>
      <c r="DH5" s="59" t="s">
        <v>97</v>
      </c>
      <c r="DI5" s="59" t="s">
        <v>98</v>
      </c>
      <c r="DJ5" s="59" t="s">
        <v>35</v>
      </c>
      <c r="DK5" s="59" t="s">
        <v>103</v>
      </c>
      <c r="DL5" s="59" t="s">
        <v>90</v>
      </c>
      <c r="DM5" s="59" t="s">
        <v>100</v>
      </c>
      <c r="DN5" s="59" t="s">
        <v>109</v>
      </c>
      <c r="DO5" s="59" t="s">
        <v>102</v>
      </c>
      <c r="DP5" s="59" t="s">
        <v>94</v>
      </c>
      <c r="DQ5" s="59" t="s">
        <v>95</v>
      </c>
      <c r="DR5" s="59" t="s">
        <v>96</v>
      </c>
      <c r="DS5" s="59" t="s">
        <v>97</v>
      </c>
      <c r="DT5" s="59" t="s">
        <v>98</v>
      </c>
      <c r="DU5" s="59" t="s">
        <v>99</v>
      </c>
    </row>
    <row r="6" spans="1:125" s="66" customFormat="1" x14ac:dyDescent="0.15">
      <c r="A6" s="49" t="s">
        <v>111</v>
      </c>
      <c r="B6" s="60">
        <f>B8</f>
        <v>2018</v>
      </c>
      <c r="C6" s="60">
        <f t="shared" ref="C6:X6" si="1">C8</f>
        <v>272043</v>
      </c>
      <c r="D6" s="60">
        <f t="shared" si="1"/>
        <v>47</v>
      </c>
      <c r="E6" s="60">
        <f t="shared" si="1"/>
        <v>14</v>
      </c>
      <c r="F6" s="60">
        <f t="shared" si="1"/>
        <v>0</v>
      </c>
      <c r="G6" s="60">
        <f t="shared" si="1"/>
        <v>1</v>
      </c>
      <c r="H6" s="60" t="str">
        <f>SUBSTITUTE(H8,"　","")</f>
        <v>大阪府池田市</v>
      </c>
      <c r="I6" s="60" t="str">
        <f t="shared" si="1"/>
        <v>池田市立駐車場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34</v>
      </c>
      <c r="S6" s="62" t="str">
        <f t="shared" si="1"/>
        <v>商業施設</v>
      </c>
      <c r="T6" s="62" t="str">
        <f t="shared" si="1"/>
        <v>無</v>
      </c>
      <c r="U6" s="63">
        <f t="shared" si="1"/>
        <v>1080</v>
      </c>
      <c r="V6" s="63">
        <f t="shared" si="1"/>
        <v>31</v>
      </c>
      <c r="W6" s="63">
        <f t="shared" si="1"/>
        <v>300</v>
      </c>
      <c r="X6" s="62" t="str">
        <f t="shared" si="1"/>
        <v>導入なし</v>
      </c>
      <c r="Y6" s="64">
        <f>IF(Y8="-",NA(),Y8)</f>
        <v>100</v>
      </c>
      <c r="Z6" s="64">
        <f t="shared" ref="Z6:AH6" si="2">IF(Z8="-",NA(),Z8)</f>
        <v>100</v>
      </c>
      <c r="AA6" s="64">
        <f t="shared" si="2"/>
        <v>100</v>
      </c>
      <c r="AB6" s="64">
        <f t="shared" si="2"/>
        <v>100</v>
      </c>
      <c r="AC6" s="64">
        <f t="shared" si="2"/>
        <v>100</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45.4</v>
      </c>
      <c r="AK6" s="64">
        <f t="shared" ref="AK6:AS6" si="3">IF(AK8="-",NA(),AK8)</f>
        <v>37.299999999999997</v>
      </c>
      <c r="AL6" s="64">
        <f t="shared" si="3"/>
        <v>33.799999999999997</v>
      </c>
      <c r="AM6" s="64">
        <f t="shared" si="3"/>
        <v>34.799999999999997</v>
      </c>
      <c r="AN6" s="64">
        <f t="shared" si="3"/>
        <v>31.3</v>
      </c>
      <c r="AO6" s="64">
        <f t="shared" si="3"/>
        <v>10</v>
      </c>
      <c r="AP6" s="64">
        <f t="shared" si="3"/>
        <v>9.5</v>
      </c>
      <c r="AQ6" s="64">
        <f t="shared" si="3"/>
        <v>15.1</v>
      </c>
      <c r="AR6" s="64">
        <f t="shared" si="3"/>
        <v>15</v>
      </c>
      <c r="AS6" s="64">
        <f t="shared" si="3"/>
        <v>10.5</v>
      </c>
      <c r="AT6" s="61" t="str">
        <f>IF(AT8="-","",IF(AT8="-","【-】","【"&amp;SUBSTITUTE(TEXT(AT8,"#,##0.0"),"-","△")&amp;"】"))</f>
        <v>【5.3】</v>
      </c>
      <c r="AU6" s="65">
        <f>IF(AU8="-",NA(),AU8)</f>
        <v>384</v>
      </c>
      <c r="AV6" s="65">
        <f t="shared" ref="AV6:BD6" si="4">IF(AV8="-",NA(),AV8)</f>
        <v>277</v>
      </c>
      <c r="AW6" s="65">
        <f t="shared" si="4"/>
        <v>243</v>
      </c>
      <c r="AX6" s="65">
        <f t="shared" si="4"/>
        <v>253</v>
      </c>
      <c r="AY6" s="65">
        <f t="shared" si="4"/>
        <v>223</v>
      </c>
      <c r="AZ6" s="65">
        <f t="shared" si="4"/>
        <v>202</v>
      </c>
      <c r="BA6" s="65">
        <f t="shared" si="4"/>
        <v>177</v>
      </c>
      <c r="BB6" s="65">
        <f t="shared" si="4"/>
        <v>145</v>
      </c>
      <c r="BC6" s="65">
        <f t="shared" si="4"/>
        <v>108</v>
      </c>
      <c r="BD6" s="65">
        <f t="shared" si="4"/>
        <v>90</v>
      </c>
      <c r="BE6" s="63" t="str">
        <f>IF(BE8="-","",IF(BE8="-","【-】","【"&amp;SUBSTITUTE(TEXT(BE8,"#,##0"),"-","△")&amp;"】"))</f>
        <v>【30】</v>
      </c>
      <c r="BF6" s="64">
        <f>IF(BF8="-",NA(),BF8)</f>
        <v>-83.1</v>
      </c>
      <c r="BG6" s="64">
        <f t="shared" ref="BG6:BO6" si="5">IF(BG8="-",NA(),BG8)</f>
        <v>-59.6</v>
      </c>
      <c r="BH6" s="64">
        <f t="shared" si="5"/>
        <v>-51</v>
      </c>
      <c r="BI6" s="64">
        <f t="shared" si="5"/>
        <v>-53.3</v>
      </c>
      <c r="BJ6" s="64">
        <f t="shared" si="5"/>
        <v>-45.6</v>
      </c>
      <c r="BK6" s="64">
        <f t="shared" si="5"/>
        <v>18.2</v>
      </c>
      <c r="BL6" s="64">
        <f t="shared" si="5"/>
        <v>17.5</v>
      </c>
      <c r="BM6" s="64">
        <f t="shared" si="5"/>
        <v>14.3</v>
      </c>
      <c r="BN6" s="64">
        <f t="shared" si="5"/>
        <v>11.8</v>
      </c>
      <c r="BO6" s="64">
        <f t="shared" si="5"/>
        <v>8.6</v>
      </c>
      <c r="BP6" s="61" t="str">
        <f>IF(BP8="-","",IF(BP8="-","【-】","【"&amp;SUBSTITUTE(TEXT(BP8,"#,##0.0"),"-","△")&amp;"】"))</f>
        <v>【26.3】</v>
      </c>
      <c r="BQ6" s="65">
        <f>IF(BQ8="-",NA(),BQ8)</f>
        <v>-10091</v>
      </c>
      <c r="BR6" s="65">
        <f t="shared" ref="BR6:BZ6" si="6">IF(BR8="-",NA(),BR8)</f>
        <v>-8196</v>
      </c>
      <c r="BS6" s="65">
        <f t="shared" si="6"/>
        <v>-7086</v>
      </c>
      <c r="BT6" s="65">
        <f t="shared" si="6"/>
        <v>-7576</v>
      </c>
      <c r="BU6" s="65">
        <f t="shared" si="6"/>
        <v>-6920</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112</v>
      </c>
      <c r="CM6" s="63">
        <f t="shared" ref="CM6:CN6" si="7">CM8</f>
        <v>0</v>
      </c>
      <c r="CN6" s="63">
        <f t="shared" si="7"/>
        <v>1900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232.3</v>
      </c>
      <c r="DL6" s="64">
        <f t="shared" ref="DL6:DT6" si="9">IF(DL8="-",NA(),DL8)</f>
        <v>261.3</v>
      </c>
      <c r="DM6" s="64">
        <f t="shared" si="9"/>
        <v>258.10000000000002</v>
      </c>
      <c r="DN6" s="64">
        <f t="shared" si="9"/>
        <v>264.5</v>
      </c>
      <c r="DO6" s="64">
        <f t="shared" si="9"/>
        <v>274.2</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113</v>
      </c>
      <c r="B7" s="60">
        <f t="shared" ref="B7:X7" si="10">B8</f>
        <v>2018</v>
      </c>
      <c r="C7" s="60">
        <f t="shared" si="10"/>
        <v>272043</v>
      </c>
      <c r="D7" s="60">
        <f t="shared" si="10"/>
        <v>47</v>
      </c>
      <c r="E7" s="60">
        <f t="shared" si="10"/>
        <v>14</v>
      </c>
      <c r="F7" s="60">
        <f t="shared" si="10"/>
        <v>0</v>
      </c>
      <c r="G7" s="60">
        <f t="shared" si="10"/>
        <v>1</v>
      </c>
      <c r="H7" s="60" t="str">
        <f t="shared" si="10"/>
        <v>大阪府　池田市</v>
      </c>
      <c r="I7" s="60" t="str">
        <f t="shared" si="10"/>
        <v>池田市立駐車場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34</v>
      </c>
      <c r="S7" s="62" t="str">
        <f t="shared" si="10"/>
        <v>商業施設</v>
      </c>
      <c r="T7" s="62" t="str">
        <f t="shared" si="10"/>
        <v>無</v>
      </c>
      <c r="U7" s="63">
        <f t="shared" si="10"/>
        <v>1080</v>
      </c>
      <c r="V7" s="63">
        <f t="shared" si="10"/>
        <v>31</v>
      </c>
      <c r="W7" s="63">
        <f t="shared" si="10"/>
        <v>300</v>
      </c>
      <c r="X7" s="62" t="str">
        <f t="shared" si="10"/>
        <v>導入なし</v>
      </c>
      <c r="Y7" s="64">
        <f>Y8</f>
        <v>100</v>
      </c>
      <c r="Z7" s="64">
        <f t="shared" ref="Z7:AH7" si="11">Z8</f>
        <v>100</v>
      </c>
      <c r="AA7" s="64">
        <f t="shared" si="11"/>
        <v>100</v>
      </c>
      <c r="AB7" s="64">
        <f t="shared" si="11"/>
        <v>100</v>
      </c>
      <c r="AC7" s="64">
        <f t="shared" si="11"/>
        <v>100</v>
      </c>
      <c r="AD7" s="64">
        <f t="shared" si="11"/>
        <v>110.9</v>
      </c>
      <c r="AE7" s="64">
        <f t="shared" si="11"/>
        <v>113.4</v>
      </c>
      <c r="AF7" s="64">
        <f t="shared" si="11"/>
        <v>191.4</v>
      </c>
      <c r="AG7" s="64">
        <f t="shared" si="11"/>
        <v>141.30000000000001</v>
      </c>
      <c r="AH7" s="64">
        <f t="shared" si="11"/>
        <v>128.30000000000001</v>
      </c>
      <c r="AI7" s="61"/>
      <c r="AJ7" s="64">
        <f>AJ8</f>
        <v>45.4</v>
      </c>
      <c r="AK7" s="64">
        <f t="shared" ref="AK7:AS7" si="12">AK8</f>
        <v>37.299999999999997</v>
      </c>
      <c r="AL7" s="64">
        <f t="shared" si="12"/>
        <v>33.799999999999997</v>
      </c>
      <c r="AM7" s="64">
        <f t="shared" si="12"/>
        <v>34.799999999999997</v>
      </c>
      <c r="AN7" s="64">
        <f t="shared" si="12"/>
        <v>31.3</v>
      </c>
      <c r="AO7" s="64">
        <f t="shared" si="12"/>
        <v>10</v>
      </c>
      <c r="AP7" s="64">
        <f t="shared" si="12"/>
        <v>9.5</v>
      </c>
      <c r="AQ7" s="64">
        <f t="shared" si="12"/>
        <v>15.1</v>
      </c>
      <c r="AR7" s="64">
        <f t="shared" si="12"/>
        <v>15</v>
      </c>
      <c r="AS7" s="64">
        <f t="shared" si="12"/>
        <v>10.5</v>
      </c>
      <c r="AT7" s="61"/>
      <c r="AU7" s="65">
        <f>AU8</f>
        <v>384</v>
      </c>
      <c r="AV7" s="65">
        <f t="shared" ref="AV7:BD7" si="13">AV8</f>
        <v>277</v>
      </c>
      <c r="AW7" s="65">
        <f t="shared" si="13"/>
        <v>243</v>
      </c>
      <c r="AX7" s="65">
        <f t="shared" si="13"/>
        <v>253</v>
      </c>
      <c r="AY7" s="65">
        <f t="shared" si="13"/>
        <v>223</v>
      </c>
      <c r="AZ7" s="65">
        <f t="shared" si="13"/>
        <v>202</v>
      </c>
      <c r="BA7" s="65">
        <f t="shared" si="13"/>
        <v>177</v>
      </c>
      <c r="BB7" s="65">
        <f t="shared" si="13"/>
        <v>145</v>
      </c>
      <c r="BC7" s="65">
        <f t="shared" si="13"/>
        <v>108</v>
      </c>
      <c r="BD7" s="65">
        <f t="shared" si="13"/>
        <v>90</v>
      </c>
      <c r="BE7" s="63"/>
      <c r="BF7" s="64">
        <f>BF8</f>
        <v>-83.1</v>
      </c>
      <c r="BG7" s="64">
        <f t="shared" ref="BG7:BO7" si="14">BG8</f>
        <v>-59.6</v>
      </c>
      <c r="BH7" s="64">
        <f t="shared" si="14"/>
        <v>-51</v>
      </c>
      <c r="BI7" s="64">
        <f t="shared" si="14"/>
        <v>-53.3</v>
      </c>
      <c r="BJ7" s="64">
        <f t="shared" si="14"/>
        <v>-45.6</v>
      </c>
      <c r="BK7" s="64">
        <f t="shared" si="14"/>
        <v>18.2</v>
      </c>
      <c r="BL7" s="64">
        <f t="shared" si="14"/>
        <v>17.5</v>
      </c>
      <c r="BM7" s="64">
        <f t="shared" si="14"/>
        <v>14.3</v>
      </c>
      <c r="BN7" s="64">
        <f t="shared" si="14"/>
        <v>11.8</v>
      </c>
      <c r="BO7" s="64">
        <f t="shared" si="14"/>
        <v>8.6</v>
      </c>
      <c r="BP7" s="61"/>
      <c r="BQ7" s="65">
        <f>BQ8</f>
        <v>-10091</v>
      </c>
      <c r="BR7" s="65">
        <f t="shared" ref="BR7:BZ7" si="15">BR8</f>
        <v>-8196</v>
      </c>
      <c r="BS7" s="65">
        <f t="shared" si="15"/>
        <v>-7086</v>
      </c>
      <c r="BT7" s="65">
        <f t="shared" si="15"/>
        <v>-7576</v>
      </c>
      <c r="BU7" s="65">
        <f t="shared" si="15"/>
        <v>-6920</v>
      </c>
      <c r="BV7" s="65">
        <f t="shared" si="15"/>
        <v>37843</v>
      </c>
      <c r="BW7" s="65">
        <f t="shared" si="15"/>
        <v>36318</v>
      </c>
      <c r="BX7" s="65">
        <f t="shared" si="15"/>
        <v>37745</v>
      </c>
      <c r="BY7" s="65">
        <f t="shared" si="15"/>
        <v>35151</v>
      </c>
      <c r="BZ7" s="65">
        <f t="shared" si="15"/>
        <v>29367</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1900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232.3</v>
      </c>
      <c r="DL7" s="64">
        <f t="shared" ref="DL7:DT7" si="17">DL8</f>
        <v>261.3</v>
      </c>
      <c r="DM7" s="64">
        <f t="shared" si="17"/>
        <v>258.10000000000002</v>
      </c>
      <c r="DN7" s="64">
        <f t="shared" si="17"/>
        <v>264.5</v>
      </c>
      <c r="DO7" s="64">
        <f t="shared" si="17"/>
        <v>274.2</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272043</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34</v>
      </c>
      <c r="S8" s="69" t="s">
        <v>125</v>
      </c>
      <c r="T8" s="69" t="s">
        <v>126</v>
      </c>
      <c r="U8" s="70">
        <v>1080</v>
      </c>
      <c r="V8" s="70">
        <v>31</v>
      </c>
      <c r="W8" s="70">
        <v>300</v>
      </c>
      <c r="X8" s="69" t="s">
        <v>127</v>
      </c>
      <c r="Y8" s="71">
        <v>100</v>
      </c>
      <c r="Z8" s="71">
        <v>100</v>
      </c>
      <c r="AA8" s="71">
        <v>100</v>
      </c>
      <c r="AB8" s="71">
        <v>100</v>
      </c>
      <c r="AC8" s="71">
        <v>100</v>
      </c>
      <c r="AD8" s="71">
        <v>110.9</v>
      </c>
      <c r="AE8" s="71">
        <v>113.4</v>
      </c>
      <c r="AF8" s="71">
        <v>191.4</v>
      </c>
      <c r="AG8" s="71">
        <v>141.30000000000001</v>
      </c>
      <c r="AH8" s="71">
        <v>128.30000000000001</v>
      </c>
      <c r="AI8" s="68">
        <v>297.10000000000002</v>
      </c>
      <c r="AJ8" s="71">
        <v>45.4</v>
      </c>
      <c r="AK8" s="71">
        <v>37.299999999999997</v>
      </c>
      <c r="AL8" s="71">
        <v>33.799999999999997</v>
      </c>
      <c r="AM8" s="71">
        <v>34.799999999999997</v>
      </c>
      <c r="AN8" s="71">
        <v>31.3</v>
      </c>
      <c r="AO8" s="71">
        <v>10</v>
      </c>
      <c r="AP8" s="71">
        <v>9.5</v>
      </c>
      <c r="AQ8" s="71">
        <v>15.1</v>
      </c>
      <c r="AR8" s="71">
        <v>15</v>
      </c>
      <c r="AS8" s="71">
        <v>10.5</v>
      </c>
      <c r="AT8" s="68">
        <v>5.3</v>
      </c>
      <c r="AU8" s="72">
        <v>384</v>
      </c>
      <c r="AV8" s="72">
        <v>277</v>
      </c>
      <c r="AW8" s="72">
        <v>243</v>
      </c>
      <c r="AX8" s="72">
        <v>253</v>
      </c>
      <c r="AY8" s="72">
        <v>223</v>
      </c>
      <c r="AZ8" s="72">
        <v>202</v>
      </c>
      <c r="BA8" s="72">
        <v>177</v>
      </c>
      <c r="BB8" s="72">
        <v>145</v>
      </c>
      <c r="BC8" s="72">
        <v>108</v>
      </c>
      <c r="BD8" s="72">
        <v>90</v>
      </c>
      <c r="BE8" s="72">
        <v>30</v>
      </c>
      <c r="BF8" s="71">
        <v>-83.1</v>
      </c>
      <c r="BG8" s="71">
        <v>-59.6</v>
      </c>
      <c r="BH8" s="71">
        <v>-51</v>
      </c>
      <c r="BI8" s="71">
        <v>-53.3</v>
      </c>
      <c r="BJ8" s="71">
        <v>-45.6</v>
      </c>
      <c r="BK8" s="71">
        <v>18.2</v>
      </c>
      <c r="BL8" s="71">
        <v>17.5</v>
      </c>
      <c r="BM8" s="71">
        <v>14.3</v>
      </c>
      <c r="BN8" s="71">
        <v>11.8</v>
      </c>
      <c r="BO8" s="71">
        <v>8.6</v>
      </c>
      <c r="BP8" s="68">
        <v>26.3</v>
      </c>
      <c r="BQ8" s="72">
        <v>-10091</v>
      </c>
      <c r="BR8" s="72">
        <v>-8196</v>
      </c>
      <c r="BS8" s="72">
        <v>-7086</v>
      </c>
      <c r="BT8" s="73">
        <v>-7576</v>
      </c>
      <c r="BU8" s="73">
        <v>-6920</v>
      </c>
      <c r="BV8" s="72">
        <v>37843</v>
      </c>
      <c r="BW8" s="72">
        <v>36318</v>
      </c>
      <c r="BX8" s="72">
        <v>37745</v>
      </c>
      <c r="BY8" s="72">
        <v>35151</v>
      </c>
      <c r="BZ8" s="72">
        <v>29367</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1900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351.1</v>
      </c>
      <c r="DF8" s="71">
        <v>278.89999999999998</v>
      </c>
      <c r="DG8" s="71">
        <v>205.5</v>
      </c>
      <c r="DH8" s="71">
        <v>187.9</v>
      </c>
      <c r="DI8" s="71">
        <v>139.69999999999999</v>
      </c>
      <c r="DJ8" s="68">
        <v>103.6</v>
      </c>
      <c r="DK8" s="71">
        <v>232.3</v>
      </c>
      <c r="DL8" s="71">
        <v>261.3</v>
      </c>
      <c r="DM8" s="71">
        <v>258.10000000000002</v>
      </c>
      <c r="DN8" s="71">
        <v>264.5</v>
      </c>
      <c r="DO8" s="71">
        <v>274.2</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2020-02-12T00:17:18Z</cp:lastPrinted>
  <dcterms:created xsi:type="dcterms:W3CDTF">2019-12-05T07:25:33Z</dcterms:created>
  <dcterms:modified xsi:type="dcterms:W3CDTF">2020-02-25T03:11:39Z</dcterms:modified>
  <cp:category/>
</cp:coreProperties>
</file>