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H31（H29決算）\05-02チェック作業（２回目）\チェック完了したらこちらに格納\リンク作業済\"/>
    </mc:Choice>
  </mc:AlternateContent>
  <bookViews>
    <workbookView xWindow="0" yWindow="0" windowWidth="15360" windowHeight="7635" tabRatio="82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CR102" i="12" l="1"/>
  <c r="AU88" i="12"/>
  <c r="AP88" i="12"/>
  <c r="AF88" i="12"/>
  <c r="AU63" i="12" l="1"/>
  <c r="AP63" i="12"/>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O35" i="10"/>
  <c r="BE35" i="10"/>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AM34" i="10"/>
  <c r="AM35" i="10" s="1"/>
  <c r="BW34" i="10" l="1"/>
  <c r="BW35" i="10" s="1"/>
  <c r="BW36" i="10" s="1"/>
  <c r="BW37" i="10" s="1"/>
  <c r="BW38" i="10" s="1"/>
  <c r="BW39" i="10" s="1"/>
  <c r="BW40" i="10" s="1"/>
  <c r="BW41" i="10" s="1"/>
  <c r="BW42" i="10" s="1"/>
  <c r="CO34" i="10" l="1"/>
</calcChain>
</file>

<file path=xl/sharedStrings.xml><?xml version="1.0" encoding="utf-8"?>
<sst xmlns="http://schemas.openxmlformats.org/spreadsheetml/2006/main" count="1115" uniqueCount="607">
  <si>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</si>
  <si>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</si>
  <si>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</si>
  <si>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</si>
  <si>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</si>
  <si>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</si>
  <si>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</si>
  <si>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</si>
  <si>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</si>
  <si>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</si>
  <si>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</si>
  <si>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</si>
  <si>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</si>
  <si>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</si>
  <si>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</si>
  <si>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</si>
  <si>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</si>
  <si>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</si>
  <si>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</si>
  <si>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</si>
  <si>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</si>
  <si>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</si>
  <si>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</si>
  <si>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</si>
  <si>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</si>
  <si>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</si>
  <si>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</si>
  <si>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</si>
  <si>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</si>
  <si>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</si>
  <si>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</si>
  <si>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</si>
  <si>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</si>
  <si>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</si>
  <si>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</si>
  <si>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</si>
  <si>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</si>
  <si>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</si>
  <si>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</si>
  <si>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</si>
  <si>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</si>
  <si>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</si>
  <si>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</si>
  <si>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</si>
  <si>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</si>
  <si>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</si>
  <si>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</si>
  <si>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</si>
  <si>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</si>
  <si>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</si>
  <si>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</si>
  <si>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</si>
  <si>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</si>
  <si>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</si>
  <si>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</si>
  <si>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</si>
  <si>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</si>
  <si>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</si>
  <si>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</si>
  <si>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</si>
  <si>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</si>
  <si>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</si>
  <si>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</si>
  <si>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</si>
  <si>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</si>
  <si>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</si>
  <si>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</si>
  <si>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</si>
  <si>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</si>
  <si>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</si>
  <si>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</si>
  <si>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</si>
  <si>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</si>
  <si>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</si>
  <si>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</si>
  <si>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</si>
  <si>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</si>
  <si>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</si>
  <si>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</si>
  <si>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</si>
  <si>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</si>
  <si>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</si>
  <si>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</si>
  <si>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</si>
  <si>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</si>
  <si>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</si>
  <si>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</si>
  <si>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</si>
  <si>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</si>
  <si>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</si>
  <si>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</si>
  <si>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門真市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</si>
  <si>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</si>
  <si>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</si>
  <si>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</si>
  <si>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</si>
  <si>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</si>
  <si>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</si>
  <si>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</si>
  <si>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</si>
  <si>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</si>
  <si>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</si>
  <si>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</si>
  <si>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</si>
  <si>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</si>
  <si>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</si>
  <si>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</si>
  <si>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</si>
  <si>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</si>
  <si>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</si>
  <si>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</si>
  <si>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</si>
  <si>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</si>
  <si>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</si>
  <si>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</si>
  <si>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</si>
  <si>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</si>
  <si>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</si>
  <si>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</si>
  <si>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</si>
  <si>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</si>
  <si>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</si>
  <si>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</si>
  <si>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</si>
  <si>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</si>
  <si>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</si>
  <si>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</si>
  <si>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</si>
  <si>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</si>
  <si>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</si>
  <si>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</si>
  <si>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</si>
  <si>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</si>
  <si>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</si>
  <si>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</si>
  <si>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</si>
  <si>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</si>
  <si>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</si>
  <si>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</si>
  <si>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</si>
  <si>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</si>
  <si>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</si>
  <si>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</si>
  <si>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</si>
  <si>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</si>
  <si>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</si>
  <si>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</si>
  <si>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</si>
  <si>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</si>
  <si>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</si>
  <si>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</si>
  <si>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</si>
  <si>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</si>
  <si>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</si>
  <si>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</si>
  <si>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</si>
  <si>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</si>
  <si>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</si>
  <si>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</si>
  <si>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</si>
  <si>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</si>
  <si>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</si>
  <si>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</si>
  <si>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</si>
  <si>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</si>
  <si>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</si>
  <si>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</si>
  <si>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</si>
  <si>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</si>
  <si>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</si>
  <si>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</si>
  <si>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</si>
  <si>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</si>
  <si>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</si>
  <si>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</si>
  <si>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</si>
  <si>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</si>
  <si>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</si>
  <si>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</si>
  <si>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</si>
  <si>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</si>
  <si>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</si>
  <si>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</si>
  <si>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</si>
  <si>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</si>
  <si>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</si>
  <si>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</si>
  <si>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</si>
  <si>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</si>
  <si>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</si>
  <si>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</si>
  <si>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</si>
  <si>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</si>
  <si>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</si>
  <si>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</si>
  <si>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</si>
  <si>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</si>
  <si>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</si>
  <si>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</si>
  <si>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</si>
  <si>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</si>
  <si>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</si>
  <si>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</si>
  <si>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</si>
  <si>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大阪府門真市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</si>
  <si>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</si>
  <si>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</si>
  <si>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</si>
  <si>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</si>
  <si>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</si>
  <si>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</si>
  <si>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</si>
  <si>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</si>
  <si>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</si>
  <si>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</si>
  <si>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</si>
  <si>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</si>
  <si>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</si>
  <si>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</si>
  <si>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</si>
  <si>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</si>
  <si>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</si>
  <si>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</si>
  <si>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</si>
  <si>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</si>
  <si>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</si>
  <si>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</si>
  <si>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</si>
  <si>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</si>
  <si>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</si>
  <si>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</si>
  <si>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</si>
  <si>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</si>
  <si>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</si>
  <si>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</si>
  <si>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</si>
  <si>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t>
    <phoneticPr fontId="5"/>
  </si>
  <si>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</si>
  <si>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</si>
  <si>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</si>
  <si>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</si>
  <si>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</si>
  <si>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</si>
  <si>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</si>
  <si>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</si>
  <si>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</si>
  <si>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</si>
  <si>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</si>
  <si>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</si>
  <si>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</si>
  <si>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</si>
  <si>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</si>
  <si>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</si>
  <si>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</si>
  <si>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</si>
  <si>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</si>
  <si>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</si>
  <si>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</si>
  <si>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</si>
  <si>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</si>
  <si>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</si>
  <si>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</si>
  <si>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</si>
  <si>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</si>
  <si>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</si>
  <si>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</si>
  <si>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</si>
  <si>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</si>
  <si>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</si>
  <si>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</si>
  <si>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</si>
  <si>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</si>
  <si>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</si>
  <si>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</si>
  <si>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</si>
  <si>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</si>
  <si>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</si>
  <si>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</si>
  <si>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</si>
  <si>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</si>
  <si>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</si>
  <si>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</si>
  <si>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</si>
  <si>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</si>
  <si>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</si>
  <si>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</si>
  <si>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</si>
  <si>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</si>
  <si>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</si>
  <si>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</si>
  <si>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</si>
  <si>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</si>
  <si>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</si>
  <si>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</si>
  <si>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</si>
  <si>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</si>
  <si>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</si>
  <si>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</si>
  <si>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</si>
  <si>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</si>
  <si>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</si>
  <si>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</si>
  <si>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</si>
  <si>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</si>
  <si>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</si>
  <si>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</si>
  <si>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</si>
  <si>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</si>
  <si>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</si>
  <si>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</si>
  <si>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</si>
  <si>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</si>
  <si>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</si>
  <si>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</si>
  <si>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</si>
  <si>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</si>
  <si>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</si>
  <si>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</si>
  <si>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</si>
  <si>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</si>
  <si>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</si>
  <si>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</si>
  <si>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</si>
  <si>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</si>
  <si>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</si>
  <si>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</si>
  <si>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</si>
  <si>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</si>
  <si>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</si>
  <si>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</si>
  <si>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</si>
  <si>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</si>
  <si>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</si>
  <si>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</si>
  <si>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</si>
  <si>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</si>
  <si>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</si>
  <si>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</si>
  <si>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</si>
  <si>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</si>
  <si>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</si>
  <si>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</si>
  <si>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</si>
  <si>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</si>
  <si>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</si>
  <si>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</si>
  <si>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</si>
  <si>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</si>
  <si>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</si>
  <si>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</si>
  <si>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</si>
  <si>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</si>
  <si>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</si>
  <si>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</si>
  <si>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大阪府門真市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</si>
  <si>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</si>
  <si>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</si>
  <si>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</si>
  <si>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</si>
  <si>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</si>
  <si>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</si>
  <si>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</si>
  <si>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</si>
  <si>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</si>
  <si>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</si>
  <si>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</si>
  <si>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</si>
  <si>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</si>
  <si>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</si>
  <si>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</si>
  <si>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</si>
  <si>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</si>
  <si>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</si>
  <si>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</si>
  <si>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</si>
  <si>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都市開発資金特別会計</t>
    <phoneticPr fontId="5"/>
  </si>
  <si>
    <t>公共用地先行取得事業特別会計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</si>
  <si>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</si>
  <si>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</si>
  <si>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</si>
  <si>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</si>
  <si>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</si>
  <si>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</si>
  <si>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</si>
  <si>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</si>
  <si>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</si>
  <si>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</si>
  <si>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</si>
  <si>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</si>
  <si>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</si>
  <si>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</si>
  <si>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</si>
  <si>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</si>
  <si>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</si>
  <si>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</si>
  <si>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</si>
  <si>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</si>
  <si>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</si>
  <si>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</si>
  <si>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</si>
  <si>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</si>
  <si>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</si>
  <si>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</si>
  <si>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</si>
  <si>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</si>
  <si>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</si>
  <si>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</si>
  <si>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</si>
  <si>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</si>
  <si>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</si>
  <si>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</si>
  <si>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</si>
  <si>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</si>
  <si>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</si>
  <si>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</si>
  <si>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</si>
  <si>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</si>
  <si>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</si>
  <si>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</si>
  <si>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</si>
  <si>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</si>
  <si>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</si>
  <si>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</si>
  <si>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</si>
  <si>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</si>
  <si>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</si>
  <si>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</si>
  <si>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</si>
  <si>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</si>
  <si>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</si>
  <si>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</si>
  <si>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</si>
  <si>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</si>
  <si>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</si>
  <si>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</si>
  <si>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</si>
  <si>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</si>
  <si>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</si>
  <si>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</si>
  <si>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</si>
  <si>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</si>
  <si>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</si>
  <si>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</si>
  <si>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</si>
  <si>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</si>
  <si>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</si>
  <si>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</si>
  <si>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</si>
  <si>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</si>
  <si>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</si>
  <si>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</si>
  <si>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</si>
  <si>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</si>
  <si>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</si>
  <si>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</si>
  <si>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</si>
  <si>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</si>
  <si>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</si>
  <si>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</si>
  <si>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</si>
  <si>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後期高齢者医療事業特別会計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</si>
  <si>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</si>
  <si>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国民健康保険事業特別会計</t>
    <phoneticPr fontId="5"/>
  </si>
  <si>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</si>
  <si>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</si>
  <si>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</si>
  <si>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</si>
  <si>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</si>
  <si>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</si>
  <si>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</si>
  <si>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</si>
  <si>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</si>
  <si>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</si>
  <si>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</si>
  <si>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</si>
  <si>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</si>
  <si>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</si>
  <si>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</si>
  <si>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</si>
  <si>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</si>
  <si>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</si>
  <si>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</si>
  <si>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</si>
  <si>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</si>
  <si>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</si>
  <si>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</si>
  <si>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</si>
  <si>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</si>
  <si>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</si>
  <si>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</si>
  <si>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</si>
  <si>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</si>
  <si>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</si>
  <si>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</si>
  <si>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</si>
  <si>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</si>
  <si>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</si>
  <si>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</si>
  <si>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</si>
  <si>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</si>
  <si>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</si>
  <si>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</si>
  <si>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</si>
  <si>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</si>
  <si>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</si>
  <si>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</si>
  <si>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</si>
  <si>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</si>
  <si>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</si>
  <si>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</si>
  <si>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</si>
  <si>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</si>
  <si>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</si>
  <si>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</si>
  <si>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</si>
  <si>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</si>
  <si>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</si>
  <si>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</si>
  <si>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</si>
  <si>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</si>
  <si>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</si>
  <si>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</si>
  <si>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</si>
  <si>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</si>
  <si>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</si>
  <si>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</si>
  <si>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</si>
  <si>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</si>
  <si>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</si>
  <si>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</si>
  <si>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</si>
  <si>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</si>
  <si>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</si>
  <si>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</si>
  <si>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</si>
  <si>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</si>
  <si>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</si>
  <si>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</si>
  <si>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</si>
  <si>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</si>
  <si>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</si>
  <si>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</si>
  <si>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</si>
  <si>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</si>
  <si>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</si>
  <si>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</si>
  <si>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</si>
  <si>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</si>
  <si>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</si>
  <si>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</si>
  <si>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</si>
  <si>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</si>
  <si>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0.03</t>
  </si>
  <si>
    <t>▲ 0.56</t>
  </si>
  <si>
    <t>▲ 0.70</t>
  </si>
  <si>
    <t>▲ 0.21</t>
  </si>
  <si>
    <t>国民健康保険事業特別会計</t>
  </si>
  <si>
    <t>▲ 9.64</t>
  </si>
  <si>
    <t>▲ 8.10</t>
  </si>
  <si>
    <t>▲ 6.44</t>
  </si>
  <si>
    <t>▲ 4.57</t>
  </si>
  <si>
    <t>▲ 2.82</t>
  </si>
  <si>
    <t>水道事業会計</t>
  </si>
  <si>
    <t>公共下水道事業会計</t>
  </si>
  <si>
    <t>後期高齢者医療事業特別会計</t>
  </si>
  <si>
    <t>一般会計</t>
  </si>
  <si>
    <t>都市開発資金特別会計</t>
  </si>
  <si>
    <t>公共用地先行取得事業特別会計</t>
  </si>
  <si>
    <t>その他会計（赤字）</t>
  </si>
  <si>
    <t>その他会計（黒字）</t>
  </si>
  <si>
    <t>守口市門真市消防組合</t>
    <rPh sb="0" eb="3">
      <t>モリグチシ</t>
    </rPh>
    <rPh sb="3" eb="6">
      <t>カドマシ</t>
    </rPh>
    <rPh sb="6" eb="8">
      <t>ショウボウ</t>
    </rPh>
    <rPh sb="8" eb="10">
      <t>クミアイ</t>
    </rPh>
    <phoneticPr fontId="30"/>
  </si>
  <si>
    <t>飯盛霊園組合（一般会計）</t>
    <rPh sb="0" eb="2">
      <t>イイモリ</t>
    </rPh>
    <rPh sb="2" eb="4">
      <t>レイエン</t>
    </rPh>
    <rPh sb="4" eb="6">
      <t>クミアイ</t>
    </rPh>
    <rPh sb="7" eb="9">
      <t>イッパン</t>
    </rPh>
    <rPh sb="9" eb="11">
      <t>カイケイ</t>
    </rPh>
    <phoneticPr fontId="30"/>
  </si>
  <si>
    <t>飯盛霊園組合（霊園事業特別会計）</t>
    <rPh sb="0" eb="2">
      <t>イイモリ</t>
    </rPh>
    <rPh sb="2" eb="4">
      <t>レイエン</t>
    </rPh>
    <rPh sb="4" eb="6">
      <t>クミアイ</t>
    </rPh>
    <rPh sb="7" eb="9">
      <t>レイエン</t>
    </rPh>
    <rPh sb="9" eb="11">
      <t>ジギョウ</t>
    </rPh>
    <rPh sb="11" eb="13">
      <t>トクベツ</t>
    </rPh>
    <rPh sb="13" eb="15">
      <t>カイケイ</t>
    </rPh>
    <phoneticPr fontId="30"/>
  </si>
  <si>
    <t>淀川左岸水防事務組合</t>
    <rPh sb="0" eb="2">
      <t>ヨドガワ</t>
    </rPh>
    <rPh sb="2" eb="4">
      <t>サガン</t>
    </rPh>
    <rPh sb="4" eb="6">
      <t>スイボウ</t>
    </rPh>
    <rPh sb="6" eb="8">
      <t>ジム</t>
    </rPh>
    <rPh sb="8" eb="10">
      <t>クミアイ</t>
    </rPh>
    <phoneticPr fontId="30"/>
  </si>
  <si>
    <t>くすのき広域連合</t>
    <rPh sb="4" eb="6">
      <t>コウイキ</t>
    </rPh>
    <rPh sb="6" eb="8">
      <t>レンゴウ</t>
    </rPh>
    <phoneticPr fontId="30"/>
  </si>
  <si>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30"/>
  </si>
  <si>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</si>
  <si>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30"/>
  </si>
  <si>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30"/>
  </si>
  <si>
    <t>門真都市開発ビル</t>
    <rPh sb="0" eb="2">
      <t>カドマ</t>
    </rPh>
    <rPh sb="2" eb="4">
      <t>トシ</t>
    </rPh>
    <rPh sb="4" eb="6">
      <t>カイハツ</t>
    </rPh>
    <phoneticPr fontId="2"/>
  </si>
  <si>
    <t>-</t>
    <phoneticPr fontId="2"/>
  </si>
  <si>
    <t>-</t>
    <phoneticPr fontId="2"/>
  </si>
  <si>
    <t>-</t>
    <phoneticPr fontId="2"/>
  </si>
  <si>
    <t>まちづくり整備基金</t>
    <phoneticPr fontId="11"/>
  </si>
  <si>
    <t>市営住宅建設基金</t>
    <phoneticPr fontId="11"/>
  </si>
  <si>
    <t>文化芸術振興基金</t>
    <phoneticPr fontId="11"/>
  </si>
  <si>
    <t>都市整備基金</t>
    <phoneticPr fontId="11"/>
  </si>
  <si>
    <t>環境保全基金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</si>
  <si>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</si>
  <si>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</si>
  <si>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</si>
  <si>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t>
    </r>
    <r>
      <rPr>
        <sz val="10"/>
        <rFont val="ＭＳ Ｐゴシック"/>
        <family val="3"/>
        <charset val="128"/>
      </rPr>
      <t>将来負担比率については、公共下水道事業の公営企業会計適用により公営企業債等繰入見込額が対前年度比約9億円減少し、下水道事業債を約10億円、公共施設等適正管理推進事業債が約8億円発行したことなどにより基準財政需要額算入見込額が約7億円増加した。また、都市計画事業に係る地方債の元金償還金等が対前年度比約3億円減少したことにより、平均充当率が3.7％増加し、充当可能特定歳入が対前年度比約5億円増加となったことなどにより、前年度比で8.4ポイントの改善となった。その結果、類似団体内平均値と同じ値となっている。
　しかし、有形固定資産減価償却率については、高度経済成長と急激な人口増加を背景に、昭和40年代から昭和50年代にかけて建設された施設等が一斉に更新時期を迎えているため、類似団体内平均値と比較して高くなっている。更新費用等の増加に伴う財源の捻出が課題であるが、公共施設等総合管理計画に基づき、施設等の質と量の見直しに取り組む</t>
    </r>
    <r>
      <rPr>
        <sz val="10"/>
        <color indexed="8"/>
        <rFont val="ＭＳ Ｐゴシック"/>
        <family val="3"/>
        <charset val="128"/>
      </rPr>
      <t>。</t>
    </r>
    <rPh sb="210" eb="214">
      <t>ゼンネンドヒ</t>
    </rPh>
    <rPh sb="244" eb="245">
      <t>オナ</t>
    </rPh>
    <rPh sb="246" eb="247">
      <t>アタイ</t>
    </rPh>
    <rPh sb="260" eb="262">
      <t>ユウケイ</t>
    </rPh>
    <rPh sb="262" eb="264">
      <t>コテイ</t>
    </rPh>
    <rPh sb="264" eb="266">
      <t>シサン</t>
    </rPh>
    <rPh sb="266" eb="268">
      <t>ゲンカ</t>
    </rPh>
    <rPh sb="268" eb="270">
      <t>ショウキャク</t>
    </rPh>
    <rPh sb="270" eb="271">
      <t>リツ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</si>
  <si>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</si>
  <si>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</si>
  <si>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</si>
  <si>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</si>
  <si>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</si>
  <si>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</si>
  <si>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</si>
  <si>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</si>
  <si>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t>
    </r>
    <r>
      <rPr>
        <sz val="10"/>
        <rFont val="ＭＳ Ｐゴシック"/>
        <family val="3"/>
        <charset val="128"/>
      </rPr>
      <t>将来負担比率については、前年度比で8.4ポイントの改善となり、類似団体内平均値と同じ値となっている。
　また、実質公債費比率については、公共下水道事業の公営企業会計適用により、公営企業に要する経費の財源とする地方債の償還の財源に充てたと認められる繰入金が対前年度比約3億円減少、過去の地方債の返済が終了したことなどにより、対前年度比約1億円の元利償還金の額が減少し、前年度比で0.7ポイントの改善となり、類似団体内平均値を下回っている。
　今後も、「門真市第5次総合計画」に基づくまちづくり及び老朽化施設の整備等にかかる市債の発行を見込んでおり、引き続き、比率の動向に注意しながら、経常的経費の削減及び将来的な公債費の推移を見据えた市債発行に努める。</t>
    </r>
    <rPh sb="1" eb="3">
      <t>ショウライ</t>
    </rPh>
    <rPh sb="3" eb="5">
      <t>フタン</t>
    </rPh>
    <rPh sb="5" eb="7">
      <t>ヒリツ</t>
    </rPh>
    <rPh sb="13" eb="17">
      <t>ゼンネンドヒ</t>
    </rPh>
    <rPh sb="32" eb="34">
      <t>ルイジ</t>
    </rPh>
    <rPh sb="34" eb="36">
      <t>ダンタイ</t>
    </rPh>
    <rPh sb="36" eb="37">
      <t>ナイ</t>
    </rPh>
    <rPh sb="37" eb="40">
      <t>ヘイキンチ</t>
    </rPh>
    <rPh sb="41" eb="42">
      <t>オナ</t>
    </rPh>
    <rPh sb="43" eb="44">
      <t>アタイ</t>
    </rPh>
    <rPh sb="203" eb="205">
      <t>ルイジ</t>
    </rPh>
    <rPh sb="205" eb="207">
      <t>ダンタイ</t>
    </rPh>
    <rPh sb="207" eb="208">
      <t>ナイ</t>
    </rPh>
    <rPh sb="208" eb="211">
      <t>ヘイキンチ</t>
    </rPh>
    <rPh sb="212" eb="214">
      <t>シタマワ</t>
    </rPh>
    <rPh sb="279" eb="281">
      <t>ヒリツ</t>
    </rPh>
    <rPh sb="282" eb="284">
      <t>ドウコウ</t>
    </rPh>
    <rPh sb="285" eb="287">
      <t>チュウイ</t>
    </rPh>
    <rPh sb="292" eb="295">
      <t>ケイジョウテキ</t>
    </rPh>
    <rPh sb="295" eb="297">
      <t>ケイヒ</t>
    </rPh>
    <rPh sb="298" eb="300">
      <t>サクゲン</t>
    </rPh>
    <rPh sb="300" eb="301">
      <t>オヨ</t>
    </rPh>
    <phoneticPr fontId="5"/>
  </si>
  <si>
    <t>将来負担比率</t>
    <phoneticPr fontId="5"/>
  </si>
  <si>
    <t>実質公債費比率</t>
    <phoneticPr fontId="5"/>
  </si>
  <si>
    <t>類似団体内平均値</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</si>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</sst>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0"/>
      <name val="ＭＳ Ｐゴシック"/>
      <family val="3"/>
      <charset val="128"/>
    </font>
    <font>
      <sz val="7"/>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6"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20"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4" fillId="0" borderId="41" xfId="16" applyFont="1" applyBorder="1" applyAlignment="1" applyProtection="1">
      <alignment horizontal="left" vertical="top" wrapText="1"/>
      <protection locked="0"/>
    </xf>
    <xf numFmtId="0" fontId="35" fillId="0" borderId="12" xfId="16" applyFont="1" applyBorder="1" applyAlignment="1" applyProtection="1">
      <alignment horizontal="left" vertical="top" wrapText="1"/>
      <protection locked="0"/>
    </xf>
    <xf numFmtId="0" fontId="35" fillId="0" borderId="46" xfId="16" applyFont="1" applyBorder="1" applyAlignment="1" applyProtection="1">
      <alignment horizontal="left" vertical="top" wrapText="1"/>
      <protection locked="0"/>
    </xf>
    <xf numFmtId="0" fontId="35" fillId="0" borderId="62" xfId="16" applyFont="1" applyBorder="1" applyAlignment="1" applyProtection="1">
      <alignment horizontal="left" vertical="top" wrapText="1"/>
      <protection locked="0"/>
    </xf>
    <xf numFmtId="0" fontId="35" fillId="0" borderId="0" xfId="16" applyFont="1" applyAlignment="1" applyProtection="1">
      <alignment horizontal="left" vertical="top" wrapText="1"/>
      <protection locked="0"/>
    </xf>
    <xf numFmtId="0" fontId="35" fillId="0" borderId="38" xfId="16" applyFont="1" applyBorder="1" applyAlignment="1" applyProtection="1">
      <alignment horizontal="left" vertical="top" wrapText="1"/>
      <protection locked="0"/>
    </xf>
    <xf numFmtId="0" fontId="35" fillId="0" borderId="37" xfId="16" applyFont="1" applyBorder="1" applyAlignment="1" applyProtection="1">
      <alignment horizontal="left" vertical="top" wrapText="1"/>
      <protection locked="0"/>
    </xf>
    <xf numFmtId="0" fontId="35" fillId="0" borderId="52" xfId="16" applyFont="1" applyBorder="1" applyAlignment="1" applyProtection="1">
      <alignment horizontal="left" vertical="top" wrapText="1"/>
      <protection locked="0"/>
    </xf>
    <xf numFmtId="0" fontId="35"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58051</c:v>
                </c:pt>
                <c:pt idx="3">
                  <c:v>65942</c:v>
                </c:pt>
                <c:pt idx="4">
                  <c:v>68655</c:v>
                </c:pt>
              </c:numCache>
            </c:numRef>
          </c:val>
          <c:smooth val="0"/>
          <c:extLst>
            <c:ext xmlns:c16="http://schemas.microsoft.com/office/drawing/2014/chart" uri="{C3380CC4-5D6E-409C-BE32-E72D297353CC}">
              <c16:uniqueId val="{00000000-A9EA-4A8A-B3AC-E5C98F0FBC9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40767</c:v>
                </c:pt>
                <c:pt idx="1">
                  <c:v>29551</c:v>
                </c:pt>
                <c:pt idx="2">
                  <c:v>39244</c:v>
                </c:pt>
                <c:pt idx="3">
                  <c:v>54741</c:v>
                </c:pt>
                <c:pt idx="4">
                  <c:v>26120</c:v>
                </c:pt>
              </c:numCache>
            </c:numRef>
          </c:val>
          <c:smooth val="0"/>
          <c:extLst>
            <c:ext xmlns:c16="http://schemas.microsoft.com/office/drawing/2014/chart" uri="{C3380CC4-5D6E-409C-BE32-E72D297353CC}">
              <c16:uniqueId val="{00000001-A9EA-4A8A-B3AC-E5C98F0FBC9E}"/>
            </c:ext>
          </c:extLst>
        </c:ser>
        <c:dLbls>
          <c:showLegendKey val="0"/>
          <c:showVal val="0"/>
          <c:showCatName val="0"/>
          <c:showSerName val="0"/>
          <c:showPercent val="0"/>
          <c:showBubbleSize val="0"/>
        </c:dLbls>
        <c:marker val="1"/>
        <c:smooth val="0"/>
        <c:axId val="1533425056"/>
        <c:axId val="1533427776"/>
      </c:lineChart>
      <c:catAx>
        <c:axId val="15334250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33427776"/>
        <c:crosses val="autoZero"/>
        <c:auto val="1"/>
        <c:lblAlgn val="ctr"/>
        <c:lblOffset val="100"/>
        <c:tickLblSkip val="1"/>
        <c:tickMarkSkip val="1"/>
        <c:noMultiLvlLbl val="0"/>
      </c:catAx>
      <c:valAx>
        <c:axId val="153342777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33425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0.99</c:v>
                </c:pt>
                <c:pt idx="1">
                  <c:v>1.55</c:v>
                </c:pt>
                <c:pt idx="2">
                  <c:v>0.2</c:v>
                </c:pt>
                <c:pt idx="3">
                  <c:v>0.03</c:v>
                </c:pt>
                <c:pt idx="4">
                  <c:v>0.01</c:v>
                </c:pt>
              </c:numCache>
            </c:numRef>
          </c:val>
          <c:extLst>
            <c:ext xmlns:c16="http://schemas.microsoft.com/office/drawing/2014/chart" uri="{C3380CC4-5D6E-409C-BE32-E72D297353CC}">
              <c16:uniqueId val="{00000000-3B21-4C8B-A240-6D8789E311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5.92</c:v>
                </c:pt>
                <c:pt idx="1">
                  <c:v>6.42</c:v>
                </c:pt>
                <c:pt idx="2">
                  <c:v>7.17</c:v>
                </c:pt>
                <c:pt idx="3">
                  <c:v>6.68</c:v>
                </c:pt>
                <c:pt idx="4">
                  <c:v>6.49</c:v>
                </c:pt>
              </c:numCache>
            </c:numRef>
          </c:val>
          <c:extLst>
            <c:ext xmlns:c16="http://schemas.microsoft.com/office/drawing/2014/chart" uri="{C3380CC4-5D6E-409C-BE32-E72D297353CC}">
              <c16:uniqueId val="{00000001-3B21-4C8B-A240-6D8789E311FD}"/>
            </c:ext>
          </c:extLst>
        </c:ser>
        <c:dLbls>
          <c:showLegendKey val="0"/>
          <c:showVal val="0"/>
          <c:showCatName val="0"/>
          <c:showSerName val="0"/>
          <c:showPercent val="0"/>
          <c:showBubbleSize val="0"/>
        </c:dLbls>
        <c:gapWidth val="250"/>
        <c:overlap val="100"/>
        <c:axId val="1533428320"/>
        <c:axId val="1533431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-0.03</c:v>
                </c:pt>
                <c:pt idx="1">
                  <c:v>1.07</c:v>
                </c:pt>
                <c:pt idx="2">
                  <c:v>-0.56000000000000005</c:v>
                </c:pt>
                <c:pt idx="3">
                  <c:v>-0.7</c:v>
                </c:pt>
                <c:pt idx="4">
                  <c:v>-0.21</c:v>
                </c:pt>
              </c:numCache>
            </c:numRef>
          </c:val>
          <c:smooth val="0"/>
          <c:extLst>
            <c:ext xmlns:c16="http://schemas.microsoft.com/office/drawing/2014/chart" uri="{C3380CC4-5D6E-409C-BE32-E72D297353CC}">
              <c16:uniqueId val="{00000002-3B21-4C8B-A240-6D8789E311FD}"/>
            </c:ext>
          </c:extLst>
        </c:ser>
        <c:dLbls>
          <c:showLegendKey val="0"/>
          <c:showVal val="0"/>
          <c:showCatName val="0"/>
          <c:showSerName val="0"/>
          <c:showPercent val="0"/>
          <c:showBubbleSize val="0"/>
        </c:dLbls>
        <c:marker val="1"/>
        <c:smooth val="0"/>
        <c:axId val="1533428320"/>
        <c:axId val="1533431584"/>
      </c:lineChart>
      <c:catAx>
        <c:axId val="153342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33431584"/>
        <c:crosses val="autoZero"/>
        <c:auto val="1"/>
        <c:lblAlgn val="ctr"/>
        <c:lblOffset val="100"/>
        <c:tickLblSkip val="1"/>
        <c:tickMarkSkip val="1"/>
        <c:noMultiLvlLbl val="0"/>
      </c:catAx>
      <c:valAx>
        <c:axId val="1533431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3428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0.4</c:v>
                </c:pt>
                <c:pt idx="2">
                  <c:v>#N/A</c:v>
                </c:pt>
                <c:pt idx="3">
                  <c:v>0.56000000000000005</c:v>
                </c:pt>
                <c:pt idx="4">
                  <c:v>#N/A</c:v>
                </c:pt>
                <c:pt idx="5">
                  <c:v>0.66</c:v>
                </c:pt>
                <c:pt idx="6">
                  <c:v>#N/A</c:v>
                </c:pt>
                <c:pt idx="7">
                  <c:v>2.2799999999999998</c:v>
                </c:pt>
                <c:pt idx="8">
                  <c:v>0</c:v>
                </c:pt>
                <c:pt idx="9">
                  <c:v>0</c:v>
                </c:pt>
              </c:numCache>
            </c:numRef>
          </c:val>
          <c:extLst>
            <c:ext xmlns:c16="http://schemas.microsoft.com/office/drawing/2014/chart" uri="{C3380CC4-5D6E-409C-BE32-E72D297353CC}">
              <c16:uniqueId val="{00000000-EA45-406B-9157-DCA2BB65AAA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A45-406B-9157-DCA2BB65AAA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A45-406B-9157-DCA2BB65AAA3}"/>
            </c:ext>
          </c:extLst>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A45-406B-9157-DCA2BB65AAA3}"/>
            </c:ext>
          </c:extLst>
        </c:ser>
        <c:ser>
          <c:idx val="4"/>
          <c:order val="4"/>
          <c:tx>
            <c:strRef>
              <c:f>データシート!$A$31</c:f>
              <c:strCache>
                <c:ptCount val="1"/>
                <c:pt idx="0">
                  <c:v>都市開発資金特別会計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A45-406B-9157-DCA2BB65AAA3}"/>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0.98</c:v>
                </c:pt>
                <c:pt idx="2">
                  <c:v>#N/A</c:v>
                </c:pt>
                <c:pt idx="3">
                  <c:v>1.54</c:v>
                </c:pt>
                <c:pt idx="4">
                  <c:v>#N/A</c:v>
                </c:pt>
                <c:pt idx="5">
                  <c:v>0.2</c:v>
                </c:pt>
                <c:pt idx="6">
                  <c:v>#N/A</c:v>
                </c:pt>
                <c:pt idx="7">
                  <c:v>0.02</c:v>
                </c:pt>
                <c:pt idx="8">
                  <c:v>#N/A</c:v>
                </c:pt>
                <c:pt idx="9">
                  <c:v>0</c:v>
                </c:pt>
              </c:numCache>
            </c:numRef>
          </c:val>
          <c:extLst>
            <c:ext xmlns:c16="http://schemas.microsoft.com/office/drawing/2014/chart" uri="{C3380CC4-5D6E-409C-BE32-E72D297353CC}">
              <c16:uniqueId val="{00000005-EA45-406B-9157-DCA2BB65AAA3}"/>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0.23</c:v>
                </c:pt>
                <c:pt idx="2">
                  <c:v>#N/A</c:v>
                </c:pt>
                <c:pt idx="3">
                  <c:v>0.27</c:v>
                </c:pt>
                <c:pt idx="4">
                  <c:v>#N/A</c:v>
                </c:pt>
                <c:pt idx="5">
                  <c:v>0.28000000000000003</c:v>
                </c:pt>
                <c:pt idx="6">
                  <c:v>#N/A</c:v>
                </c:pt>
                <c:pt idx="7">
                  <c:v>0.28000000000000003</c:v>
                </c:pt>
                <c:pt idx="8">
                  <c:v>#N/A</c:v>
                </c:pt>
                <c:pt idx="9">
                  <c:v>0.3</c:v>
                </c:pt>
              </c:numCache>
            </c:numRef>
          </c:val>
          <c:extLst>
            <c:ext xmlns:c16="http://schemas.microsoft.com/office/drawing/2014/chart" uri="{C3380CC4-5D6E-409C-BE32-E72D297353CC}">
              <c16:uniqueId val="{00000006-EA45-406B-9157-DCA2BB65AAA3}"/>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2.41</c:v>
                </c:pt>
              </c:numCache>
            </c:numRef>
          </c:val>
          <c:extLst>
            <c:ext xmlns:c16="http://schemas.microsoft.com/office/drawing/2014/chart" uri="{C3380CC4-5D6E-409C-BE32-E72D297353CC}">
              <c16:uniqueId val="{00000007-EA45-406B-9157-DCA2BB65AAA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10.31</c:v>
                </c:pt>
                <c:pt idx="2">
                  <c:v>#N/A</c:v>
                </c:pt>
                <c:pt idx="3">
                  <c:v>10.79</c:v>
                </c:pt>
                <c:pt idx="4">
                  <c:v>#N/A</c:v>
                </c:pt>
                <c:pt idx="5">
                  <c:v>10.82</c:v>
                </c:pt>
                <c:pt idx="6">
                  <c:v>#N/A</c:v>
                </c:pt>
                <c:pt idx="7">
                  <c:v>11.89</c:v>
                </c:pt>
                <c:pt idx="8">
                  <c:v>#N/A</c:v>
                </c:pt>
                <c:pt idx="9">
                  <c:v>12.84</c:v>
                </c:pt>
              </c:numCache>
            </c:numRef>
          </c:val>
          <c:extLst>
            <c:ext xmlns:c16="http://schemas.microsoft.com/office/drawing/2014/chart" uri="{C3380CC4-5D6E-409C-BE32-E72D297353CC}">
              <c16:uniqueId val="{00000008-EA45-406B-9157-DCA2BB65AAA3}"/>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9.64</c:v>
                </c:pt>
                <c:pt idx="1">
                  <c:v>#N/A</c:v>
                </c:pt>
                <c:pt idx="2">
                  <c:v>8.1</c:v>
                </c:pt>
                <c:pt idx="3">
                  <c:v>#N/A</c:v>
                </c:pt>
                <c:pt idx="4">
                  <c:v>6.44</c:v>
                </c:pt>
                <c:pt idx="5">
                  <c:v>#N/A</c:v>
                </c:pt>
                <c:pt idx="6">
                  <c:v>4.57</c:v>
                </c:pt>
                <c:pt idx="7">
                  <c:v>#N/A</c:v>
                </c:pt>
                <c:pt idx="8">
                  <c:v>2.82</c:v>
                </c:pt>
                <c:pt idx="9">
                  <c:v>#N/A</c:v>
                </c:pt>
              </c:numCache>
            </c:numRef>
          </c:val>
          <c:extLst>
            <c:ext xmlns:c16="http://schemas.microsoft.com/office/drawing/2014/chart" uri="{C3380CC4-5D6E-409C-BE32-E72D297353CC}">
              <c16:uniqueId val="{00000009-EA45-406B-9157-DCA2BB65AAA3}"/>
            </c:ext>
          </c:extLst>
        </c:ser>
        <c:dLbls>
          <c:showLegendKey val="0"/>
          <c:showVal val="0"/>
          <c:showCatName val="0"/>
          <c:showSerName val="0"/>
          <c:showPercent val="0"/>
          <c:showBubbleSize val="0"/>
        </c:dLbls>
        <c:gapWidth val="150"/>
        <c:overlap val="100"/>
        <c:axId val="1533432128"/>
        <c:axId val="1533432672"/>
      </c:barChart>
      <c:catAx>
        <c:axId val="153343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33432672"/>
        <c:crosses val="autoZero"/>
        <c:auto val="1"/>
        <c:lblAlgn val="ctr"/>
        <c:lblOffset val="100"/>
        <c:tickLblSkip val="1"/>
        <c:tickMarkSkip val="1"/>
        <c:noMultiLvlLbl val="0"/>
      </c:catAx>
      <c:valAx>
        <c:axId val="1533432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3432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4897</c:v>
                </c:pt>
                <c:pt idx="5">
                  <c:v>5095</c:v>
                </c:pt>
                <c:pt idx="8">
                  <c:v>4801</c:v>
                </c:pt>
                <c:pt idx="11">
                  <c:v>4886</c:v>
                </c:pt>
                <c:pt idx="14">
                  <c:v>4679</c:v>
                </c:pt>
              </c:numCache>
            </c:numRef>
          </c:val>
          <c:extLst>
            <c:ext xmlns:c16="http://schemas.microsoft.com/office/drawing/2014/chart" uri="{C3380CC4-5D6E-409C-BE32-E72D297353CC}">
              <c16:uniqueId val="{00000000-5BF7-48CD-B5EA-7EBC6AC78DC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5BF7-48CD-B5EA-7EBC6AC78DC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48</c:v>
                </c:pt>
                <c:pt idx="3">
                  <c:v>48</c:v>
                </c:pt>
                <c:pt idx="6">
                  <c:v>48</c:v>
                </c:pt>
                <c:pt idx="9">
                  <c:v>48</c:v>
                </c:pt>
                <c:pt idx="12">
                  <c:v>47</c:v>
                </c:pt>
              </c:numCache>
            </c:numRef>
          </c:val>
          <c:extLst>
            <c:ext xmlns:c16="http://schemas.microsoft.com/office/drawing/2014/chart" uri="{C3380CC4-5D6E-409C-BE32-E72D297353CC}">
              <c16:uniqueId val="{00000002-5BF7-48CD-B5EA-7EBC6AC78DC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40</c:v>
                </c:pt>
                <c:pt idx="3">
                  <c:v>54</c:v>
                </c:pt>
                <c:pt idx="6">
                  <c:v>103</c:v>
                </c:pt>
                <c:pt idx="9">
                  <c:v>103</c:v>
                </c:pt>
                <c:pt idx="12">
                  <c:v>97</c:v>
                </c:pt>
              </c:numCache>
            </c:numRef>
          </c:val>
          <c:extLst>
            <c:ext xmlns:c16="http://schemas.microsoft.com/office/drawing/2014/chart" uri="{C3380CC4-5D6E-409C-BE32-E72D297353CC}">
              <c16:uniqueId val="{00000003-5BF7-48CD-B5EA-7EBC6AC78DC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1591</c:v>
                </c:pt>
                <c:pt idx="3">
                  <c:v>1765</c:v>
                </c:pt>
                <c:pt idx="6">
                  <c:v>1708</c:v>
                </c:pt>
                <c:pt idx="9">
                  <c:v>1782</c:v>
                </c:pt>
                <c:pt idx="12">
                  <c:v>1516</c:v>
                </c:pt>
              </c:numCache>
            </c:numRef>
          </c:val>
          <c:extLst>
            <c:ext xmlns:c16="http://schemas.microsoft.com/office/drawing/2014/chart" uri="{C3380CC4-5D6E-409C-BE32-E72D297353CC}">
              <c16:uniqueId val="{00000004-5BF7-48CD-B5EA-7EBC6AC78DC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F7-48CD-B5EA-7EBC6AC78DC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BF7-48CD-B5EA-7EBC6AC78DC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5068</c:v>
                </c:pt>
                <c:pt idx="3">
                  <c:v>4952</c:v>
                </c:pt>
                <c:pt idx="6">
                  <c:v>4660</c:v>
                </c:pt>
                <c:pt idx="9">
                  <c:v>4367</c:v>
                </c:pt>
                <c:pt idx="12">
                  <c:v>4239</c:v>
                </c:pt>
              </c:numCache>
            </c:numRef>
          </c:val>
          <c:extLst>
            <c:ext xmlns:c16="http://schemas.microsoft.com/office/drawing/2014/chart" uri="{C3380CC4-5D6E-409C-BE32-E72D297353CC}">
              <c16:uniqueId val="{00000007-5BF7-48CD-B5EA-7EBC6AC78DCF}"/>
            </c:ext>
          </c:extLst>
        </c:ser>
        <c:dLbls>
          <c:showLegendKey val="0"/>
          <c:showVal val="0"/>
          <c:showCatName val="0"/>
          <c:showSerName val="0"/>
          <c:showPercent val="0"/>
          <c:showBubbleSize val="0"/>
        </c:dLbls>
        <c:gapWidth val="100"/>
        <c:overlap val="100"/>
        <c:axId val="1804331136"/>
        <c:axId val="1804335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1851</c:v>
                </c:pt>
                <c:pt idx="2">
                  <c:v>#N/A</c:v>
                </c:pt>
                <c:pt idx="3">
                  <c:v>#N/A</c:v>
                </c:pt>
                <c:pt idx="4">
                  <c:v>1724</c:v>
                </c:pt>
                <c:pt idx="5">
                  <c:v>#N/A</c:v>
                </c:pt>
                <c:pt idx="6">
                  <c:v>#N/A</c:v>
                </c:pt>
                <c:pt idx="7">
                  <c:v>1718</c:v>
                </c:pt>
                <c:pt idx="8">
                  <c:v>#N/A</c:v>
                </c:pt>
                <c:pt idx="9">
                  <c:v>#N/A</c:v>
                </c:pt>
                <c:pt idx="10">
                  <c:v>1414</c:v>
                </c:pt>
                <c:pt idx="11">
                  <c:v>#N/A</c:v>
                </c:pt>
                <c:pt idx="12">
                  <c:v>#N/A</c:v>
                </c:pt>
                <c:pt idx="13">
                  <c:v>1220</c:v>
                </c:pt>
                <c:pt idx="14">
                  <c:v>#N/A</c:v>
                </c:pt>
              </c:numCache>
            </c:numRef>
          </c:val>
          <c:smooth val="0"/>
          <c:extLst>
            <c:ext xmlns:c16="http://schemas.microsoft.com/office/drawing/2014/chart" uri="{C3380CC4-5D6E-409C-BE32-E72D297353CC}">
              <c16:uniqueId val="{00000008-5BF7-48CD-B5EA-7EBC6AC78DCF}"/>
            </c:ext>
          </c:extLst>
        </c:ser>
        <c:dLbls>
          <c:showLegendKey val="0"/>
          <c:showVal val="0"/>
          <c:showCatName val="0"/>
          <c:showSerName val="0"/>
          <c:showPercent val="0"/>
          <c:showBubbleSize val="0"/>
        </c:dLbls>
        <c:marker val="1"/>
        <c:smooth val="0"/>
        <c:axId val="1804331136"/>
        <c:axId val="1804335488"/>
      </c:lineChart>
      <c:catAx>
        <c:axId val="180433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4335488"/>
        <c:crosses val="autoZero"/>
        <c:auto val="1"/>
        <c:lblAlgn val="ctr"/>
        <c:lblOffset val="100"/>
        <c:tickLblSkip val="1"/>
        <c:tickMarkSkip val="1"/>
        <c:noMultiLvlLbl val="0"/>
      </c:catAx>
      <c:valAx>
        <c:axId val="1804335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4331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45118</c:v>
                </c:pt>
                <c:pt idx="5">
                  <c:v>45627</c:v>
                </c:pt>
                <c:pt idx="8">
                  <c:v>47075</c:v>
                </c:pt>
                <c:pt idx="11">
                  <c:v>47261</c:v>
                </c:pt>
                <c:pt idx="14">
                  <c:v>47940</c:v>
                </c:pt>
              </c:numCache>
            </c:numRef>
          </c:val>
          <c:extLst>
            <c:ext xmlns:c16="http://schemas.microsoft.com/office/drawing/2014/chart" uri="{C3380CC4-5D6E-409C-BE32-E72D297353CC}">
              <c16:uniqueId val="{00000000-B9FB-4F0A-81C0-6C5D91C3F9B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18650</c:v>
                </c:pt>
                <c:pt idx="5">
                  <c:v>18439</c:v>
                </c:pt>
                <c:pt idx="8">
                  <c:v>18226</c:v>
                </c:pt>
                <c:pt idx="11">
                  <c:v>18697</c:v>
                </c:pt>
                <c:pt idx="14">
                  <c:v>19224</c:v>
                </c:pt>
              </c:numCache>
            </c:numRef>
          </c:val>
          <c:extLst>
            <c:ext xmlns:c16="http://schemas.microsoft.com/office/drawing/2014/chart" uri="{C3380CC4-5D6E-409C-BE32-E72D297353CC}">
              <c16:uniqueId val="{00000001-B9FB-4F0A-81C0-6C5D91C3F9B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7066</c:v>
                </c:pt>
                <c:pt idx="5">
                  <c:v>7212</c:v>
                </c:pt>
                <c:pt idx="8">
                  <c:v>7121</c:v>
                </c:pt>
                <c:pt idx="11">
                  <c:v>6107</c:v>
                </c:pt>
                <c:pt idx="14">
                  <c:v>6122</c:v>
                </c:pt>
              </c:numCache>
            </c:numRef>
          </c:val>
          <c:extLst>
            <c:ext xmlns:c16="http://schemas.microsoft.com/office/drawing/2014/chart" uri="{C3380CC4-5D6E-409C-BE32-E72D297353CC}">
              <c16:uniqueId val="{00000002-B9FB-4F0A-81C0-6C5D91C3F9B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9FB-4F0A-81C0-6C5D91C3F9B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9FB-4F0A-81C0-6C5D91C3F9B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FB-4F0A-81C0-6C5D91C3F9B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4837</c:v>
                </c:pt>
                <c:pt idx="3">
                  <c:v>4650</c:v>
                </c:pt>
                <c:pt idx="6">
                  <c:v>4584</c:v>
                </c:pt>
                <c:pt idx="9">
                  <c:v>4764</c:v>
                </c:pt>
                <c:pt idx="12">
                  <c:v>4720</c:v>
                </c:pt>
              </c:numCache>
            </c:numRef>
          </c:val>
          <c:extLst>
            <c:ext xmlns:c16="http://schemas.microsoft.com/office/drawing/2014/chart" uri="{C3380CC4-5D6E-409C-BE32-E72D297353CC}">
              <c16:uniqueId val="{00000006-B9FB-4F0A-81C0-6C5D91C3F9B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647</c:v>
                </c:pt>
                <c:pt idx="3">
                  <c:v>616</c:v>
                </c:pt>
                <c:pt idx="6">
                  <c:v>575</c:v>
                </c:pt>
                <c:pt idx="9">
                  <c:v>579</c:v>
                </c:pt>
                <c:pt idx="12">
                  <c:v>687</c:v>
                </c:pt>
              </c:numCache>
            </c:numRef>
          </c:val>
          <c:extLst>
            <c:ext xmlns:c16="http://schemas.microsoft.com/office/drawing/2014/chart" uri="{C3380CC4-5D6E-409C-BE32-E72D297353CC}">
              <c16:uniqueId val="{00000007-B9FB-4F0A-81C0-6C5D91C3F9B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26819</c:v>
                </c:pt>
                <c:pt idx="3">
                  <c:v>27643</c:v>
                </c:pt>
                <c:pt idx="6">
                  <c:v>28621</c:v>
                </c:pt>
                <c:pt idx="9">
                  <c:v>29540</c:v>
                </c:pt>
                <c:pt idx="12">
                  <c:v>28610</c:v>
                </c:pt>
              </c:numCache>
            </c:numRef>
          </c:val>
          <c:extLst>
            <c:ext xmlns:c16="http://schemas.microsoft.com/office/drawing/2014/chart" uri="{C3380CC4-5D6E-409C-BE32-E72D297353CC}">
              <c16:uniqueId val="{00000008-B9FB-4F0A-81C0-6C5D91C3F9B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836</c:v>
                </c:pt>
                <c:pt idx="3">
                  <c:v>772</c:v>
                </c:pt>
                <c:pt idx="6">
                  <c:v>708</c:v>
                </c:pt>
                <c:pt idx="9">
                  <c:v>632</c:v>
                </c:pt>
                <c:pt idx="12">
                  <c:v>569</c:v>
                </c:pt>
              </c:numCache>
            </c:numRef>
          </c:val>
          <c:extLst>
            <c:ext xmlns:c16="http://schemas.microsoft.com/office/drawing/2014/chart" uri="{C3380CC4-5D6E-409C-BE32-E72D297353CC}">
              <c16:uniqueId val="{00000009-B9FB-4F0A-81C0-6C5D91C3F9B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47637</c:v>
                </c:pt>
                <c:pt idx="3">
                  <c:v>47762</c:v>
                </c:pt>
                <c:pt idx="6">
                  <c:v>48483</c:v>
                </c:pt>
                <c:pt idx="9">
                  <c:v>50626</c:v>
                </c:pt>
                <c:pt idx="12">
                  <c:v>50846</c:v>
                </c:pt>
              </c:numCache>
            </c:numRef>
          </c:val>
          <c:extLst>
            <c:ext xmlns:c16="http://schemas.microsoft.com/office/drawing/2014/chart" uri="{C3380CC4-5D6E-409C-BE32-E72D297353CC}">
              <c16:uniqueId val="{0000000A-B9FB-4F0A-81C0-6C5D91C3F9B4}"/>
            </c:ext>
          </c:extLst>
        </c:ser>
        <c:dLbls>
          <c:showLegendKey val="0"/>
          <c:showVal val="0"/>
          <c:showCatName val="0"/>
          <c:showSerName val="0"/>
          <c:showPercent val="0"/>
          <c:showBubbleSize val="0"/>
        </c:dLbls>
        <c:gapWidth val="100"/>
        <c:overlap val="100"/>
        <c:axId val="1804330592"/>
        <c:axId val="1804338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9943</c:v>
                </c:pt>
                <c:pt idx="2">
                  <c:v>#N/A</c:v>
                </c:pt>
                <c:pt idx="3">
                  <c:v>#N/A</c:v>
                </c:pt>
                <c:pt idx="4">
                  <c:v>10166</c:v>
                </c:pt>
                <c:pt idx="5">
                  <c:v>#N/A</c:v>
                </c:pt>
                <c:pt idx="6">
                  <c:v>#N/A</c:v>
                </c:pt>
                <c:pt idx="7">
                  <c:v>10548</c:v>
                </c:pt>
                <c:pt idx="8">
                  <c:v>#N/A</c:v>
                </c:pt>
                <c:pt idx="9">
                  <c:v>#N/A</c:v>
                </c:pt>
                <c:pt idx="10">
                  <c:v>14075</c:v>
                </c:pt>
                <c:pt idx="11">
                  <c:v>#N/A</c:v>
                </c:pt>
                <c:pt idx="12">
                  <c:v>#N/A</c:v>
                </c:pt>
                <c:pt idx="13">
                  <c:v>12146</c:v>
                </c:pt>
                <c:pt idx="14">
                  <c:v>#N/A</c:v>
                </c:pt>
              </c:numCache>
            </c:numRef>
          </c:val>
          <c:smooth val="0"/>
          <c:extLst>
            <c:ext xmlns:c16="http://schemas.microsoft.com/office/drawing/2014/chart" uri="{C3380CC4-5D6E-409C-BE32-E72D297353CC}">
              <c16:uniqueId val="{0000000B-B9FB-4F0A-81C0-6C5D91C3F9B4}"/>
            </c:ext>
          </c:extLst>
        </c:ser>
        <c:dLbls>
          <c:showLegendKey val="0"/>
          <c:showVal val="0"/>
          <c:showCatName val="0"/>
          <c:showSerName val="0"/>
          <c:showPercent val="0"/>
          <c:showBubbleSize val="0"/>
        </c:dLbls>
        <c:marker val="1"/>
        <c:smooth val="0"/>
        <c:axId val="1804330592"/>
        <c:axId val="1804338752"/>
      </c:lineChart>
      <c:catAx>
        <c:axId val="180433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04338752"/>
        <c:crosses val="autoZero"/>
        <c:auto val="1"/>
        <c:lblAlgn val="ctr"/>
        <c:lblOffset val="100"/>
        <c:tickLblSkip val="1"/>
        <c:tickMarkSkip val="1"/>
        <c:noMultiLvlLbl val="0"/>
      </c:catAx>
      <c:valAx>
        <c:axId val="1804338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433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1943</c:v>
                </c:pt>
                <c:pt idx="1">
                  <c:v>1802</c:v>
                </c:pt>
                <c:pt idx="2">
                  <c:v>1751</c:v>
                </c:pt>
              </c:numCache>
            </c:numRef>
          </c:val>
          <c:extLst>
            <c:ext xmlns:c16="http://schemas.microsoft.com/office/drawing/2014/chart" uri="{C3380CC4-5D6E-409C-BE32-E72D297353CC}">
              <c16:uniqueId val="{00000000-8DFD-4391-B3D0-D41A986CD00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311</c:v>
                </c:pt>
                <c:pt idx="1">
                  <c:v>212</c:v>
                </c:pt>
                <c:pt idx="2">
                  <c:v>212</c:v>
                </c:pt>
              </c:numCache>
            </c:numRef>
          </c:val>
          <c:extLst>
            <c:ext xmlns:c16="http://schemas.microsoft.com/office/drawing/2014/chart" uri="{C3380CC4-5D6E-409C-BE32-E72D297353CC}">
              <c16:uniqueId val="{00000001-8DFD-4391-B3D0-D41A986CD00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4808</c:v>
                </c:pt>
                <c:pt idx="1">
                  <c:v>4037</c:v>
                </c:pt>
                <c:pt idx="2">
                  <c:v>4102</c:v>
                </c:pt>
              </c:numCache>
            </c:numRef>
          </c:val>
          <c:extLst>
            <c:ext xmlns:c16="http://schemas.microsoft.com/office/drawing/2014/chart" uri="{C3380CC4-5D6E-409C-BE32-E72D297353CC}">
              <c16:uniqueId val="{00000002-8DFD-4391-B3D0-D41A986CD005}"/>
            </c:ext>
          </c:extLst>
        </c:ser>
        <c:dLbls>
          <c:showLegendKey val="0"/>
          <c:showVal val="0"/>
          <c:showCatName val="0"/>
          <c:showSerName val="0"/>
          <c:showPercent val="0"/>
          <c:showBubbleSize val="0"/>
        </c:dLbls>
        <c:gapWidth val="120"/>
        <c:overlap val="100"/>
        <c:axId val="1804333312"/>
        <c:axId val="1804324608"/>
      </c:barChart>
      <c:catAx>
        <c:axId val="1804333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04324608"/>
        <c:crosses val="autoZero"/>
        <c:auto val="1"/>
        <c:lblAlgn val="ctr"/>
        <c:lblOffset val="100"/>
        <c:tickLblSkip val="1"/>
        <c:tickMarkSkip val="1"/>
        <c:noMultiLvlLbl val="0"/>
      </c:catAx>
      <c:valAx>
        <c:axId val="18043246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04333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{FB3632E0-B079-4470-84E2-204214210B9D}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17F-495A-9806-E2093259AA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{77E84A73-8A5F-4B8D-87A5-C5DC4E0D1B60}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17F-495A-9806-E2093259AA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{5915CAAB-DFF1-4250-97F5-E83205E7413D}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17F-495A-9806-E2093259AA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{9FD15912-17F3-4DE1-903C-10D803A70BBC}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17F-495A-9806-E2093259AA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{B1E2CE7C-099D-4FDF-9A0E-7E7FFC2E551A}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17F-495A-9806-E2093259AA8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{24EC2A64-6348-47E9-97B5-AF59C7A81101}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17F-495A-9806-E2093259AA85}"/>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{A47BDDA0-45D6-4F27-938E-FEC145217762}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17F-495A-9806-E2093259AA85}"/>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{CDCBC224-3F26-4E76-991F-17D133469204}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17F-495A-9806-E2093259AA85}"/>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{320E9112-EEC9-41D2-9E70-0C5B31D4B8FC}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17F-495A-9806-E2093259AA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62.5</c:v>
                </c:pt>
                <c:pt idx="24">
                  <c:v>62.5</c:v>
                </c:pt>
                <c:pt idx="32">
                  <c:v>63.4</c:v>
                </c:pt>
              </c:numCache>
            </c:numRef>
          </c:xVal>
          <c:yVal>
            <c:numRef>
              <c:f>公会計指標分析・財政指標組合せ分析表!$BP$51:$DC$51</c:f>
              <c:numCache>
                <c:formatCode>#,##0.0;"▲ "#,##0.0</c:formatCode>
                <c:ptCount val="40"/>
                <c:pt idx="16">
                  <c:v>44.2</c:v>
                </c:pt>
                <c:pt idx="24">
                  <c:v>59.6</c:v>
                </c:pt>
                <c:pt idx="32">
                  <c:v>51.2</c:v>
                </c:pt>
              </c:numCache>
            </c:numRef>
          </c:yVal>
          <c:smooth val="0"/>
          <c:extLst>
            <c:ext xmlns:c16="http://schemas.microsoft.com/office/drawing/2014/chart" uri="{C3380CC4-5D6E-409C-BE32-E72D297353CC}">
              <c16:uniqueId val="{00000009-217F-495A-9806-E2093259AA8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{0260C0AD-7104-4449-B2EB-99401C537132}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17F-495A-9806-E2093259AA8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{C860DF1A-6F08-41EB-BE10-98C80DD0F48B}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17F-495A-9806-E2093259AA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{3E71C288-6D07-48C4-B087-1C8E5296A8A4}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17F-495A-9806-E2093259AA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{EB596623-3E14-484E-8FFC-D1C8BAC0FA10}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17F-495A-9806-E2093259AA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{F2B9B30A-ABCC-4BB3-A4D7-D23E5EE3BF42}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17F-495A-9806-E2093259AA8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{1CC62E3C-D0D1-4E03-A145-5240F77FC743}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17F-495A-9806-E2093259AA85}"/>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{BEBA0877-62F3-4E3A-A0B4-7A17C25984F3}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17F-495A-9806-E2093259AA85}"/>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{6703F395-9F16-4A51-98B0-69A20280B833}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17F-495A-9806-E2093259AA85}"/>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{5E221551-6792-41D9-A608-EC8EE2221A54}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17F-495A-9806-E2093259AA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60.2</c:v>
                </c:pt>
                <c:pt idx="24">
                  <c:v>57.4</c:v>
                </c:pt>
                <c:pt idx="32">
                  <c:v>59.3</c:v>
                </c:pt>
              </c:numCache>
            </c:numRef>
          </c:xVal>
          <c:yVal>
            <c:numRef>
              <c:f>公会計指標分析・財政指標組合せ分析表!$BP$55:$DC$55</c:f>
              <c:numCache>
                <c:formatCode>#,##0.0;"▲ "#,##0.0</c:formatCode>
                <c:ptCount val="40"/>
                <c:pt idx="16">
                  <c:v>34.9</c:v>
                </c:pt>
                <c:pt idx="24">
                  <c:v>53.1</c:v>
                </c:pt>
                <c:pt idx="32">
                  <c:v>51.2</c:v>
                </c:pt>
              </c:numCache>
            </c:numRef>
          </c:yVal>
          <c:smooth val="0"/>
          <c:extLst>
            <c:ext xmlns:c16="http://schemas.microsoft.com/office/drawing/2014/chart" uri="{C3380CC4-5D6E-409C-BE32-E72D297353CC}">
              <c16:uniqueId val="{00000013-217F-495A-9806-E2093259AA85}"/>
            </c:ext>
          </c:extLst>
        </c:ser>
        <c:dLbls>
          <c:showLegendKey val="0"/>
          <c:showVal val="1"/>
          <c:showCatName val="0"/>
          <c:showSerName val="0"/>
          <c:showPercent val="0"/>
          <c:showBubbleSize val="0"/>
        </c:dLbls>
        <c:axId val="-965405712"/>
        <c:axId val="-965397008"/>
      </c:scatterChart>
      <c:valAx>
        <c:axId val="-965405712"/>
        <c:scaling>
          <c:orientation val="minMax"/>
          <c:max val="63.9"/>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5397008"/>
        <c:crosses val="autoZero"/>
        <c:crossBetween val="midCat"/>
      </c:valAx>
      <c:valAx>
        <c:axId val="-965397008"/>
        <c:scaling>
          <c:orientation val="minMax"/>
          <c:max val="64"/>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54057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{1CE4353C-D5B4-42C5-B1F2-6B395C640E46}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F86-4CF8-872F-CC1E8BACA7A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{BBF98175-459C-4098-B280-F5F642298D1F}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F86-4CF8-872F-CC1E8BACA7A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{8142AEEE-0EB4-418B-94F1-57E5B61D9D84}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F86-4CF8-872F-CC1E8BACA7A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{41558AD9-6550-470D-8DCD-88BE85A2A7AB}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F86-4CF8-872F-CC1E8BACA7A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{B14214C3-B1D3-4FBD-9CEB-91BFE4714644}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F86-4CF8-872F-CC1E8BACA7A4}"/>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{2E79F220-6A76-44F2-A759-ABA6DCEC8532}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F86-4CF8-872F-CC1E8BACA7A4}"/>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{0E4B32E1-A96B-4084-83D7-1EBDA038E64C}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F86-4CF8-872F-CC1E8BACA7A4}"/>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{7158095B-016B-450B-BA77-484C2AF91789}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F86-4CF8-872F-CC1E8BACA7A4}"/>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{BF184FA1-42EA-4A09-8E8B-331989B7A9BD}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F86-4CF8-872F-CC1E8BACA7A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7.3</c:v>
                </c:pt>
                <c:pt idx="16">
                  <c:v>7.4</c:v>
                </c:pt>
                <c:pt idx="24">
                  <c:v>6.8</c:v>
                </c:pt>
                <c:pt idx="32">
                  <c:v>6.1</c:v>
                </c:pt>
              </c:numCache>
            </c:numRef>
          </c:xVal>
          <c:yVal>
            <c:numRef>
              <c:f>公会計指標分析・財政指標組合せ分析表!$BP$73:$DC$73</c:f>
              <c:numCache>
                <c:formatCode>#,##0.0;"▲ "#,##0.0</c:formatCode>
                <c:ptCount val="40"/>
                <c:pt idx="0">
                  <c:v>42.1</c:v>
                </c:pt>
                <c:pt idx="8">
                  <c:v>43.3</c:v>
                </c:pt>
                <c:pt idx="16">
                  <c:v>44.2</c:v>
                </c:pt>
                <c:pt idx="24">
                  <c:v>59.6</c:v>
                </c:pt>
                <c:pt idx="32">
                  <c:v>51.2</c:v>
                </c:pt>
              </c:numCache>
            </c:numRef>
          </c:yVal>
          <c:smooth val="0"/>
          <c:extLst>
            <c:ext xmlns:c16="http://schemas.microsoft.com/office/drawing/2014/chart" uri="{C3380CC4-5D6E-409C-BE32-E72D297353CC}">
              <c16:uniqueId val="{00000009-AF86-4CF8-872F-CC1E8BACA7A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{FF4C59A8-500B-4D43-BC64-E5C5910676C4}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F86-4CF8-872F-CC1E8BACA7A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{7D778D12-1FAA-42E7-A7AF-D09A1F25D7D7}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F86-4CF8-872F-CC1E8BACA7A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{16D1263C-DDE5-4C65-A6EA-BD21488F42C8}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F86-4CF8-872F-CC1E8BACA7A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{894DBDCF-FC9C-4C38-89AF-5CB93786732A}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F86-4CF8-872F-CC1E8BACA7A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{7FE3B71E-A668-4C8C-93C2-A8B6DCCE8997}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F86-4CF8-872F-CC1E8BACA7A4}"/>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{2DB6669F-6299-4563-88FE-4942D0DE266E}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F86-4CF8-872F-CC1E8BACA7A4}"/>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{96F81430-B5F5-4F8D-B4A3-66FFDF5565E1}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F86-4CF8-872F-CC1E8BACA7A4}"/>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{E12B5FB3-9312-4280-99DA-EB57A47E279A}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F86-4CF8-872F-CC1E8BACA7A4}"/>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{74DB8D1C-CBD0-49BF-AAEA-2734F29BD90A}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F86-4CF8-872F-CC1E8BACA7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7.2</c:v>
                </c:pt>
                <c:pt idx="24">
                  <c:v>8.6</c:v>
                </c:pt>
                <c:pt idx="32">
                  <c:v>8.1999999999999993</c:v>
                </c:pt>
              </c:numCache>
            </c:numRef>
          </c:xVal>
          <c:yVal>
            <c:numRef>
              <c:f>公会計指標分析・財政指標組合せ分析表!$BP$77:$DC$77</c:f>
              <c:numCache>
                <c:formatCode>#,##0.0;"▲ "#,##0.0</c:formatCode>
                <c:ptCount val="40"/>
                <c:pt idx="0">
                  <c:v>37.6</c:v>
                </c:pt>
                <c:pt idx="8">
                  <c:v>33.799999999999997</c:v>
                </c:pt>
                <c:pt idx="16">
                  <c:v>34.9</c:v>
                </c:pt>
                <c:pt idx="24">
                  <c:v>53.1</c:v>
                </c:pt>
                <c:pt idx="32">
                  <c:v>51.2</c:v>
                </c:pt>
              </c:numCache>
            </c:numRef>
          </c:yVal>
          <c:smooth val="0"/>
          <c:extLst>
            <c:ext xmlns:c16="http://schemas.microsoft.com/office/drawing/2014/chart" uri="{C3380CC4-5D6E-409C-BE32-E72D297353CC}">
              <c16:uniqueId val="{00000013-AF86-4CF8-872F-CC1E8BACA7A4}"/>
            </c:ext>
          </c:extLst>
        </c:ser>
        <c:dLbls>
          <c:showLegendKey val="0"/>
          <c:showVal val="1"/>
          <c:showCatName val="0"/>
          <c:showSerName val="0"/>
          <c:showPercent val="0"/>
          <c:showBubbleSize val="0"/>
        </c:dLbls>
        <c:axId val="-965408432"/>
        <c:axId val="-965395376"/>
      </c:scatterChart>
      <c:valAx>
        <c:axId val="-965408432"/>
        <c:scaling>
          <c:orientation val="minMax"/>
          <c:max val="8.9"/>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5395376"/>
        <c:crosses val="autoZero"/>
        <c:crossBetween val="midCat"/>
      </c:valAx>
      <c:valAx>
        <c:axId val="-965395376"/>
        <c:scaling>
          <c:orientation val="minMax"/>
          <c:max val="64"/>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54084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大阪府門真市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ゴシック" pitchFamily="49" charset="-128"/>
              <a:ea typeface="ＭＳ ゴシック" pitchFamily="49" charset="-128"/>
            </a:rPr>
            <a:t>　実質公債費比率について、平成</a:t>
          </a:r>
          <a:r>
            <a:rPr kumimoji="1" lang="en-US" altLang="ja-JP" sz="1250">
              <a:latin typeface="ＭＳ ゴシック" pitchFamily="49" charset="-128"/>
              <a:ea typeface="ＭＳ ゴシック" pitchFamily="49" charset="-128"/>
            </a:rPr>
            <a:t>29</a:t>
          </a:r>
          <a:r>
            <a:rPr kumimoji="1" lang="ja-JP" altLang="en-US" sz="1250">
              <a:latin typeface="ＭＳ ゴシック" pitchFamily="49" charset="-128"/>
              <a:ea typeface="ＭＳ ゴシック" pitchFamily="49" charset="-128"/>
            </a:rPr>
            <a:t>年度は</a:t>
          </a:r>
          <a:r>
            <a:rPr kumimoji="1" lang="en-US" altLang="ja-JP" sz="1250">
              <a:latin typeface="ＭＳ ゴシック" pitchFamily="49" charset="-128"/>
              <a:ea typeface="ＭＳ ゴシック" pitchFamily="49" charset="-128"/>
            </a:rPr>
            <a:t>6.1</a:t>
          </a:r>
          <a:r>
            <a:rPr kumimoji="1" lang="ja-JP" altLang="en-US" sz="1250">
              <a:latin typeface="ＭＳ ゴシック" pitchFamily="49" charset="-128"/>
              <a:ea typeface="ＭＳ ゴシック" pitchFamily="49" charset="-128"/>
            </a:rPr>
            <a:t>％となり、前年度と比較して、</a:t>
          </a:r>
          <a:r>
            <a:rPr kumimoji="1" lang="en-US" altLang="ja-JP" sz="1250">
              <a:latin typeface="ＭＳ ゴシック" pitchFamily="49" charset="-128"/>
              <a:ea typeface="ＭＳ ゴシック" pitchFamily="49" charset="-128"/>
            </a:rPr>
            <a:t>0.7</a:t>
          </a:r>
          <a:r>
            <a:rPr kumimoji="1" lang="ja-JP" altLang="en-US" sz="1250">
              <a:latin typeface="ＭＳ ゴシック" pitchFamily="49" charset="-128"/>
              <a:ea typeface="ＭＳ ゴシック" pitchFamily="49" charset="-128"/>
            </a:rPr>
            <a:t>ポイント減少した。　</a:t>
          </a:r>
        </a:p>
        <a:p>
          <a:r>
            <a:rPr kumimoji="1" lang="ja-JP" altLang="en-US" sz="1250">
              <a:latin typeface="ＭＳ ゴシック" pitchFamily="49" charset="-128"/>
              <a:ea typeface="ＭＳ ゴシック" pitchFamily="49" charset="-128"/>
            </a:rPr>
            <a:t>　これは、公共下水道事業の公営企業会計適用により、公営企業に要する経費の財源とする地方債の償還の財源に充てたと認められる繰入金が対前年度比約</a:t>
          </a:r>
          <a:r>
            <a:rPr kumimoji="1" lang="en-US" altLang="ja-JP" sz="1250">
              <a:latin typeface="ＭＳ ゴシック" pitchFamily="49" charset="-128"/>
              <a:ea typeface="ＭＳ ゴシック" pitchFamily="49" charset="-128"/>
            </a:rPr>
            <a:t>3</a:t>
          </a:r>
          <a:r>
            <a:rPr kumimoji="1" lang="ja-JP" altLang="en-US" sz="1250">
              <a:latin typeface="ＭＳ ゴシック" pitchFamily="49" charset="-128"/>
              <a:ea typeface="ＭＳ ゴシック" pitchFamily="49" charset="-128"/>
            </a:rPr>
            <a:t>億円減少、過去の地方債の返済が終了したことなどにより、対前年度比約</a:t>
          </a:r>
          <a:r>
            <a:rPr kumimoji="1" lang="en-US" altLang="ja-JP" sz="1250">
              <a:latin typeface="ＭＳ ゴシック" pitchFamily="49" charset="-128"/>
              <a:ea typeface="ＭＳ ゴシック" pitchFamily="49" charset="-128"/>
            </a:rPr>
            <a:t>1</a:t>
          </a:r>
          <a:r>
            <a:rPr kumimoji="1" lang="ja-JP" altLang="en-US" sz="1250">
              <a:latin typeface="ＭＳ ゴシック" pitchFamily="49" charset="-128"/>
              <a:ea typeface="ＭＳ ゴシック" pitchFamily="49" charset="-128"/>
            </a:rPr>
            <a:t>億円の元利償還金の額が減少したことなどが要因である。</a:t>
          </a:r>
        </a:p>
        <a:p>
          <a:r>
            <a:rPr kumimoji="1" lang="ja-JP" altLang="en-US" sz="1250">
              <a:latin typeface="ＭＳ ゴシック" pitchFamily="49" charset="-128"/>
              <a:ea typeface="ＭＳ ゴシック" pitchFamily="49" charset="-128"/>
            </a:rPr>
            <a:t>　今後についても、「門真市第</a:t>
          </a:r>
          <a:r>
            <a:rPr kumimoji="1" lang="en-US" altLang="ja-JP" sz="1250">
              <a:latin typeface="ＭＳ ゴシック" pitchFamily="49" charset="-128"/>
              <a:ea typeface="ＭＳ ゴシック" pitchFamily="49" charset="-128"/>
            </a:rPr>
            <a:t>5</a:t>
          </a:r>
          <a:r>
            <a:rPr kumimoji="1" lang="ja-JP" altLang="en-US" sz="1250">
              <a:latin typeface="ＭＳ ゴシック" pitchFamily="49" charset="-128"/>
              <a:ea typeface="ＭＳ ゴシック" pitchFamily="49" charset="-128"/>
            </a:rPr>
            <a:t>次総合計画」に基づくまちづくり及び老朽化施設の整備等にかかる市債の発行を見込んでいるが、元利償還金の動向を見据えながら計画的な市債の発行に努める。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大阪府門真市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51.2</a:t>
          </a:r>
          <a:r>
            <a:rPr kumimoji="1" lang="ja-JP" altLang="en-US" sz="1400">
              <a:latin typeface="ＭＳ ゴシック" pitchFamily="49" charset="-128"/>
              <a:ea typeface="ＭＳ ゴシック" pitchFamily="49" charset="-128"/>
            </a:rPr>
            <a:t>％となり、前年度と比較して</a:t>
          </a:r>
          <a:r>
            <a:rPr kumimoji="1" lang="en-US" altLang="ja-JP" sz="1400">
              <a:latin typeface="ＭＳ ゴシック" pitchFamily="49" charset="-128"/>
              <a:ea typeface="ＭＳ ゴシック" pitchFamily="49" charset="-128"/>
            </a:rPr>
            <a:t>8.4</a:t>
          </a:r>
          <a:r>
            <a:rPr kumimoji="1" lang="ja-JP" altLang="en-US" sz="1400">
              <a:latin typeface="ＭＳ ゴシック" pitchFamily="49" charset="-128"/>
              <a:ea typeface="ＭＳ ゴシック" pitchFamily="49" charset="-128"/>
            </a:rPr>
            <a:t>ポイント改善した。</a:t>
          </a:r>
        </a:p>
        <a:p>
          <a:r>
            <a:rPr kumimoji="1" lang="ja-JP" altLang="en-US" sz="1400">
              <a:latin typeface="ＭＳ ゴシック" pitchFamily="49" charset="-128"/>
              <a:ea typeface="ＭＳ ゴシック" pitchFamily="49" charset="-128"/>
            </a:rPr>
            <a:t>　これは、公共下水道事業の公営企業会計適用により公営企業債等繰入見込額が対前年度比約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億円減少、下水道事業債を約</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億円、公共施設等適正管理推進事業債が約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億円発行したことなどにより基準財政需要額算入見込額が約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億円増加、都市計画事業に係る地方債の元金償還金等が対前年度比約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億円減少したことにより平均充当率が</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％増加し、充当可能特定歳入が対前年度比約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億円増加となったことなどが要因である。</a:t>
          </a:r>
        </a:p>
        <a:p>
          <a:r>
            <a:rPr kumimoji="1" lang="ja-JP" altLang="en-US" sz="1400">
              <a:latin typeface="ＭＳ ゴシック" pitchFamily="49" charset="-128"/>
              <a:ea typeface="ＭＳ ゴシック" pitchFamily="49" charset="-128"/>
            </a:rPr>
            <a:t>　今後についても、元利償還金の動向を見据えながら計画的な市債の発行に努める。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大阪府門真市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中町地区老朽建築物等買収補償費によりまちづくり整備基金に約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億円積み立てた一方、北島地区土地区画整理に関する事業のため「まちづくり整備基金」を約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千万円取り崩したこと、「市営住宅建設基金」から市営住宅維持管理に関する事業のため約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千万円を取り崩したこと、「環境保全基金」から第二京阪道路環境監視に関する事業のため約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千万円を取り崩したこと、「教育振興基金」からめざせ世界へはばたけに関する事業のため約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百万円を取り崩したこと、「財政調整基金」から財源不足に対応するため約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基金条例にて制定している設置目的に合致する事業に必要に応じて充当していく予定であるため、特定目的基金は減少傾向にある。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まちづくり整備基金：良好なまちづくりの推進並びにまちづくりの構築に必要な公共施設（市が管理する水路、道路及び公園を除く。）の建設、修繕及び改良に要する費用に充てるため。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職員退職手当基金：職員の退職手当の支払資金に充てるため。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文化芸術振興基金：文化芸術のための公共施設の建設、修繕及び改良並びに文化芸術の振興に要する費用に充てるため。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福祉推進基金：地域福祉のための公共施設の建設、修繕及び改良並びに福祉事業推進に要する費用に充てるため。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環境保全基金：環境保全及び環境活動の推進に要する費用に充てるため。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都市整備基金：開発行為に係る開発区域周辺の公共施設の維持及び整備並びに市が管理する水路、道路及び公園の設置、維持及び整備に要する費用に充てるため。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市営住宅建設基金：市営住宅又はその共同施設の建設、修繕及び改良に要する費用に充てるため。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教育振興基金：教育の振興に要する費用に充てるため。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基金条例にて制定している設置目的に合致する事業実施のため約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億円を取り崩したものの、寄附金及び財産運用収入等によりその他特定目的基金に約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億円積み立てたことにより、その他特定目的基金全体としては約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その他特定目的基金については、基金条例にて制定している設置目的に合致する事業に必要に応じて充当していく予定であるため、減少傾向にある。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千万円を積み立てたものの、財源不足に対応するため、約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南海トラフ地震等の大規模な災害も予測される中にあって、本市においては財政調整基金の残高が十分に確保できている状況とは言えず、不測の事態における年度間の財政調整機能を発揮させるために財政調整基金を確保していくもの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市債の償還財源を確保するとともに市債の適正な管理を行う。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大阪府門真市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123,632
120,688
12.30
51,402,125
51,393,556
1,866
26,996,400
50,845,981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本市は、高度経済成長と急激な人口増加を背景に昭和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年代にかけて建設された施設等が一斉に更新時期を迎えているため、有形固定資産減価償却率は類似団</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体内平均値より高い水準にある。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年度に策定した公共施設</a:t>
          </a:r>
          <a:r>
            <a:rPr kumimoji="1" lang="ja-JP" altLang="en-US" sz="1100">
              <a:latin typeface="ＭＳ Ｐゴシック" panose="020B0600070205080204" pitchFamily="50" charset="-128"/>
              <a:ea typeface="ＭＳ Ｐゴシック" panose="020B0600070205080204" pitchFamily="50" charset="-128"/>
            </a:rPr>
            <a:t>等総合管理計画において、本市の人口推移の予想に合わせて、</a:t>
          </a:r>
          <a:r>
            <a:rPr kumimoji="1" lang="en-US" altLang="ja-JP" sz="1100">
              <a:latin typeface="ＭＳ Ｐゴシック" panose="020B0600070205080204" pitchFamily="50" charset="-128"/>
              <a:ea typeface="ＭＳ Ｐゴシック" panose="020B0600070205080204" pitchFamily="50" charset="-128"/>
            </a:rPr>
            <a:t>2045</a:t>
          </a:r>
          <a:r>
            <a:rPr kumimoji="1" lang="ja-JP" altLang="en-US" sz="1100">
              <a:latin typeface="ＭＳ Ｐゴシック" panose="020B0600070205080204" pitchFamily="50" charset="-128"/>
              <a:ea typeface="ＭＳ Ｐゴシック" panose="020B0600070205080204" pitchFamily="50" charset="-128"/>
            </a:rPr>
            <a:t>年までに建物系施設の延床面積を約</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％以上削減するという目標を掲げ、公共施設等の質と量の見直しを進めている。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45811</xdr:rowOff>
    </xdr:from>
    <xdr:to>
      <xdr:col>23</xdr:col>
      <xdr:colOff>85090</xdr:colOff>
      <xdr:row>34</xdr:row>
      <xdr:rowOff>82459</xdr:rowOff>
    </xdr:to>
    <xdr:cxnSp macro="">
      <xdr:nvCxnSpPr>
        <xdr:cNvPr id="66" name="直線コネクタ 65"/>
        <xdr:cNvCxnSpPr/>
      </xdr:nvCxnSpPr>
      <xdr:spPr>
        <a:xfrm flipV="1">
          <a:off x="4760595" y="5446486"/>
          <a:ext cx="1270" cy="123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86286</xdr:rowOff>
    </xdr:from>
    <xdr:ext cx="405111" cy="259045"/>
    <xdr:sp macro="" textlink="">
      <xdr:nvSpPr>
        <xdr:cNvPr id="67" name="有形固定資産減価償却率最小値テキスト"/>
        <xdr:cNvSpPr txBox="1"/>
      </xdr:nvSpPr>
      <xdr:spPr>
        <a:xfrm>
          <a:off x="4813300"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82459</xdr:rowOff>
    </xdr:from>
    <xdr:to>
      <xdr:col>23</xdr:col>
      <xdr:colOff>174625</xdr:colOff>
      <xdr:row>34</xdr:row>
      <xdr:rowOff>82459</xdr:rowOff>
    </xdr:to>
    <xdr:cxnSp macro="">
      <xdr:nvCxnSpPr>
        <xdr:cNvPr id="68" name="直線コネクタ 67"/>
        <xdr:cNvCxnSpPr/>
      </xdr:nvCxnSpPr>
      <xdr:spPr>
        <a:xfrm>
          <a:off x="4673600" y="668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163938</xdr:rowOff>
    </xdr:from>
    <xdr:ext cx="405111" cy="259045"/>
    <xdr:sp macro="" textlink="">
      <xdr:nvSpPr>
        <xdr:cNvPr id="69" name="有形固定資産減価償却率最大値テキスト"/>
        <xdr:cNvSpPr txBox="1"/>
      </xdr:nvSpPr>
      <xdr:spPr>
        <a:xfrm>
          <a:off x="4813300" y="522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45811</xdr:rowOff>
    </xdr:from>
    <xdr:to>
      <xdr:col>23</xdr:col>
      <xdr:colOff>174625</xdr:colOff>
      <xdr:row>27</xdr:row>
      <xdr:rowOff>45811</xdr:rowOff>
    </xdr:to>
    <xdr:cxnSp macro="">
      <xdr:nvCxnSpPr>
        <xdr:cNvPr id="70" name="直線コネクタ 69"/>
        <xdr:cNvCxnSpPr/>
      </xdr:nvCxnSpPr>
      <xdr:spPr>
        <a:xfrm>
          <a:off x="4673600" y="544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83928</xdr:rowOff>
    </xdr:from>
    <xdr:ext cx="405111" cy="259045"/>
    <xdr:sp macro="" textlink="">
      <xdr:nvSpPr>
        <xdr:cNvPr id="71" name="有形固定資産減価償却率平均値テキスト"/>
        <xdr:cNvSpPr txBox="1"/>
      </xdr:nvSpPr>
      <xdr:spPr>
        <a:xfrm>
          <a:off x="4813300" y="5827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2" name="フローチャート: 判断 71"/>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164102</xdr:rowOff>
    </xdr:from>
    <xdr:to>
      <xdr:col>19</xdr:col>
      <xdr:colOff>187325</xdr:colOff>
      <xdr:row>30</xdr:row>
      <xdr:rowOff>94252</xdr:rowOff>
    </xdr:to>
    <xdr:sp macro="" textlink="">
      <xdr:nvSpPr>
        <xdr:cNvPr id="73" name="フローチャート: 判断 72"/>
        <xdr:cNvSpPr/>
      </xdr:nvSpPr>
      <xdr:spPr>
        <a:xfrm>
          <a:off x="4000500" y="590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77742</xdr:rowOff>
    </xdr:from>
    <xdr:to>
      <xdr:col>15</xdr:col>
      <xdr:colOff>187325</xdr:colOff>
      <xdr:row>30</xdr:row>
      <xdr:rowOff>7892</xdr:rowOff>
    </xdr:to>
    <xdr:sp macro="" textlink="">
      <xdr:nvSpPr>
        <xdr:cNvPr id="74" name="フローチャート: 判断 73"/>
        <xdr:cNvSpPr/>
      </xdr:nvSpPr>
      <xdr:spPr>
        <a:xfrm>
          <a:off x="3238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150495</xdr:rowOff>
    </xdr:from>
    <xdr:to>
      <xdr:col>23</xdr:col>
      <xdr:colOff>136525</xdr:colOff>
      <xdr:row>29</xdr:row>
      <xdr:rowOff>80645</xdr:rowOff>
    </xdr:to>
    <xdr:sp macro="" textlink="">
      <xdr:nvSpPr>
        <xdr:cNvPr id="80" name="楕円 79"/>
        <xdr:cNvSpPr/>
      </xdr:nvSpPr>
      <xdr:spPr>
        <a:xfrm>
          <a:off x="47117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1922</xdr:rowOff>
    </xdr:from>
    <xdr:ext cx="405111" cy="259045"/>
    <xdr:sp macro="" textlink="">
      <xdr:nvSpPr>
        <xdr:cNvPr id="81" name="有形固定資産減価償却率該当値テキスト"/>
        <xdr:cNvSpPr txBox="1"/>
      </xdr:nvSpPr>
      <xdr:spPr>
        <a:xfrm>
          <a:off x="48133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6803</xdr:rowOff>
    </xdr:from>
    <xdr:to>
      <xdr:col>19</xdr:col>
      <xdr:colOff>187325</xdr:colOff>
      <xdr:row>29</xdr:row>
      <xdr:rowOff>108403</xdr:rowOff>
    </xdr:to>
    <xdr:sp macro="" textlink="">
      <xdr:nvSpPr>
        <xdr:cNvPr id="82" name="楕円 81"/>
        <xdr:cNvSpPr/>
      </xdr:nvSpPr>
      <xdr:spPr>
        <a:xfrm>
          <a:off x="4000500" y="575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29845</xdr:rowOff>
    </xdr:from>
    <xdr:to>
      <xdr:col>23</xdr:col>
      <xdr:colOff>85725</xdr:colOff>
      <xdr:row>29</xdr:row>
      <xdr:rowOff>57603</xdr:rowOff>
    </xdr:to>
    <xdr:cxnSp macro="">
      <xdr:nvCxnSpPr>
        <xdr:cNvPr id="83" name="直線コネクタ 82"/>
        <xdr:cNvCxnSpPr/>
      </xdr:nvCxnSpPr>
      <xdr:spPr>
        <a:xfrm flipV="1">
          <a:off x="4051300" y="5773420"/>
          <a:ext cx="711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6803</xdr:rowOff>
    </xdr:from>
    <xdr:to>
      <xdr:col>15</xdr:col>
      <xdr:colOff>187325</xdr:colOff>
      <xdr:row>29</xdr:row>
      <xdr:rowOff>108403</xdr:rowOff>
    </xdr:to>
    <xdr:sp macro="" textlink="">
      <xdr:nvSpPr>
        <xdr:cNvPr id="84" name="楕円 83"/>
        <xdr:cNvSpPr/>
      </xdr:nvSpPr>
      <xdr:spPr>
        <a:xfrm>
          <a:off x="3238500" y="575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57603</xdr:rowOff>
    </xdr:from>
    <xdr:to>
      <xdr:col>19</xdr:col>
      <xdr:colOff>136525</xdr:colOff>
      <xdr:row>29</xdr:row>
      <xdr:rowOff>57603</xdr:rowOff>
    </xdr:to>
    <xdr:cxnSp macro="">
      <xdr:nvCxnSpPr>
        <xdr:cNvPr id="85" name="直線コネクタ 84"/>
        <xdr:cNvCxnSpPr/>
      </xdr:nvCxnSpPr>
      <xdr:spPr>
        <a:xfrm>
          <a:off x="3289300" y="580117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85379</xdr:rowOff>
    </xdr:from>
    <xdr:ext cx="405111" cy="259045"/>
    <xdr:sp macro="" textlink="">
      <xdr:nvSpPr>
        <xdr:cNvPr id="86" name="n_1aveValue有形固定資産減価償却率"/>
        <xdr:cNvSpPr txBox="1"/>
      </xdr:nvSpPr>
      <xdr:spPr>
        <a:xfrm>
          <a:off x="3836044" y="600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170469</xdr:rowOff>
    </xdr:from>
    <xdr:ext cx="405111" cy="259045"/>
    <xdr:sp macro="" textlink="">
      <xdr:nvSpPr>
        <xdr:cNvPr id="87" name="n_2aveValue有形固定資産減価償却率"/>
        <xdr:cNvSpPr txBox="1"/>
      </xdr:nvSpPr>
      <xdr:spPr>
        <a:xfrm>
          <a:off x="3086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124930</xdr:rowOff>
    </xdr:from>
    <xdr:ext cx="405111" cy="259045"/>
    <xdr:sp macro="" textlink="">
      <xdr:nvSpPr>
        <xdr:cNvPr id="88" name="n_1mainValue有形固定資産減価償却率"/>
        <xdr:cNvSpPr txBox="1"/>
      </xdr:nvSpPr>
      <xdr:spPr>
        <a:xfrm>
          <a:off x="38360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124930</xdr:rowOff>
    </xdr:from>
    <xdr:ext cx="405111" cy="259045"/>
    <xdr:sp macro="" textlink="">
      <xdr:nvSpPr>
        <xdr:cNvPr id="89" name="n_2mainValue有形固定資産減価償却率"/>
        <xdr:cNvSpPr txBox="1"/>
      </xdr:nvSpPr>
      <xdr:spPr>
        <a:xfrm>
          <a:off x="3086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92" name="正方形/長方形 91"/>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a:t>
          </a:r>
          <a:r>
            <a:rPr kumimoji="1" lang="ja-JP" altLang="en-US" sz="950">
              <a:latin typeface="ＭＳ Ｐゴシック" panose="020B0600070205080204" pitchFamily="50" charset="-128"/>
              <a:ea typeface="ＭＳ Ｐゴシック" panose="020B0600070205080204" pitchFamily="50" charset="-128"/>
            </a:rPr>
            <a:t>本市は、経常収支比率が</a:t>
          </a:r>
          <a:r>
            <a:rPr kumimoji="1" lang="en-US" altLang="ja-JP" sz="950">
              <a:latin typeface="ＭＳ Ｐゴシック" panose="020B0600070205080204" pitchFamily="50" charset="-128"/>
              <a:ea typeface="ＭＳ Ｐゴシック" panose="020B0600070205080204" pitchFamily="50" charset="-128"/>
            </a:rPr>
            <a:t>100</a:t>
          </a:r>
          <a:r>
            <a:rPr kumimoji="1" lang="ja-JP" altLang="en-US" sz="950">
              <a:latin typeface="ＭＳ Ｐゴシック" panose="020B0600070205080204" pitchFamily="50" charset="-128"/>
              <a:ea typeface="ＭＳ Ｐゴシック" panose="020B0600070205080204" pitchFamily="50" charset="-128"/>
            </a:rPr>
            <a:t>％を超えている状態であり、経常一般財源等に占める経常経費充当財源等の割合が高くなっている。また、平成</a:t>
          </a:r>
          <a:r>
            <a:rPr kumimoji="1" lang="en-US" altLang="ja-JP" sz="950">
              <a:latin typeface="ＭＳ Ｐゴシック" panose="020B0600070205080204" pitchFamily="50" charset="-128"/>
              <a:ea typeface="ＭＳ Ｐゴシック" panose="020B0600070205080204" pitchFamily="50" charset="-128"/>
            </a:rPr>
            <a:t>28</a:t>
          </a:r>
          <a:r>
            <a:rPr kumimoji="1" lang="ja-JP" altLang="en-US" sz="950">
              <a:latin typeface="ＭＳ Ｐゴシック" panose="020B0600070205080204" pitchFamily="50" charset="-128"/>
              <a:ea typeface="ＭＳ Ｐゴシック" panose="020B0600070205080204" pitchFamily="50" charset="-128"/>
            </a:rPr>
            <a:t>年度の市立総合体育館の建設等により地方債残高が増加したことや、財政調整基金等の充当可能基金残高が類似団体と比較して少ないこと等により、債務償還可能年数は、類似団体内で最も長い年数となっている。</a:t>
          </a:r>
          <a:endParaRPr kumimoji="1" lang="en-US" altLang="ja-JP" sz="950">
            <a:latin typeface="ＭＳ Ｐゴシック" panose="020B0600070205080204" pitchFamily="50" charset="-128"/>
            <a:ea typeface="ＭＳ Ｐゴシック" panose="020B0600070205080204" pitchFamily="50" charset="-128"/>
          </a:endParaRPr>
        </a:p>
        <a:p>
          <a:r>
            <a:rPr kumimoji="1" lang="ja-JP" altLang="en-US" sz="950">
              <a:latin typeface="ＭＳ Ｐゴシック" panose="020B0600070205080204" pitchFamily="50" charset="-128"/>
              <a:ea typeface="ＭＳ Ｐゴシック" panose="020B0600070205080204" pitchFamily="50" charset="-128"/>
            </a:rPr>
            <a:t>　今後についても、「門真市第５次総合計画」に基づくまちづくり及び老朽化施設の整備等にかかる市債の発行を見込んでいるが、地方債残高の動向を見据えながら、計画的に市債を発行していくものとする。また、経常的経費の削減を行うとともに、基金残高を確保し、債務償還可能年数の改善に努め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5" name="テキスト ボックス 104"/>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9" name="テキスト ボックス 108"/>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1" name="テキスト ボックス 110"/>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3" name="テキスト ボックス 112"/>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5" name="テキスト ボックス 114"/>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47625</xdr:rowOff>
    </xdr:from>
    <xdr:to>
      <xdr:col>76</xdr:col>
      <xdr:colOff>21589</xdr:colOff>
      <xdr:row>34</xdr:row>
      <xdr:rowOff>169333</xdr:rowOff>
    </xdr:to>
    <xdr:cxnSp macro="">
      <xdr:nvCxnSpPr>
        <xdr:cNvPr id="119" name="直線コネクタ 118"/>
        <xdr:cNvCxnSpPr/>
      </xdr:nvCxnSpPr>
      <xdr:spPr>
        <a:xfrm flipV="1">
          <a:off x="14793595" y="5276850"/>
          <a:ext cx="1269" cy="1493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1710</xdr:rowOff>
    </xdr:from>
    <xdr:ext cx="340478" cy="259045"/>
    <xdr:sp macro="" textlink="">
      <xdr:nvSpPr>
        <xdr:cNvPr id="120" name="債務償還可能年数最小値テキスト"/>
        <xdr:cNvSpPr txBox="1"/>
      </xdr:nvSpPr>
      <xdr:spPr>
        <a:xfrm>
          <a:off x="14846300" y="67739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169333</xdr:rowOff>
    </xdr:from>
    <xdr:to>
      <xdr:col>76</xdr:col>
      <xdr:colOff>111125</xdr:colOff>
      <xdr:row>34</xdr:row>
      <xdr:rowOff>169333</xdr:rowOff>
    </xdr:to>
    <xdr:cxnSp macro="">
      <xdr:nvCxnSpPr>
        <xdr:cNvPr id="121" name="直線コネクタ 120"/>
        <xdr:cNvCxnSpPr/>
      </xdr:nvCxnSpPr>
      <xdr:spPr>
        <a:xfrm>
          <a:off x="14706600" y="677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165752</xdr:rowOff>
    </xdr:from>
    <xdr:ext cx="405111" cy="259045"/>
    <xdr:sp macro="" textlink="">
      <xdr:nvSpPr>
        <xdr:cNvPr id="122" name="債務償還可能年数最大値テキスト"/>
        <xdr:cNvSpPr txBox="1"/>
      </xdr:nvSpPr>
      <xdr:spPr>
        <a:xfrm>
          <a:off x="14846300" y="50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47625</xdr:rowOff>
    </xdr:from>
    <xdr:to>
      <xdr:col>76</xdr:col>
      <xdr:colOff>111125</xdr:colOff>
      <xdr:row>26</xdr:row>
      <xdr:rowOff>47625</xdr:rowOff>
    </xdr:to>
    <xdr:cxnSp macro="">
      <xdr:nvCxnSpPr>
        <xdr:cNvPr id="123" name="直線コネクタ 122"/>
        <xdr:cNvCxnSpPr/>
      </xdr:nvCxnSpPr>
      <xdr:spPr>
        <a:xfrm>
          <a:off x="14706600" y="527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89552</xdr:rowOff>
    </xdr:from>
    <xdr:ext cx="340478" cy="259045"/>
    <xdr:sp macro="" textlink="">
      <xdr:nvSpPr>
        <xdr:cNvPr id="124" name="債務償還可能年数平均値テキスト"/>
        <xdr:cNvSpPr txBox="1"/>
      </xdr:nvSpPr>
      <xdr:spPr>
        <a:xfrm>
          <a:off x="14846300" y="617602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111125</xdr:rowOff>
    </xdr:from>
    <xdr:to>
      <xdr:col>76</xdr:col>
      <xdr:colOff>73025</xdr:colOff>
      <xdr:row>32</xdr:row>
      <xdr:rowOff>41275</xdr:rowOff>
    </xdr:to>
    <xdr:sp macro="" textlink="">
      <xdr:nvSpPr>
        <xdr:cNvPr id="125" name="フローチャート: 判断 124"/>
        <xdr:cNvSpPr/>
      </xdr:nvSpPr>
      <xdr:spPr>
        <a:xfrm>
          <a:off x="147447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25</xdr:row>
      <xdr:rowOff>168275</xdr:rowOff>
    </xdr:from>
    <xdr:to>
      <xdr:col>76</xdr:col>
      <xdr:colOff>73025</xdr:colOff>
      <xdr:row>26</xdr:row>
      <xdr:rowOff>98425</xdr:rowOff>
    </xdr:to>
    <xdr:sp macro="" textlink="">
      <xdr:nvSpPr>
        <xdr:cNvPr id="131" name="楕円 130"/>
        <xdr:cNvSpPr/>
      </xdr:nvSpPr>
      <xdr:spPr>
        <a:xfrm>
          <a:off x="14744700" y="522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121302</xdr:rowOff>
    </xdr:from>
    <xdr:ext cx="405111" cy="259045"/>
    <xdr:sp macro="" textlink="">
      <xdr:nvSpPr>
        <xdr:cNvPr id="132" name="債務償還可能年数該当値テキスト"/>
        <xdr:cNvSpPr txBox="1"/>
      </xdr:nvSpPr>
      <xdr:spPr>
        <a:xfrm>
          <a:off x="14846300" y="517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大阪府門真市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123,632
120,688
12.30
51,402,125
51,393,556
1,866
26,996,400
50,845,981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72390</xdr:rowOff>
    </xdr:from>
    <xdr:to>
      <xdr:col>24</xdr:col>
      <xdr:colOff>62865</xdr:colOff>
      <xdr:row>41</xdr:row>
      <xdr:rowOff>40005</xdr:rowOff>
    </xdr:to>
    <xdr:cxnSp macro="">
      <xdr:nvCxnSpPr>
        <xdr:cNvPr id="56" name="直線コネクタ 55"/>
        <xdr:cNvCxnSpPr/>
      </xdr:nvCxnSpPr>
      <xdr:spPr>
        <a:xfrm flipV="1">
          <a:off x="4634865" y="5730240"/>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43832</xdr:rowOff>
    </xdr:from>
    <xdr:ext cx="405111" cy="259045"/>
    <xdr:sp macro="" textlink="">
      <xdr:nvSpPr>
        <xdr:cNvPr id="57" name="【道路】&#10;有形固定資産減価償却率最小値テキスト"/>
        <xdr:cNvSpPr txBox="1"/>
      </xdr:nvSpPr>
      <xdr:spPr>
        <a:xfrm>
          <a:off x="4673600"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40005</xdr:rowOff>
    </xdr:from>
    <xdr:to>
      <xdr:col>24</xdr:col>
      <xdr:colOff>152400</xdr:colOff>
      <xdr:row>41</xdr:row>
      <xdr:rowOff>40005</xdr:rowOff>
    </xdr:to>
    <xdr:cxnSp macro="">
      <xdr:nvCxnSpPr>
        <xdr:cNvPr id="58" name="直線コネクタ 57"/>
        <xdr:cNvCxnSpPr/>
      </xdr:nvCxnSpPr>
      <xdr:spPr>
        <a:xfrm>
          <a:off x="4546600" y="706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19067</xdr:rowOff>
    </xdr:from>
    <xdr:ext cx="405111" cy="259045"/>
    <xdr:sp macro="" textlink="">
      <xdr:nvSpPr>
        <xdr:cNvPr id="59" name="【道路】&#10;有形固定資産減価償却率最大値テキスト"/>
        <xdr:cNvSpPr txBox="1"/>
      </xdr:nvSpPr>
      <xdr:spPr>
        <a:xfrm>
          <a:off x="4673600" y="550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72390</xdr:rowOff>
    </xdr:from>
    <xdr:to>
      <xdr:col>24</xdr:col>
      <xdr:colOff>152400</xdr:colOff>
      <xdr:row>33</xdr:row>
      <xdr:rowOff>72390</xdr:rowOff>
    </xdr:to>
    <xdr:cxnSp macro="">
      <xdr:nvCxnSpPr>
        <xdr:cNvPr id="60" name="直線コネクタ 59"/>
        <xdr:cNvCxnSpPr/>
      </xdr:nvCxnSpPr>
      <xdr:spPr>
        <a:xfrm>
          <a:off x="4546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134002</xdr:rowOff>
    </xdr:from>
    <xdr:ext cx="405111" cy="259045"/>
    <xdr:sp macro="" textlink="">
      <xdr:nvSpPr>
        <xdr:cNvPr id="61" name="【道路】&#10;有形固定資産減価償却率平均値テキスト"/>
        <xdr:cNvSpPr txBox="1"/>
      </xdr:nvSpPr>
      <xdr:spPr>
        <a:xfrm>
          <a:off x="46736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2" name="フローチャート: 判断 61"/>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154940</xdr:rowOff>
    </xdr:from>
    <xdr:to>
      <xdr:col>20</xdr:col>
      <xdr:colOff>38100</xdr:colOff>
      <xdr:row>38</xdr:row>
      <xdr:rowOff>85090</xdr:rowOff>
    </xdr:to>
    <xdr:sp macro="" textlink="">
      <xdr:nvSpPr>
        <xdr:cNvPr id="63" name="フローチャート: 判断 62"/>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17780</xdr:rowOff>
    </xdr:from>
    <xdr:to>
      <xdr:col>15</xdr:col>
      <xdr:colOff>101600</xdr:colOff>
      <xdr:row>37</xdr:row>
      <xdr:rowOff>119380</xdr:rowOff>
    </xdr:to>
    <xdr:sp macro="" textlink="">
      <xdr:nvSpPr>
        <xdr:cNvPr id="64" name="フローチャート: 判断 63"/>
        <xdr:cNvSpPr/>
      </xdr:nvSpPr>
      <xdr:spPr>
        <a:xfrm>
          <a:off x="2857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70" name="楕円 69"/>
        <xdr:cNvSpPr/>
      </xdr:nvSpPr>
      <xdr:spPr>
        <a:xfrm>
          <a:off x="4584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95267</xdr:rowOff>
    </xdr:from>
    <xdr:ext cx="405111" cy="259045"/>
    <xdr:sp macro="" textlink="">
      <xdr:nvSpPr>
        <xdr:cNvPr id="71" name="【道路】&#10;有形固定資産減価償却率該当値テキスト"/>
        <xdr:cNvSpPr txBox="1"/>
      </xdr:nvSpPr>
      <xdr:spPr>
        <a:xfrm>
          <a:off x="4673600"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124460</xdr:rowOff>
    </xdr:from>
    <xdr:to>
      <xdr:col>20</xdr:col>
      <xdr:colOff>38100</xdr:colOff>
      <xdr:row>38</xdr:row>
      <xdr:rowOff>54610</xdr:rowOff>
    </xdr:to>
    <xdr:sp macro="" textlink="">
      <xdr:nvSpPr>
        <xdr:cNvPr id="72" name="楕円 71"/>
        <xdr:cNvSpPr/>
      </xdr:nvSpPr>
      <xdr:spPr>
        <a:xfrm>
          <a:off x="3746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167640</xdr:rowOff>
    </xdr:from>
    <xdr:to>
      <xdr:col>24</xdr:col>
      <xdr:colOff>63500</xdr:colOff>
      <xdr:row>38</xdr:row>
      <xdr:rowOff>3810</xdr:rowOff>
    </xdr:to>
    <xdr:cxnSp macro="">
      <xdr:nvCxnSpPr>
        <xdr:cNvPr id="73" name="直線コネクタ 72"/>
        <xdr:cNvCxnSpPr/>
      </xdr:nvCxnSpPr>
      <xdr:spPr>
        <a:xfrm flipV="1">
          <a:off x="3797300" y="65112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52070</xdr:rowOff>
    </xdr:from>
    <xdr:to>
      <xdr:col>15</xdr:col>
      <xdr:colOff>101600</xdr:colOff>
      <xdr:row>38</xdr:row>
      <xdr:rowOff>153670</xdr:rowOff>
    </xdr:to>
    <xdr:sp macro="" textlink="">
      <xdr:nvSpPr>
        <xdr:cNvPr id="74" name="楕円 73"/>
        <xdr:cNvSpPr/>
      </xdr:nvSpPr>
      <xdr:spPr>
        <a:xfrm>
          <a:off x="2857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3810</xdr:rowOff>
    </xdr:from>
    <xdr:to>
      <xdr:col>19</xdr:col>
      <xdr:colOff>177800</xdr:colOff>
      <xdr:row>38</xdr:row>
      <xdr:rowOff>102870</xdr:rowOff>
    </xdr:to>
    <xdr:cxnSp macro="">
      <xdr:nvCxnSpPr>
        <xdr:cNvPr id="75" name="直線コネクタ 74"/>
        <xdr:cNvCxnSpPr/>
      </xdr:nvCxnSpPr>
      <xdr:spPr>
        <a:xfrm flipV="1">
          <a:off x="2908300" y="651891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76217</xdr:rowOff>
    </xdr:from>
    <xdr:ext cx="405111" cy="259045"/>
    <xdr:sp macro="" textlink="">
      <xdr:nvSpPr>
        <xdr:cNvPr id="76" name="n_1aveValue【道路】&#10;有形固定資産減価償却率"/>
        <xdr:cNvSpPr txBox="1"/>
      </xdr:nvSpPr>
      <xdr:spPr>
        <a:xfrm>
          <a:off x="3582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135907</xdr:rowOff>
    </xdr:from>
    <xdr:ext cx="405111" cy="259045"/>
    <xdr:sp macro="" textlink="">
      <xdr:nvSpPr>
        <xdr:cNvPr id="77" name="n_2aveValue【道路】&#10;有形固定資産減価償却率"/>
        <xdr:cNvSpPr txBox="1"/>
      </xdr:nvSpPr>
      <xdr:spPr>
        <a:xfrm>
          <a:off x="27057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71137</xdr:rowOff>
    </xdr:from>
    <xdr:ext cx="405111" cy="259045"/>
    <xdr:sp macro="" textlink="">
      <xdr:nvSpPr>
        <xdr:cNvPr id="78" name="n_1mainValue【道路】&#10;有形固定資産減価償却率"/>
        <xdr:cNvSpPr txBox="1"/>
      </xdr:nvSpPr>
      <xdr:spPr>
        <a:xfrm>
          <a:off x="35820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144797</xdr:rowOff>
    </xdr:from>
    <xdr:ext cx="405111" cy="259045"/>
    <xdr:sp macro="" textlink="">
      <xdr:nvSpPr>
        <xdr:cNvPr id="79" name="n_2mainValue【道路】&#10;有形固定資産減価償却率"/>
        <xdr:cNvSpPr txBox="1"/>
      </xdr:nvSpPr>
      <xdr:spPr>
        <a:xfrm>
          <a:off x="2705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27699</xdr:rowOff>
    </xdr:from>
    <xdr:to>
      <xdr:col>54</xdr:col>
      <xdr:colOff>189865</xdr:colOff>
      <xdr:row>41</xdr:row>
      <xdr:rowOff>159220</xdr:rowOff>
    </xdr:to>
    <xdr:cxnSp macro="">
      <xdr:nvCxnSpPr>
        <xdr:cNvPr id="103" name="直線コネクタ 102"/>
        <xdr:cNvCxnSpPr/>
      </xdr:nvCxnSpPr>
      <xdr:spPr>
        <a:xfrm flipV="1">
          <a:off x="10476865" y="5856999"/>
          <a:ext cx="0" cy="1331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163047</xdr:rowOff>
    </xdr:from>
    <xdr:ext cx="469744" cy="259045"/>
    <xdr:sp macro="" textlink="">
      <xdr:nvSpPr>
        <xdr:cNvPr id="104" name="【道路】&#10;一人当たり延長最小値テキスト"/>
        <xdr:cNvSpPr txBox="1"/>
      </xdr:nvSpPr>
      <xdr:spPr>
        <a:xfrm>
          <a:off x="10515600" y="719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159220</xdr:rowOff>
    </xdr:from>
    <xdr:to>
      <xdr:col>55</xdr:col>
      <xdr:colOff>88900</xdr:colOff>
      <xdr:row>41</xdr:row>
      <xdr:rowOff>159220</xdr:rowOff>
    </xdr:to>
    <xdr:cxnSp macro="">
      <xdr:nvCxnSpPr>
        <xdr:cNvPr id="105" name="直線コネクタ 104"/>
        <xdr:cNvCxnSpPr/>
      </xdr:nvCxnSpPr>
      <xdr:spPr>
        <a:xfrm>
          <a:off x="10388600" y="718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145826</xdr:rowOff>
    </xdr:from>
    <xdr:ext cx="534377" cy="259045"/>
    <xdr:sp macro="" textlink="">
      <xdr:nvSpPr>
        <xdr:cNvPr id="106" name="【道路】&#10;一人当たり延長最大値テキスト"/>
        <xdr:cNvSpPr txBox="1"/>
      </xdr:nvSpPr>
      <xdr:spPr>
        <a:xfrm>
          <a:off x="10515600" y="563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27699</xdr:rowOff>
    </xdr:from>
    <xdr:to>
      <xdr:col>55</xdr:col>
      <xdr:colOff>88900</xdr:colOff>
      <xdr:row>34</xdr:row>
      <xdr:rowOff>27699</xdr:rowOff>
    </xdr:to>
    <xdr:cxnSp macro="">
      <xdr:nvCxnSpPr>
        <xdr:cNvPr id="107" name="直線コネクタ 106"/>
        <xdr:cNvCxnSpPr/>
      </xdr:nvCxnSpPr>
      <xdr:spPr>
        <a:xfrm>
          <a:off x="10388600" y="585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37266</xdr:rowOff>
    </xdr:from>
    <xdr:ext cx="534377" cy="259045"/>
    <xdr:sp macro="" textlink="">
      <xdr:nvSpPr>
        <xdr:cNvPr id="108" name="【道路】&#10;一人当たり延長平均値テキスト"/>
        <xdr:cNvSpPr txBox="1"/>
      </xdr:nvSpPr>
      <xdr:spPr>
        <a:xfrm>
          <a:off x="10515600" y="6552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14389</xdr:rowOff>
    </xdr:from>
    <xdr:to>
      <xdr:col>55</xdr:col>
      <xdr:colOff>50800</xdr:colOff>
      <xdr:row>39</xdr:row>
      <xdr:rowOff>115989</xdr:rowOff>
    </xdr:to>
    <xdr:sp macro="" textlink="">
      <xdr:nvSpPr>
        <xdr:cNvPr id="109" name="フローチャート: 判断 108"/>
        <xdr:cNvSpPr/>
      </xdr:nvSpPr>
      <xdr:spPr>
        <a:xfrm>
          <a:off x="10426700" y="670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26962</xdr:rowOff>
    </xdr:from>
    <xdr:to>
      <xdr:col>50</xdr:col>
      <xdr:colOff>165100</xdr:colOff>
      <xdr:row>39</xdr:row>
      <xdr:rowOff>128562</xdr:rowOff>
    </xdr:to>
    <xdr:sp macro="" textlink="">
      <xdr:nvSpPr>
        <xdr:cNvPr id="110" name="フローチャート: 判断 109"/>
        <xdr:cNvSpPr/>
      </xdr:nvSpPr>
      <xdr:spPr>
        <a:xfrm>
          <a:off x="9588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36449</xdr:rowOff>
    </xdr:from>
    <xdr:to>
      <xdr:col>46</xdr:col>
      <xdr:colOff>38100</xdr:colOff>
      <xdr:row>40</xdr:row>
      <xdr:rowOff>138049</xdr:rowOff>
    </xdr:to>
    <xdr:sp macro="" textlink="">
      <xdr:nvSpPr>
        <xdr:cNvPr id="111" name="フローチャート: 判断 110"/>
        <xdr:cNvSpPr/>
      </xdr:nvSpPr>
      <xdr:spPr>
        <a:xfrm>
          <a:off x="8699500" y="68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108420</xdr:rowOff>
    </xdr:from>
    <xdr:to>
      <xdr:col>55</xdr:col>
      <xdr:colOff>50800</xdr:colOff>
      <xdr:row>42</xdr:row>
      <xdr:rowOff>38570</xdr:rowOff>
    </xdr:to>
    <xdr:sp macro="" textlink="">
      <xdr:nvSpPr>
        <xdr:cNvPr id="117" name="楕円 116"/>
        <xdr:cNvSpPr/>
      </xdr:nvSpPr>
      <xdr:spPr>
        <a:xfrm>
          <a:off x="10426700" y="71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23347</xdr:rowOff>
    </xdr:from>
    <xdr:ext cx="469744" cy="259045"/>
    <xdr:sp macro="" textlink="">
      <xdr:nvSpPr>
        <xdr:cNvPr id="118" name="【道路】&#10;一人当たり延長該当値テキスト"/>
        <xdr:cNvSpPr txBox="1"/>
      </xdr:nvSpPr>
      <xdr:spPr>
        <a:xfrm>
          <a:off x="10515600" y="705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109068</xdr:rowOff>
    </xdr:from>
    <xdr:to>
      <xdr:col>50</xdr:col>
      <xdr:colOff>165100</xdr:colOff>
      <xdr:row>42</xdr:row>
      <xdr:rowOff>39218</xdr:rowOff>
    </xdr:to>
    <xdr:sp macro="" textlink="">
      <xdr:nvSpPr>
        <xdr:cNvPr id="119" name="楕円 118"/>
        <xdr:cNvSpPr/>
      </xdr:nvSpPr>
      <xdr:spPr>
        <a:xfrm>
          <a:off x="9588500" y="713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159220</xdr:rowOff>
    </xdr:from>
    <xdr:to>
      <xdr:col>55</xdr:col>
      <xdr:colOff>0</xdr:colOff>
      <xdr:row>41</xdr:row>
      <xdr:rowOff>159868</xdr:rowOff>
    </xdr:to>
    <xdr:cxnSp macro="">
      <xdr:nvCxnSpPr>
        <xdr:cNvPr id="120" name="直線コネクタ 119"/>
        <xdr:cNvCxnSpPr/>
      </xdr:nvCxnSpPr>
      <xdr:spPr>
        <a:xfrm flipV="1">
          <a:off x="9639300" y="7188670"/>
          <a:ext cx="8382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109372</xdr:rowOff>
    </xdr:from>
    <xdr:to>
      <xdr:col>46</xdr:col>
      <xdr:colOff>38100</xdr:colOff>
      <xdr:row>42</xdr:row>
      <xdr:rowOff>39522</xdr:rowOff>
    </xdr:to>
    <xdr:sp macro="" textlink="">
      <xdr:nvSpPr>
        <xdr:cNvPr id="121" name="楕円 120"/>
        <xdr:cNvSpPr/>
      </xdr:nvSpPr>
      <xdr:spPr>
        <a:xfrm>
          <a:off x="8699500" y="713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159868</xdr:rowOff>
    </xdr:from>
    <xdr:to>
      <xdr:col>50</xdr:col>
      <xdr:colOff>114300</xdr:colOff>
      <xdr:row>41</xdr:row>
      <xdr:rowOff>160172</xdr:rowOff>
    </xdr:to>
    <xdr:cxnSp macro="">
      <xdr:nvCxnSpPr>
        <xdr:cNvPr id="122" name="直線コネクタ 121"/>
        <xdr:cNvCxnSpPr/>
      </xdr:nvCxnSpPr>
      <xdr:spPr>
        <a:xfrm flipV="1">
          <a:off x="8750300" y="7189318"/>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145089</xdr:rowOff>
    </xdr:from>
    <xdr:ext cx="534377" cy="259045"/>
    <xdr:sp macro="" textlink="">
      <xdr:nvSpPr>
        <xdr:cNvPr id="123" name="n_1aveValue【道路】&#10;一人当たり延長"/>
        <xdr:cNvSpPr txBox="1"/>
      </xdr:nvSpPr>
      <xdr:spPr>
        <a:xfrm>
          <a:off x="9359411" y="648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154576</xdr:rowOff>
    </xdr:from>
    <xdr:ext cx="469744" cy="259045"/>
    <xdr:sp macro="" textlink="">
      <xdr:nvSpPr>
        <xdr:cNvPr id="124" name="n_2aveValue【道路】&#10;一人当たり延長"/>
        <xdr:cNvSpPr txBox="1"/>
      </xdr:nvSpPr>
      <xdr:spPr>
        <a:xfrm>
          <a:off x="8515427" y="66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30345</xdr:rowOff>
    </xdr:from>
    <xdr:ext cx="469744" cy="259045"/>
    <xdr:sp macro="" textlink="">
      <xdr:nvSpPr>
        <xdr:cNvPr id="125" name="n_1mainValue【道路】&#10;一人当たり延長"/>
        <xdr:cNvSpPr txBox="1"/>
      </xdr:nvSpPr>
      <xdr:spPr>
        <a:xfrm>
          <a:off x="9391727" y="723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30649</xdr:rowOff>
    </xdr:from>
    <xdr:ext cx="469744" cy="259045"/>
    <xdr:sp macro="" textlink="">
      <xdr:nvSpPr>
        <xdr:cNvPr id="126" name="n_2mainValue【道路】&#10;一人当たり延長"/>
        <xdr:cNvSpPr txBox="1"/>
      </xdr:nvSpPr>
      <xdr:spPr>
        <a:xfrm>
          <a:off x="8515427" y="7231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7" name="テキスト ボックス 13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7" name="テキスト ボックス 14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87630</xdr:rowOff>
    </xdr:from>
    <xdr:to>
      <xdr:col>24</xdr:col>
      <xdr:colOff>62865</xdr:colOff>
      <xdr:row>64</xdr:row>
      <xdr:rowOff>30480</xdr:rowOff>
    </xdr:to>
    <xdr:cxnSp macro="">
      <xdr:nvCxnSpPr>
        <xdr:cNvPr id="151" name="直線コネクタ 150"/>
        <xdr:cNvCxnSpPr/>
      </xdr:nvCxnSpPr>
      <xdr:spPr>
        <a:xfrm flipV="1">
          <a:off x="4634865" y="95173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34307</xdr:rowOff>
    </xdr:from>
    <xdr:ext cx="405111" cy="259045"/>
    <xdr:sp macro="" textlink="">
      <xdr:nvSpPr>
        <xdr:cNvPr id="152" name="【橋りょう・トンネル】&#10;有形固定資産減価償却率最小値テキスト"/>
        <xdr:cNvSpPr txBox="1"/>
      </xdr:nvSpPr>
      <xdr:spPr>
        <a:xfrm>
          <a:off x="4673600" y="1100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30480</xdr:rowOff>
    </xdr:from>
    <xdr:to>
      <xdr:col>24</xdr:col>
      <xdr:colOff>152400</xdr:colOff>
      <xdr:row>64</xdr:row>
      <xdr:rowOff>30480</xdr:rowOff>
    </xdr:to>
    <xdr:cxnSp macro="">
      <xdr:nvCxnSpPr>
        <xdr:cNvPr id="153" name="直線コネクタ 152"/>
        <xdr:cNvCxnSpPr/>
      </xdr:nvCxnSpPr>
      <xdr:spPr>
        <a:xfrm>
          <a:off x="4546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34307</xdr:rowOff>
    </xdr:from>
    <xdr:ext cx="405111" cy="259045"/>
    <xdr:sp macro="" textlink="">
      <xdr:nvSpPr>
        <xdr:cNvPr id="154" name="【橋りょう・トンネル】&#10;有形固定資産減価償却率最大値テキスト"/>
        <xdr:cNvSpPr txBox="1"/>
      </xdr:nvSpPr>
      <xdr:spPr>
        <a:xfrm>
          <a:off x="4673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87630</xdr:rowOff>
    </xdr:from>
    <xdr:to>
      <xdr:col>24</xdr:col>
      <xdr:colOff>152400</xdr:colOff>
      <xdr:row>55</xdr:row>
      <xdr:rowOff>87630</xdr:rowOff>
    </xdr:to>
    <xdr:cxnSp macro="">
      <xdr:nvCxnSpPr>
        <xdr:cNvPr id="155" name="直線コネクタ 154"/>
        <xdr:cNvCxnSpPr/>
      </xdr:nvCxnSpPr>
      <xdr:spPr>
        <a:xfrm>
          <a:off x="4546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56" name="【橋りょう・トンネル】&#10;有形固定資産減価償却率平均値テキスト"/>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7" name="フローチャート: 判断 156"/>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58" name="フローチャート: 判断 157"/>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25400</xdr:rowOff>
    </xdr:from>
    <xdr:to>
      <xdr:col>15</xdr:col>
      <xdr:colOff>101600</xdr:colOff>
      <xdr:row>59</xdr:row>
      <xdr:rowOff>127000</xdr:rowOff>
    </xdr:to>
    <xdr:sp macro="" textlink="">
      <xdr:nvSpPr>
        <xdr:cNvPr id="159" name="フローチャート: 判断 158"/>
        <xdr:cNvSpPr/>
      </xdr:nvSpPr>
      <xdr:spPr>
        <a:xfrm>
          <a:off x="2857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93980</xdr:rowOff>
    </xdr:from>
    <xdr:to>
      <xdr:col>24</xdr:col>
      <xdr:colOff>114300</xdr:colOff>
      <xdr:row>63</xdr:row>
      <xdr:rowOff>24130</xdr:rowOff>
    </xdr:to>
    <xdr:sp macro="" textlink="">
      <xdr:nvSpPr>
        <xdr:cNvPr id="165" name="楕円 164"/>
        <xdr:cNvSpPr/>
      </xdr:nvSpPr>
      <xdr:spPr>
        <a:xfrm>
          <a:off x="45847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72407</xdr:rowOff>
    </xdr:from>
    <xdr:ext cx="405111" cy="259045"/>
    <xdr:sp macro="" textlink="">
      <xdr:nvSpPr>
        <xdr:cNvPr id="166" name="【橋りょう・トンネル】&#10;有形固定資産減価償却率該当値テキスト"/>
        <xdr:cNvSpPr txBox="1"/>
      </xdr:nvSpPr>
      <xdr:spPr>
        <a:xfrm>
          <a:off x="4673600"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78740</xdr:rowOff>
    </xdr:from>
    <xdr:to>
      <xdr:col>20</xdr:col>
      <xdr:colOff>38100</xdr:colOff>
      <xdr:row>63</xdr:row>
      <xdr:rowOff>8890</xdr:rowOff>
    </xdr:to>
    <xdr:sp macro="" textlink="">
      <xdr:nvSpPr>
        <xdr:cNvPr id="167" name="楕円 166"/>
        <xdr:cNvSpPr/>
      </xdr:nvSpPr>
      <xdr:spPr>
        <a:xfrm>
          <a:off x="3746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129540</xdr:rowOff>
    </xdr:from>
    <xdr:to>
      <xdr:col>24</xdr:col>
      <xdr:colOff>63500</xdr:colOff>
      <xdr:row>62</xdr:row>
      <xdr:rowOff>144780</xdr:rowOff>
    </xdr:to>
    <xdr:cxnSp macro="">
      <xdr:nvCxnSpPr>
        <xdr:cNvPr id="168" name="直線コネクタ 167"/>
        <xdr:cNvCxnSpPr/>
      </xdr:nvCxnSpPr>
      <xdr:spPr>
        <a:xfrm>
          <a:off x="3797300" y="107594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143510</xdr:rowOff>
    </xdr:from>
    <xdr:to>
      <xdr:col>15</xdr:col>
      <xdr:colOff>101600</xdr:colOff>
      <xdr:row>63</xdr:row>
      <xdr:rowOff>73660</xdr:rowOff>
    </xdr:to>
    <xdr:sp macro="" textlink="">
      <xdr:nvSpPr>
        <xdr:cNvPr id="169" name="楕円 168"/>
        <xdr:cNvSpPr/>
      </xdr:nvSpPr>
      <xdr:spPr>
        <a:xfrm>
          <a:off x="2857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129540</xdr:rowOff>
    </xdr:from>
    <xdr:to>
      <xdr:col>19</xdr:col>
      <xdr:colOff>177800</xdr:colOff>
      <xdr:row>63</xdr:row>
      <xdr:rowOff>22860</xdr:rowOff>
    </xdr:to>
    <xdr:cxnSp macro="">
      <xdr:nvCxnSpPr>
        <xdr:cNvPr id="170" name="直線コネクタ 169"/>
        <xdr:cNvCxnSpPr/>
      </xdr:nvCxnSpPr>
      <xdr:spPr>
        <a:xfrm flipV="1">
          <a:off x="2908300" y="1075944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162577</xdr:rowOff>
    </xdr:from>
    <xdr:ext cx="405111" cy="259045"/>
    <xdr:sp macro="" textlink="">
      <xdr:nvSpPr>
        <xdr:cNvPr id="171" name="n_1aveValue【橋りょう・トンネル】&#10;有形固定資産減価償却率"/>
        <xdr:cNvSpPr txBox="1"/>
      </xdr:nvSpPr>
      <xdr:spPr>
        <a:xfrm>
          <a:off x="35820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143527</xdr:rowOff>
    </xdr:from>
    <xdr:ext cx="405111" cy="259045"/>
    <xdr:sp macro="" textlink="">
      <xdr:nvSpPr>
        <xdr:cNvPr id="172" name="n_2aveValue【橋りょう・トンネル】&#10;有形固定資産減価償却率"/>
        <xdr:cNvSpPr txBox="1"/>
      </xdr:nvSpPr>
      <xdr:spPr>
        <a:xfrm>
          <a:off x="2705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17</xdr:rowOff>
    </xdr:from>
    <xdr:ext cx="405111" cy="259045"/>
    <xdr:sp macro="" textlink="">
      <xdr:nvSpPr>
        <xdr:cNvPr id="173" name="n_1mainValue【橋りょう・トンネル】&#10;有形固定資産減価償却率"/>
        <xdr:cNvSpPr txBox="1"/>
      </xdr:nvSpPr>
      <xdr:spPr>
        <a:xfrm>
          <a:off x="3582044"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64787</xdr:rowOff>
    </xdr:from>
    <xdr:ext cx="405111" cy="259045"/>
    <xdr:sp macro="" textlink="">
      <xdr:nvSpPr>
        <xdr:cNvPr id="174" name="n_2mainValue【橋りょう・トンネル】&#10;有形固定資産減価償却率"/>
        <xdr:cNvSpPr txBox="1"/>
      </xdr:nvSpPr>
      <xdr:spPr>
        <a:xfrm>
          <a:off x="2705744"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6" name="テキスト ボックス 18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8" name="テキスト ボックス 187"/>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0" name="テキスト ボックス 189"/>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2" name="テキスト ボックス 191"/>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94" name="テキスト ボックス 193"/>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6" name="テキスト ボックス 19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75450</xdr:rowOff>
    </xdr:from>
    <xdr:to>
      <xdr:col>54</xdr:col>
      <xdr:colOff>189865</xdr:colOff>
      <xdr:row>64</xdr:row>
      <xdr:rowOff>119638</xdr:rowOff>
    </xdr:to>
    <xdr:cxnSp macro="">
      <xdr:nvCxnSpPr>
        <xdr:cNvPr id="200" name="直線コネクタ 199"/>
        <xdr:cNvCxnSpPr/>
      </xdr:nvCxnSpPr>
      <xdr:spPr>
        <a:xfrm flipV="1">
          <a:off x="10476865" y="9505200"/>
          <a:ext cx="0" cy="158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123465</xdr:rowOff>
    </xdr:from>
    <xdr:ext cx="469744" cy="259045"/>
    <xdr:sp macro="" textlink="">
      <xdr:nvSpPr>
        <xdr:cNvPr id="201" name="【橋りょう・トンネル】&#10;一人当たり有形固定資産（償却資産）額最小値テキスト"/>
        <xdr:cNvSpPr txBox="1"/>
      </xdr:nvSpPr>
      <xdr:spPr>
        <a:xfrm>
          <a:off x="10515600" y="1109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119638</xdr:rowOff>
    </xdr:from>
    <xdr:to>
      <xdr:col>55</xdr:col>
      <xdr:colOff>88900</xdr:colOff>
      <xdr:row>64</xdr:row>
      <xdr:rowOff>119638</xdr:rowOff>
    </xdr:to>
    <xdr:cxnSp macro="">
      <xdr:nvCxnSpPr>
        <xdr:cNvPr id="202" name="直線コネクタ 201"/>
        <xdr:cNvCxnSpPr/>
      </xdr:nvCxnSpPr>
      <xdr:spPr>
        <a:xfrm>
          <a:off x="10388600" y="1109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22127</xdr:rowOff>
    </xdr:from>
    <xdr:ext cx="599010" cy="259045"/>
    <xdr:sp macro="" textlink="">
      <xdr:nvSpPr>
        <xdr:cNvPr id="203" name="【橋りょう・トンネル】&#10;一人当たり有形固定資産（償却資産）額最大値テキスト"/>
        <xdr:cNvSpPr txBox="1"/>
      </xdr:nvSpPr>
      <xdr:spPr>
        <a:xfrm>
          <a:off x="10515600" y="928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75450</xdr:rowOff>
    </xdr:from>
    <xdr:to>
      <xdr:col>55</xdr:col>
      <xdr:colOff>88900</xdr:colOff>
      <xdr:row>55</xdr:row>
      <xdr:rowOff>75450</xdr:rowOff>
    </xdr:to>
    <xdr:cxnSp macro="">
      <xdr:nvCxnSpPr>
        <xdr:cNvPr id="204" name="直線コネクタ 203"/>
        <xdr:cNvCxnSpPr/>
      </xdr:nvCxnSpPr>
      <xdr:spPr>
        <a:xfrm>
          <a:off x="10388600" y="950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56370</xdr:rowOff>
    </xdr:from>
    <xdr:ext cx="599010" cy="259045"/>
    <xdr:sp macro="" textlink="">
      <xdr:nvSpPr>
        <xdr:cNvPr id="205" name="【橋りょう・トンネル】&#10;一人当たり有形固定資産（償却資産）額平均値テキスト"/>
        <xdr:cNvSpPr txBox="1"/>
      </xdr:nvSpPr>
      <xdr:spPr>
        <a:xfrm>
          <a:off x="10515600" y="10514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33493</xdr:rowOff>
    </xdr:from>
    <xdr:to>
      <xdr:col>55</xdr:col>
      <xdr:colOff>50800</xdr:colOff>
      <xdr:row>62</xdr:row>
      <xdr:rowOff>135093</xdr:rowOff>
    </xdr:to>
    <xdr:sp macro="" textlink="">
      <xdr:nvSpPr>
        <xdr:cNvPr id="206" name="フローチャート: 判断 205"/>
        <xdr:cNvSpPr/>
      </xdr:nvSpPr>
      <xdr:spPr>
        <a:xfrm>
          <a:off x="10426700" y="1066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75513</xdr:rowOff>
    </xdr:from>
    <xdr:to>
      <xdr:col>50</xdr:col>
      <xdr:colOff>165100</xdr:colOff>
      <xdr:row>63</xdr:row>
      <xdr:rowOff>5663</xdr:rowOff>
    </xdr:to>
    <xdr:sp macro="" textlink="">
      <xdr:nvSpPr>
        <xdr:cNvPr id="207" name="フローチャート: 判断 206"/>
        <xdr:cNvSpPr/>
      </xdr:nvSpPr>
      <xdr:spPr>
        <a:xfrm>
          <a:off x="9588500" y="107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159341</xdr:rowOff>
    </xdr:from>
    <xdr:to>
      <xdr:col>46</xdr:col>
      <xdr:colOff>38100</xdr:colOff>
      <xdr:row>63</xdr:row>
      <xdr:rowOff>89491</xdr:rowOff>
    </xdr:to>
    <xdr:sp macro="" textlink="">
      <xdr:nvSpPr>
        <xdr:cNvPr id="208" name="フローチャート: 判断 207"/>
        <xdr:cNvSpPr/>
      </xdr:nvSpPr>
      <xdr:spPr>
        <a:xfrm>
          <a:off x="8699500" y="1078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68838</xdr:rowOff>
    </xdr:from>
    <xdr:to>
      <xdr:col>55</xdr:col>
      <xdr:colOff>50800</xdr:colOff>
      <xdr:row>64</xdr:row>
      <xdr:rowOff>170438</xdr:rowOff>
    </xdr:to>
    <xdr:sp macro="" textlink="">
      <xdr:nvSpPr>
        <xdr:cNvPr id="214" name="楕円 213"/>
        <xdr:cNvSpPr/>
      </xdr:nvSpPr>
      <xdr:spPr>
        <a:xfrm>
          <a:off x="10426700" y="1104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155215</xdr:rowOff>
    </xdr:from>
    <xdr:ext cx="469744" cy="259045"/>
    <xdr:sp macro="" textlink="">
      <xdr:nvSpPr>
        <xdr:cNvPr id="215" name="【橋りょう・トンネル】&#10;一人当たり有形固定資産（償却資産）額該当値テキスト"/>
        <xdr:cNvSpPr txBox="1"/>
      </xdr:nvSpPr>
      <xdr:spPr>
        <a:xfrm>
          <a:off x="10515600" y="1095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71207</xdr:rowOff>
    </xdr:from>
    <xdr:to>
      <xdr:col>50</xdr:col>
      <xdr:colOff>165100</xdr:colOff>
      <xdr:row>65</xdr:row>
      <xdr:rowOff>1357</xdr:rowOff>
    </xdr:to>
    <xdr:sp macro="" textlink="">
      <xdr:nvSpPr>
        <xdr:cNvPr id="216" name="楕円 215"/>
        <xdr:cNvSpPr/>
      </xdr:nvSpPr>
      <xdr:spPr>
        <a:xfrm>
          <a:off x="9588500" y="1104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119638</xdr:rowOff>
    </xdr:from>
    <xdr:to>
      <xdr:col>55</xdr:col>
      <xdr:colOff>0</xdr:colOff>
      <xdr:row>64</xdr:row>
      <xdr:rowOff>122007</xdr:rowOff>
    </xdr:to>
    <xdr:cxnSp macro="">
      <xdr:nvCxnSpPr>
        <xdr:cNvPr id="217" name="直線コネクタ 216"/>
        <xdr:cNvCxnSpPr/>
      </xdr:nvCxnSpPr>
      <xdr:spPr>
        <a:xfrm flipV="1">
          <a:off x="9639300" y="11092438"/>
          <a:ext cx="838200" cy="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71258</xdr:rowOff>
    </xdr:from>
    <xdr:to>
      <xdr:col>46</xdr:col>
      <xdr:colOff>38100</xdr:colOff>
      <xdr:row>65</xdr:row>
      <xdr:rowOff>1408</xdr:rowOff>
    </xdr:to>
    <xdr:sp macro="" textlink="">
      <xdr:nvSpPr>
        <xdr:cNvPr id="218" name="楕円 217"/>
        <xdr:cNvSpPr/>
      </xdr:nvSpPr>
      <xdr:spPr>
        <a:xfrm>
          <a:off x="8699500" y="1104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122007</xdr:rowOff>
    </xdr:from>
    <xdr:to>
      <xdr:col>50</xdr:col>
      <xdr:colOff>114300</xdr:colOff>
      <xdr:row>64</xdr:row>
      <xdr:rowOff>122058</xdr:rowOff>
    </xdr:to>
    <xdr:cxnSp macro="">
      <xdr:nvCxnSpPr>
        <xdr:cNvPr id="219" name="直線コネクタ 218"/>
        <xdr:cNvCxnSpPr/>
      </xdr:nvCxnSpPr>
      <xdr:spPr>
        <a:xfrm flipV="1">
          <a:off x="8750300" y="11094807"/>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22190</xdr:rowOff>
    </xdr:from>
    <xdr:ext cx="599010" cy="259045"/>
    <xdr:sp macro="" textlink="">
      <xdr:nvSpPr>
        <xdr:cNvPr id="220" name="n_1aveValue【橋りょう・トンネル】&#10;一人当たり有形固定資産（償却資産）額"/>
        <xdr:cNvSpPr txBox="1"/>
      </xdr:nvSpPr>
      <xdr:spPr>
        <a:xfrm>
          <a:off x="9327095" y="1048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106018</xdr:rowOff>
    </xdr:from>
    <xdr:ext cx="599010" cy="259045"/>
    <xdr:sp macro="" textlink="">
      <xdr:nvSpPr>
        <xdr:cNvPr id="221" name="n_2aveValue【橋りょう・トンネル】&#10;一人当たり有形固定資産（償却資産）額"/>
        <xdr:cNvSpPr txBox="1"/>
      </xdr:nvSpPr>
      <xdr:spPr>
        <a:xfrm>
          <a:off x="8450795" y="1056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163934</xdr:rowOff>
    </xdr:from>
    <xdr:ext cx="469744" cy="259045"/>
    <xdr:sp macro="" textlink="">
      <xdr:nvSpPr>
        <xdr:cNvPr id="222" name="n_1mainValue【橋りょう・トンネル】&#10;一人当たり有形固定資産（償却資産）額"/>
        <xdr:cNvSpPr txBox="1"/>
      </xdr:nvSpPr>
      <xdr:spPr>
        <a:xfrm>
          <a:off x="9391728" y="1113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163985</xdr:rowOff>
    </xdr:from>
    <xdr:ext cx="469744" cy="259045"/>
    <xdr:sp macro="" textlink="">
      <xdr:nvSpPr>
        <xdr:cNvPr id="223" name="n_2mainValue【橋りょう・トンネル】&#10;一人当たり有形固定資産（償却資産）額"/>
        <xdr:cNvSpPr txBox="1"/>
      </xdr:nvSpPr>
      <xdr:spPr>
        <a:xfrm>
          <a:off x="8515428" y="1113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5" name="直線コネクタ 23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6" name="テキスト ボックス 23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7" name="直線コネクタ 23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8" name="テキスト ボックス 23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9" name="直線コネクタ 23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0" name="テキスト ボックス 23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1" name="直線コネクタ 24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2" name="テキスト ボックス 24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129539</xdr:rowOff>
    </xdr:from>
    <xdr:to>
      <xdr:col>24</xdr:col>
      <xdr:colOff>62865</xdr:colOff>
      <xdr:row>86</xdr:row>
      <xdr:rowOff>79248</xdr:rowOff>
    </xdr:to>
    <xdr:cxnSp macro="">
      <xdr:nvCxnSpPr>
        <xdr:cNvPr id="246" name="直線コネクタ 245"/>
        <xdr:cNvCxnSpPr/>
      </xdr:nvCxnSpPr>
      <xdr:spPr>
        <a:xfrm flipV="1">
          <a:off x="4634865" y="13674089"/>
          <a:ext cx="0" cy="114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83075</xdr:rowOff>
    </xdr:from>
    <xdr:ext cx="405111" cy="259045"/>
    <xdr:sp macro="" textlink="">
      <xdr:nvSpPr>
        <xdr:cNvPr id="247" name="【公営住宅】&#10;有形固定資産減価償却率最小値テキスト"/>
        <xdr:cNvSpPr txBox="1"/>
      </xdr:nvSpPr>
      <xdr:spPr>
        <a:xfrm>
          <a:off x="4673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79248</xdr:rowOff>
    </xdr:from>
    <xdr:to>
      <xdr:col>24</xdr:col>
      <xdr:colOff>152400</xdr:colOff>
      <xdr:row>86</xdr:row>
      <xdr:rowOff>79248</xdr:rowOff>
    </xdr:to>
    <xdr:cxnSp macro="">
      <xdr:nvCxnSpPr>
        <xdr:cNvPr id="248" name="直線コネクタ 247"/>
        <xdr:cNvCxnSpPr/>
      </xdr:nvCxnSpPr>
      <xdr:spPr>
        <a:xfrm>
          <a:off x="4546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76216</xdr:rowOff>
    </xdr:from>
    <xdr:ext cx="405111" cy="259045"/>
    <xdr:sp macro="" textlink="">
      <xdr:nvSpPr>
        <xdr:cNvPr id="249" name="【公営住宅】&#10;有形固定資産減価償却率最大値テキスト"/>
        <xdr:cNvSpPr txBox="1"/>
      </xdr:nvSpPr>
      <xdr:spPr>
        <a:xfrm>
          <a:off x="4673600" y="13449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129539</xdr:rowOff>
    </xdr:from>
    <xdr:to>
      <xdr:col>24</xdr:col>
      <xdr:colOff>152400</xdr:colOff>
      <xdr:row>79</xdr:row>
      <xdr:rowOff>129539</xdr:rowOff>
    </xdr:to>
    <xdr:cxnSp macro="">
      <xdr:nvCxnSpPr>
        <xdr:cNvPr id="250" name="直線コネクタ 249"/>
        <xdr:cNvCxnSpPr/>
      </xdr:nvCxnSpPr>
      <xdr:spPr>
        <a:xfrm>
          <a:off x="4546600" y="1367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112031</xdr:rowOff>
    </xdr:from>
    <xdr:ext cx="405111" cy="259045"/>
    <xdr:sp macro="" textlink="">
      <xdr:nvSpPr>
        <xdr:cNvPr id="251" name="【公営住宅】&#10;有形固定資産減価償却率平均値テキスト"/>
        <xdr:cNvSpPr txBox="1"/>
      </xdr:nvSpPr>
      <xdr:spPr>
        <a:xfrm>
          <a:off x="4673600" y="141709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133604</xdr:rowOff>
    </xdr:from>
    <xdr:to>
      <xdr:col>24</xdr:col>
      <xdr:colOff>114300</xdr:colOff>
      <xdr:row>83</xdr:row>
      <xdr:rowOff>63754</xdr:rowOff>
    </xdr:to>
    <xdr:sp macro="" textlink="">
      <xdr:nvSpPr>
        <xdr:cNvPr id="252" name="フローチャート: 判断 251"/>
        <xdr:cNvSpPr/>
      </xdr:nvSpPr>
      <xdr:spPr>
        <a:xfrm>
          <a:off x="4584700" y="1419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161037</xdr:rowOff>
    </xdr:from>
    <xdr:to>
      <xdr:col>20</xdr:col>
      <xdr:colOff>38100</xdr:colOff>
      <xdr:row>83</xdr:row>
      <xdr:rowOff>91187</xdr:rowOff>
    </xdr:to>
    <xdr:sp macro="" textlink="">
      <xdr:nvSpPr>
        <xdr:cNvPr id="253" name="フローチャート: 判断 252"/>
        <xdr:cNvSpPr/>
      </xdr:nvSpPr>
      <xdr:spPr>
        <a:xfrm>
          <a:off x="3746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54" name="フローチャート: 判断 253"/>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76454</xdr:rowOff>
    </xdr:from>
    <xdr:to>
      <xdr:col>24</xdr:col>
      <xdr:colOff>114300</xdr:colOff>
      <xdr:row>82</xdr:row>
      <xdr:rowOff>6604</xdr:rowOff>
    </xdr:to>
    <xdr:sp macro="" textlink="">
      <xdr:nvSpPr>
        <xdr:cNvPr id="260" name="楕円 259"/>
        <xdr:cNvSpPr/>
      </xdr:nvSpPr>
      <xdr:spPr>
        <a:xfrm>
          <a:off x="4584700" y="139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99331</xdr:rowOff>
    </xdr:from>
    <xdr:ext cx="405111" cy="259045"/>
    <xdr:sp macro="" textlink="">
      <xdr:nvSpPr>
        <xdr:cNvPr id="261" name="【公営住宅】&#10;有形固定資産減価償却率該当値テキスト"/>
        <xdr:cNvSpPr txBox="1"/>
      </xdr:nvSpPr>
      <xdr:spPr>
        <a:xfrm>
          <a:off x="4673600" y="138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126746</xdr:rowOff>
    </xdr:from>
    <xdr:to>
      <xdr:col>20</xdr:col>
      <xdr:colOff>38100</xdr:colOff>
      <xdr:row>82</xdr:row>
      <xdr:rowOff>56896</xdr:rowOff>
    </xdr:to>
    <xdr:sp macro="" textlink="">
      <xdr:nvSpPr>
        <xdr:cNvPr id="262" name="楕円 261"/>
        <xdr:cNvSpPr/>
      </xdr:nvSpPr>
      <xdr:spPr>
        <a:xfrm>
          <a:off x="3746500" y="1401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127254</xdr:rowOff>
    </xdr:from>
    <xdr:to>
      <xdr:col>24</xdr:col>
      <xdr:colOff>63500</xdr:colOff>
      <xdr:row>82</xdr:row>
      <xdr:rowOff>6096</xdr:rowOff>
    </xdr:to>
    <xdr:cxnSp macro="">
      <xdr:nvCxnSpPr>
        <xdr:cNvPr id="263" name="直線コネクタ 262"/>
        <xdr:cNvCxnSpPr/>
      </xdr:nvCxnSpPr>
      <xdr:spPr>
        <a:xfrm flipV="1">
          <a:off x="3797300" y="140147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1015</xdr:rowOff>
    </xdr:from>
    <xdr:to>
      <xdr:col>15</xdr:col>
      <xdr:colOff>101600</xdr:colOff>
      <xdr:row>82</xdr:row>
      <xdr:rowOff>102615</xdr:rowOff>
    </xdr:to>
    <xdr:sp macro="" textlink="">
      <xdr:nvSpPr>
        <xdr:cNvPr id="264" name="楕円 263"/>
        <xdr:cNvSpPr/>
      </xdr:nvSpPr>
      <xdr:spPr>
        <a:xfrm>
          <a:off x="2857500" y="1405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6096</xdr:rowOff>
    </xdr:from>
    <xdr:to>
      <xdr:col>19</xdr:col>
      <xdr:colOff>177800</xdr:colOff>
      <xdr:row>82</xdr:row>
      <xdr:rowOff>51815</xdr:rowOff>
    </xdr:to>
    <xdr:cxnSp macro="">
      <xdr:nvCxnSpPr>
        <xdr:cNvPr id="265" name="直線コネクタ 264"/>
        <xdr:cNvCxnSpPr/>
      </xdr:nvCxnSpPr>
      <xdr:spPr>
        <a:xfrm flipV="1">
          <a:off x="2908300" y="140649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82314</xdr:rowOff>
    </xdr:from>
    <xdr:ext cx="405111" cy="259045"/>
    <xdr:sp macro="" textlink="">
      <xdr:nvSpPr>
        <xdr:cNvPr id="266" name="n_1aveValue【公営住宅】&#10;有形固定資産減価償却率"/>
        <xdr:cNvSpPr txBox="1"/>
      </xdr:nvSpPr>
      <xdr:spPr>
        <a:xfrm>
          <a:off x="3582044" y="143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267" name="n_2aveValue【公営住宅】&#10;有形固定資産減価償却率"/>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73423</xdr:rowOff>
    </xdr:from>
    <xdr:ext cx="405111" cy="259045"/>
    <xdr:sp macro="" textlink="">
      <xdr:nvSpPr>
        <xdr:cNvPr id="268" name="n_1mainValue【公営住宅】&#10;有形固定資産減価償却率"/>
        <xdr:cNvSpPr txBox="1"/>
      </xdr:nvSpPr>
      <xdr:spPr>
        <a:xfrm>
          <a:off x="35820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119142</xdr:rowOff>
    </xdr:from>
    <xdr:ext cx="405111" cy="259045"/>
    <xdr:sp macro="" textlink="">
      <xdr:nvSpPr>
        <xdr:cNvPr id="269" name="n_2mainValue【公営住宅】&#10;有形固定資産減価償却率"/>
        <xdr:cNvSpPr txBox="1"/>
      </xdr:nvSpPr>
      <xdr:spPr>
        <a:xfrm>
          <a:off x="2705744" y="1383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0" name="直線コネクタ 27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1" name="テキスト ボックス 28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2" name="直線コネクタ 28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3" name="テキスト ボックス 28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4" name="直線コネクタ 28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5" name="テキスト ボックス 28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6" name="直線コネクタ 28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7" name="テキスト ボックス 28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157429</xdr:rowOff>
    </xdr:from>
    <xdr:to>
      <xdr:col>54</xdr:col>
      <xdr:colOff>189865</xdr:colOff>
      <xdr:row>85</xdr:row>
      <xdr:rowOff>171145</xdr:rowOff>
    </xdr:to>
    <xdr:cxnSp macro="">
      <xdr:nvCxnSpPr>
        <xdr:cNvPr id="291" name="直線コネクタ 290"/>
        <xdr:cNvCxnSpPr/>
      </xdr:nvCxnSpPr>
      <xdr:spPr>
        <a:xfrm flipV="1">
          <a:off x="10476865" y="13530529"/>
          <a:ext cx="0" cy="1213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3522</xdr:rowOff>
    </xdr:from>
    <xdr:ext cx="469744" cy="259045"/>
    <xdr:sp macro="" textlink="">
      <xdr:nvSpPr>
        <xdr:cNvPr id="292" name="【公営住宅】&#10;一人当たり面積最小値テキスト"/>
        <xdr:cNvSpPr txBox="1"/>
      </xdr:nvSpPr>
      <xdr:spPr>
        <a:xfrm>
          <a:off x="10515600" y="1474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171145</xdr:rowOff>
    </xdr:from>
    <xdr:to>
      <xdr:col>55</xdr:col>
      <xdr:colOff>88900</xdr:colOff>
      <xdr:row>85</xdr:row>
      <xdr:rowOff>171145</xdr:rowOff>
    </xdr:to>
    <xdr:cxnSp macro="">
      <xdr:nvCxnSpPr>
        <xdr:cNvPr id="293" name="直線コネクタ 292"/>
        <xdr:cNvCxnSpPr/>
      </xdr:nvCxnSpPr>
      <xdr:spPr>
        <a:xfrm>
          <a:off x="10388600" y="14744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104106</xdr:rowOff>
    </xdr:from>
    <xdr:ext cx="469744" cy="259045"/>
    <xdr:sp macro="" textlink="">
      <xdr:nvSpPr>
        <xdr:cNvPr id="294" name="【公営住宅】&#10;一人当たり面積最大値テキスト"/>
        <xdr:cNvSpPr txBox="1"/>
      </xdr:nvSpPr>
      <xdr:spPr>
        <a:xfrm>
          <a:off x="10515600" y="1330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157429</xdr:rowOff>
    </xdr:from>
    <xdr:to>
      <xdr:col>55</xdr:col>
      <xdr:colOff>88900</xdr:colOff>
      <xdr:row>78</xdr:row>
      <xdr:rowOff>157429</xdr:rowOff>
    </xdr:to>
    <xdr:cxnSp macro="">
      <xdr:nvCxnSpPr>
        <xdr:cNvPr id="295" name="直線コネクタ 294"/>
        <xdr:cNvCxnSpPr/>
      </xdr:nvCxnSpPr>
      <xdr:spPr>
        <a:xfrm>
          <a:off x="10388600" y="1353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81500</xdr:rowOff>
    </xdr:from>
    <xdr:ext cx="469744" cy="259045"/>
    <xdr:sp macro="" textlink="">
      <xdr:nvSpPr>
        <xdr:cNvPr id="296" name="【公営住宅】&#10;一人当たり面積平均値テキスト"/>
        <xdr:cNvSpPr txBox="1"/>
      </xdr:nvSpPr>
      <xdr:spPr>
        <a:xfrm>
          <a:off x="10515600" y="143118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58623</xdr:rowOff>
    </xdr:from>
    <xdr:to>
      <xdr:col>55</xdr:col>
      <xdr:colOff>50800</xdr:colOff>
      <xdr:row>84</xdr:row>
      <xdr:rowOff>160223</xdr:rowOff>
    </xdr:to>
    <xdr:sp macro="" textlink="">
      <xdr:nvSpPr>
        <xdr:cNvPr id="297" name="フローチャート: 判断 296"/>
        <xdr:cNvSpPr/>
      </xdr:nvSpPr>
      <xdr:spPr>
        <a:xfrm>
          <a:off x="10426700" y="1446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39878</xdr:rowOff>
    </xdr:from>
    <xdr:to>
      <xdr:col>50</xdr:col>
      <xdr:colOff>165100</xdr:colOff>
      <xdr:row>84</xdr:row>
      <xdr:rowOff>141478</xdr:rowOff>
    </xdr:to>
    <xdr:sp macro="" textlink="">
      <xdr:nvSpPr>
        <xdr:cNvPr id="298" name="フローチャート: 判断 297"/>
        <xdr:cNvSpPr/>
      </xdr:nvSpPr>
      <xdr:spPr>
        <a:xfrm>
          <a:off x="9588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54966</xdr:rowOff>
    </xdr:from>
    <xdr:to>
      <xdr:col>46</xdr:col>
      <xdr:colOff>38100</xdr:colOff>
      <xdr:row>84</xdr:row>
      <xdr:rowOff>156566</xdr:rowOff>
    </xdr:to>
    <xdr:sp macro="" textlink="">
      <xdr:nvSpPr>
        <xdr:cNvPr id="299" name="フローチャート: 判断 298"/>
        <xdr:cNvSpPr/>
      </xdr:nvSpPr>
      <xdr:spPr>
        <a:xfrm>
          <a:off x="8699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23876</xdr:rowOff>
    </xdr:from>
    <xdr:to>
      <xdr:col>55</xdr:col>
      <xdr:colOff>50800</xdr:colOff>
      <xdr:row>85</xdr:row>
      <xdr:rowOff>125476</xdr:rowOff>
    </xdr:to>
    <xdr:sp macro="" textlink="">
      <xdr:nvSpPr>
        <xdr:cNvPr id="305" name="楕円 304"/>
        <xdr:cNvSpPr/>
      </xdr:nvSpPr>
      <xdr:spPr>
        <a:xfrm>
          <a:off x="10426700" y="1459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110253</xdr:rowOff>
    </xdr:from>
    <xdr:ext cx="469744" cy="259045"/>
    <xdr:sp macro="" textlink="">
      <xdr:nvSpPr>
        <xdr:cNvPr id="306" name="【公営住宅】&#10;一人当たり面積該当値テキスト"/>
        <xdr:cNvSpPr txBox="1"/>
      </xdr:nvSpPr>
      <xdr:spPr>
        <a:xfrm>
          <a:off x="10515600" y="14512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24791</xdr:rowOff>
    </xdr:from>
    <xdr:to>
      <xdr:col>50</xdr:col>
      <xdr:colOff>165100</xdr:colOff>
      <xdr:row>85</xdr:row>
      <xdr:rowOff>126391</xdr:rowOff>
    </xdr:to>
    <xdr:sp macro="" textlink="">
      <xdr:nvSpPr>
        <xdr:cNvPr id="307" name="楕円 306"/>
        <xdr:cNvSpPr/>
      </xdr:nvSpPr>
      <xdr:spPr>
        <a:xfrm>
          <a:off x="9588500" y="1459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74676</xdr:rowOff>
    </xdr:from>
    <xdr:to>
      <xdr:col>55</xdr:col>
      <xdr:colOff>0</xdr:colOff>
      <xdr:row>85</xdr:row>
      <xdr:rowOff>75591</xdr:rowOff>
    </xdr:to>
    <xdr:cxnSp macro="">
      <xdr:nvCxnSpPr>
        <xdr:cNvPr id="308" name="直線コネクタ 307"/>
        <xdr:cNvCxnSpPr/>
      </xdr:nvCxnSpPr>
      <xdr:spPr>
        <a:xfrm flipV="1">
          <a:off x="9639300" y="14647926"/>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25705</xdr:rowOff>
    </xdr:from>
    <xdr:to>
      <xdr:col>46</xdr:col>
      <xdr:colOff>38100</xdr:colOff>
      <xdr:row>85</xdr:row>
      <xdr:rowOff>127305</xdr:rowOff>
    </xdr:to>
    <xdr:sp macro="" textlink="">
      <xdr:nvSpPr>
        <xdr:cNvPr id="309" name="楕円 308"/>
        <xdr:cNvSpPr/>
      </xdr:nvSpPr>
      <xdr:spPr>
        <a:xfrm>
          <a:off x="8699500" y="1459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75591</xdr:rowOff>
    </xdr:from>
    <xdr:to>
      <xdr:col>50</xdr:col>
      <xdr:colOff>114300</xdr:colOff>
      <xdr:row>85</xdr:row>
      <xdr:rowOff>76505</xdr:rowOff>
    </xdr:to>
    <xdr:cxnSp macro="">
      <xdr:nvCxnSpPr>
        <xdr:cNvPr id="310" name="直線コネクタ 309"/>
        <xdr:cNvCxnSpPr/>
      </xdr:nvCxnSpPr>
      <xdr:spPr>
        <a:xfrm flipV="1">
          <a:off x="8750300" y="1464884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158005</xdr:rowOff>
    </xdr:from>
    <xdr:ext cx="469744" cy="259045"/>
    <xdr:sp macro="" textlink="">
      <xdr:nvSpPr>
        <xdr:cNvPr id="311" name="n_1aveValue【公営住宅】&#10;一人当たり面積"/>
        <xdr:cNvSpPr txBox="1"/>
      </xdr:nvSpPr>
      <xdr:spPr>
        <a:xfrm>
          <a:off x="93917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1643</xdr:rowOff>
    </xdr:from>
    <xdr:ext cx="469744" cy="259045"/>
    <xdr:sp macro="" textlink="">
      <xdr:nvSpPr>
        <xdr:cNvPr id="312" name="n_2aveValue【公営住宅】&#10;一人当たり面積"/>
        <xdr:cNvSpPr txBox="1"/>
      </xdr:nvSpPr>
      <xdr:spPr>
        <a:xfrm>
          <a:off x="8515427" y="1423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117518</xdr:rowOff>
    </xdr:from>
    <xdr:ext cx="469744" cy="259045"/>
    <xdr:sp macro="" textlink="">
      <xdr:nvSpPr>
        <xdr:cNvPr id="313" name="n_1mainValue【公営住宅】&#10;一人当たり面積"/>
        <xdr:cNvSpPr txBox="1"/>
      </xdr:nvSpPr>
      <xdr:spPr>
        <a:xfrm>
          <a:off x="9391727" y="1469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118432</xdr:rowOff>
    </xdr:from>
    <xdr:ext cx="469744" cy="259045"/>
    <xdr:sp macro="" textlink="">
      <xdr:nvSpPr>
        <xdr:cNvPr id="314" name="n_2mainValue【公営住宅】&#10;一人当たり面積"/>
        <xdr:cNvSpPr txBox="1"/>
      </xdr:nvSpPr>
      <xdr:spPr>
        <a:xfrm>
          <a:off x="8515427" y="1469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1" name="正方形/長方形 3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2" name="正方形/長方形 3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3" name="正方形/長方形 3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4" name="正方形/長方形 3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5" name="正方形/長方形 3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6" name="正方形/長方形 3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7" name="正方形/長方形 3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8" name="正方形/長方形 33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9" name="テキスト ボックス 3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0" name="直線コネクタ 3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1" name="テキスト ボックス 34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2" name="直線コネクタ 34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3" name="テキスト ボックス 34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4" name="直線コネクタ 34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5" name="テキスト ボックス 34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6" name="直線コネクタ 34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7" name="テキスト ボックス 34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8" name="直線コネクタ 34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9" name="テキスト ボックス 34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0" name="直線コネクタ 34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1" name="テキスト ボックス 35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2" name="直線コネクタ 3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3" name="テキスト ボックス 3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148590</xdr:rowOff>
    </xdr:from>
    <xdr:to>
      <xdr:col>85</xdr:col>
      <xdr:colOff>126364</xdr:colOff>
      <xdr:row>41</xdr:row>
      <xdr:rowOff>121920</xdr:rowOff>
    </xdr:to>
    <xdr:cxnSp macro="">
      <xdr:nvCxnSpPr>
        <xdr:cNvPr id="355" name="直線コネクタ 354"/>
        <xdr:cNvCxnSpPr/>
      </xdr:nvCxnSpPr>
      <xdr:spPr>
        <a:xfrm flipV="1">
          <a:off x="16318864" y="580644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125747</xdr:rowOff>
    </xdr:from>
    <xdr:ext cx="405111" cy="259045"/>
    <xdr:sp macro="" textlink="">
      <xdr:nvSpPr>
        <xdr:cNvPr id="356" name="【認定こども園・幼稚園・保育所】&#10;有形固定資産減価償却率最小値テキスト"/>
        <xdr:cNvSpPr txBox="1"/>
      </xdr:nvSpPr>
      <xdr:spPr>
        <a:xfrm>
          <a:off x="16357600" y="715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121920</xdr:rowOff>
    </xdr:from>
    <xdr:to>
      <xdr:col>86</xdr:col>
      <xdr:colOff>25400</xdr:colOff>
      <xdr:row>41</xdr:row>
      <xdr:rowOff>121920</xdr:rowOff>
    </xdr:to>
    <xdr:cxnSp macro="">
      <xdr:nvCxnSpPr>
        <xdr:cNvPr id="357" name="直線コネクタ 356"/>
        <xdr:cNvCxnSpPr/>
      </xdr:nvCxnSpPr>
      <xdr:spPr>
        <a:xfrm>
          <a:off x="16230600" y="715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95267</xdr:rowOff>
    </xdr:from>
    <xdr:ext cx="405111" cy="259045"/>
    <xdr:sp macro="" textlink="">
      <xdr:nvSpPr>
        <xdr:cNvPr id="358" name="【認定こども園・幼稚園・保育所】&#10;有形固定資産減価償却率最大値テキスト"/>
        <xdr:cNvSpPr txBox="1"/>
      </xdr:nvSpPr>
      <xdr:spPr>
        <a:xfrm>
          <a:off x="163576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148590</xdr:rowOff>
    </xdr:from>
    <xdr:to>
      <xdr:col>86</xdr:col>
      <xdr:colOff>25400</xdr:colOff>
      <xdr:row>33</xdr:row>
      <xdr:rowOff>148590</xdr:rowOff>
    </xdr:to>
    <xdr:cxnSp macro="">
      <xdr:nvCxnSpPr>
        <xdr:cNvPr id="359" name="直線コネクタ 358"/>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160037</xdr:rowOff>
    </xdr:from>
    <xdr:ext cx="405111" cy="259045"/>
    <xdr:sp macro="" textlink="">
      <xdr:nvSpPr>
        <xdr:cNvPr id="360" name="【認定こども園・幼稚園・保育所】&#10;有形固定資産減価償却率平均値テキスト"/>
        <xdr:cNvSpPr txBox="1"/>
      </xdr:nvSpPr>
      <xdr:spPr>
        <a:xfrm>
          <a:off x="16357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10160</xdr:rowOff>
    </xdr:from>
    <xdr:to>
      <xdr:col>85</xdr:col>
      <xdr:colOff>177800</xdr:colOff>
      <xdr:row>38</xdr:row>
      <xdr:rowOff>111760</xdr:rowOff>
    </xdr:to>
    <xdr:sp macro="" textlink="">
      <xdr:nvSpPr>
        <xdr:cNvPr id="361" name="フローチャート: 判断 360"/>
        <xdr:cNvSpPr/>
      </xdr:nvSpPr>
      <xdr:spPr>
        <a:xfrm>
          <a:off x="16268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52070</xdr:rowOff>
    </xdr:from>
    <xdr:to>
      <xdr:col>81</xdr:col>
      <xdr:colOff>101600</xdr:colOff>
      <xdr:row>38</xdr:row>
      <xdr:rowOff>153670</xdr:rowOff>
    </xdr:to>
    <xdr:sp macro="" textlink="">
      <xdr:nvSpPr>
        <xdr:cNvPr id="362" name="フローチャート: 判断 361"/>
        <xdr:cNvSpPr/>
      </xdr:nvSpPr>
      <xdr:spPr>
        <a:xfrm>
          <a:off x="15430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153035</xdr:rowOff>
    </xdr:from>
    <xdr:to>
      <xdr:col>76</xdr:col>
      <xdr:colOff>165100</xdr:colOff>
      <xdr:row>38</xdr:row>
      <xdr:rowOff>83185</xdr:rowOff>
    </xdr:to>
    <xdr:sp macro="" textlink="">
      <xdr:nvSpPr>
        <xdr:cNvPr id="363" name="フローチャート: 判断 362"/>
        <xdr:cNvSpPr/>
      </xdr:nvSpPr>
      <xdr:spPr>
        <a:xfrm>
          <a:off x="14541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4" name="テキスト ボックス 3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5" name="テキスト ボックス 3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6" name="テキスト ボックス 3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7" name="テキスト ボックス 3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8" name="テキスト ボックス 3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97790</xdr:rowOff>
    </xdr:from>
    <xdr:to>
      <xdr:col>85</xdr:col>
      <xdr:colOff>177800</xdr:colOff>
      <xdr:row>34</xdr:row>
      <xdr:rowOff>27940</xdr:rowOff>
    </xdr:to>
    <xdr:sp macro="" textlink="">
      <xdr:nvSpPr>
        <xdr:cNvPr id="369" name="楕円 368"/>
        <xdr:cNvSpPr/>
      </xdr:nvSpPr>
      <xdr:spPr>
        <a:xfrm>
          <a:off x="16268700" y="575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50817</xdr:rowOff>
    </xdr:from>
    <xdr:ext cx="405111" cy="259045"/>
    <xdr:sp macro="" textlink="">
      <xdr:nvSpPr>
        <xdr:cNvPr id="370" name="【認定こども園・幼稚園・保育所】&#10;有形固定資産減価償却率該当値テキスト"/>
        <xdr:cNvSpPr txBox="1"/>
      </xdr:nvSpPr>
      <xdr:spPr>
        <a:xfrm>
          <a:off x="16357600" y="5708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107315</xdr:rowOff>
    </xdr:from>
    <xdr:to>
      <xdr:col>81</xdr:col>
      <xdr:colOff>101600</xdr:colOff>
      <xdr:row>34</xdr:row>
      <xdr:rowOff>37465</xdr:rowOff>
    </xdr:to>
    <xdr:sp macro="" textlink="">
      <xdr:nvSpPr>
        <xdr:cNvPr id="371" name="楕円 370"/>
        <xdr:cNvSpPr/>
      </xdr:nvSpPr>
      <xdr:spPr>
        <a:xfrm>
          <a:off x="15430500" y="576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148590</xdr:rowOff>
    </xdr:from>
    <xdr:to>
      <xdr:col>85</xdr:col>
      <xdr:colOff>127000</xdr:colOff>
      <xdr:row>33</xdr:row>
      <xdr:rowOff>158115</xdr:rowOff>
    </xdr:to>
    <xdr:cxnSp macro="">
      <xdr:nvCxnSpPr>
        <xdr:cNvPr id="372" name="直線コネクタ 371"/>
        <xdr:cNvCxnSpPr/>
      </xdr:nvCxnSpPr>
      <xdr:spPr>
        <a:xfrm flipV="1">
          <a:off x="15481300" y="580644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135890</xdr:rowOff>
    </xdr:from>
    <xdr:to>
      <xdr:col>76</xdr:col>
      <xdr:colOff>165100</xdr:colOff>
      <xdr:row>34</xdr:row>
      <xdr:rowOff>66040</xdr:rowOff>
    </xdr:to>
    <xdr:sp macro="" textlink="">
      <xdr:nvSpPr>
        <xdr:cNvPr id="373" name="楕円 372"/>
        <xdr:cNvSpPr/>
      </xdr:nvSpPr>
      <xdr:spPr>
        <a:xfrm>
          <a:off x="14541500" y="57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158115</xdr:rowOff>
    </xdr:from>
    <xdr:to>
      <xdr:col>81</xdr:col>
      <xdr:colOff>50800</xdr:colOff>
      <xdr:row>34</xdr:row>
      <xdr:rowOff>15240</xdr:rowOff>
    </xdr:to>
    <xdr:cxnSp macro="">
      <xdr:nvCxnSpPr>
        <xdr:cNvPr id="374" name="直線コネクタ 373"/>
        <xdr:cNvCxnSpPr/>
      </xdr:nvCxnSpPr>
      <xdr:spPr>
        <a:xfrm flipV="1">
          <a:off x="14592300" y="58159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144797</xdr:rowOff>
    </xdr:from>
    <xdr:ext cx="405111" cy="259045"/>
    <xdr:sp macro="" textlink="">
      <xdr:nvSpPr>
        <xdr:cNvPr id="375" name="n_1aveValue【認定こども園・幼稚園・保育所】&#10;有形固定資産減価償却率"/>
        <xdr:cNvSpPr txBox="1"/>
      </xdr:nvSpPr>
      <xdr:spPr>
        <a:xfrm>
          <a:off x="152660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74312</xdr:rowOff>
    </xdr:from>
    <xdr:ext cx="405111" cy="259045"/>
    <xdr:sp macro="" textlink="">
      <xdr:nvSpPr>
        <xdr:cNvPr id="376" name="n_2aveValue【認定こども園・幼稚園・保育所】&#10;有形固定資産減価償却率"/>
        <xdr:cNvSpPr txBox="1"/>
      </xdr:nvSpPr>
      <xdr:spPr>
        <a:xfrm>
          <a:off x="14389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53992</xdr:rowOff>
    </xdr:from>
    <xdr:ext cx="405111" cy="259045"/>
    <xdr:sp macro="" textlink="">
      <xdr:nvSpPr>
        <xdr:cNvPr id="377" name="n_1mainValue【認定こども園・幼稚園・保育所】&#10;有形固定資産減価償却率"/>
        <xdr:cNvSpPr txBox="1"/>
      </xdr:nvSpPr>
      <xdr:spPr>
        <a:xfrm>
          <a:off x="15266044" y="554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82567</xdr:rowOff>
    </xdr:from>
    <xdr:ext cx="405111" cy="259045"/>
    <xdr:sp macro="" textlink="">
      <xdr:nvSpPr>
        <xdr:cNvPr id="378" name="n_2mainValue【認定こども園・幼稚園・保育所】&#10;有形固定資産減価償却率"/>
        <xdr:cNvSpPr txBox="1"/>
      </xdr:nvSpPr>
      <xdr:spPr>
        <a:xfrm>
          <a:off x="14389744" y="556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9" name="正方形/長方形 3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0" name="正方形/長方形 3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1" name="正方形/長方形 3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2" name="正方形/長方形 3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3" name="正方形/長方形 3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4" name="正方形/長方形 3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5" name="正方形/長方形 3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6" name="正方形/長方形 3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7" name="テキスト ボックス 3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8" name="直線コネクタ 3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389" name="テキスト ボックス 388"/>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390" name="直線コネクタ 38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1" name="テキスト ボックス 39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2" name="直線コネクタ 39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3" name="テキスト ボックス 39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4" name="直線コネクタ 39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5" name="テキスト ボックス 39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6" name="直線コネクタ 39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7" name="テキスト ボックス 39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8" name="直線コネクタ 39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9" name="テキスト ボックス 39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0" name="直線コネクタ 3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1" name="テキスト ボックス 40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127000</xdr:rowOff>
    </xdr:from>
    <xdr:to>
      <xdr:col>116</xdr:col>
      <xdr:colOff>62864</xdr:colOff>
      <xdr:row>41</xdr:row>
      <xdr:rowOff>158750</xdr:rowOff>
    </xdr:to>
    <xdr:cxnSp macro="">
      <xdr:nvCxnSpPr>
        <xdr:cNvPr id="403" name="直線コネクタ 402"/>
        <xdr:cNvCxnSpPr/>
      </xdr:nvCxnSpPr>
      <xdr:spPr>
        <a:xfrm flipV="1">
          <a:off x="22160864" y="56134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162577</xdr:rowOff>
    </xdr:from>
    <xdr:ext cx="469744" cy="259045"/>
    <xdr:sp macro="" textlink="">
      <xdr:nvSpPr>
        <xdr:cNvPr id="404" name="【認定こども園・幼稚園・保育所】&#10;一人当たり面積最小値テキスト"/>
        <xdr:cNvSpPr txBox="1"/>
      </xdr:nvSpPr>
      <xdr:spPr>
        <a:xfrm>
          <a:off x="221996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158750</xdr:rowOff>
    </xdr:from>
    <xdr:to>
      <xdr:col>116</xdr:col>
      <xdr:colOff>152400</xdr:colOff>
      <xdr:row>41</xdr:row>
      <xdr:rowOff>158750</xdr:rowOff>
    </xdr:to>
    <xdr:cxnSp macro="">
      <xdr:nvCxnSpPr>
        <xdr:cNvPr id="405" name="直線コネクタ 404"/>
        <xdr:cNvCxnSpPr/>
      </xdr:nvCxnSpPr>
      <xdr:spPr>
        <a:xfrm>
          <a:off x="22072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73677</xdr:rowOff>
    </xdr:from>
    <xdr:ext cx="469744" cy="259045"/>
    <xdr:sp macro="" textlink="">
      <xdr:nvSpPr>
        <xdr:cNvPr id="406" name="【認定こども園・幼稚園・保育所】&#10;一人当たり面積最大値テキスト"/>
        <xdr:cNvSpPr txBox="1"/>
      </xdr:nvSpPr>
      <xdr:spPr>
        <a:xfrm>
          <a:off x="22199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127000</xdr:rowOff>
    </xdr:from>
    <xdr:to>
      <xdr:col>116</xdr:col>
      <xdr:colOff>152400</xdr:colOff>
      <xdr:row>32</xdr:row>
      <xdr:rowOff>127000</xdr:rowOff>
    </xdr:to>
    <xdr:cxnSp macro="">
      <xdr:nvCxnSpPr>
        <xdr:cNvPr id="407" name="直線コネクタ 406"/>
        <xdr:cNvCxnSpPr/>
      </xdr:nvCxnSpPr>
      <xdr:spPr>
        <a:xfrm>
          <a:off x="22072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92727</xdr:rowOff>
    </xdr:from>
    <xdr:ext cx="469744" cy="259045"/>
    <xdr:sp macro="" textlink="">
      <xdr:nvSpPr>
        <xdr:cNvPr id="408" name="【認定こども園・幼稚園・保育所】&#10;一人当たり面積平均値テキスト"/>
        <xdr:cNvSpPr txBox="1"/>
      </xdr:nvSpPr>
      <xdr:spPr>
        <a:xfrm>
          <a:off x="22199600" y="6264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69850</xdr:rowOff>
    </xdr:from>
    <xdr:to>
      <xdr:col>116</xdr:col>
      <xdr:colOff>114300</xdr:colOff>
      <xdr:row>38</xdr:row>
      <xdr:rowOff>0</xdr:rowOff>
    </xdr:to>
    <xdr:sp macro="" textlink="">
      <xdr:nvSpPr>
        <xdr:cNvPr id="409" name="フローチャート: 判断 408"/>
        <xdr:cNvSpPr/>
      </xdr:nvSpPr>
      <xdr:spPr>
        <a:xfrm>
          <a:off x="22110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57150</xdr:rowOff>
    </xdr:from>
    <xdr:to>
      <xdr:col>112</xdr:col>
      <xdr:colOff>38100</xdr:colOff>
      <xdr:row>37</xdr:row>
      <xdr:rowOff>158750</xdr:rowOff>
    </xdr:to>
    <xdr:sp macro="" textlink="">
      <xdr:nvSpPr>
        <xdr:cNvPr id="410" name="フローチャート: 判断 409"/>
        <xdr:cNvSpPr/>
      </xdr:nvSpPr>
      <xdr:spPr>
        <a:xfrm>
          <a:off x="21272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165100</xdr:rowOff>
    </xdr:from>
    <xdr:to>
      <xdr:col>107</xdr:col>
      <xdr:colOff>101600</xdr:colOff>
      <xdr:row>39</xdr:row>
      <xdr:rowOff>95250</xdr:rowOff>
    </xdr:to>
    <xdr:sp macro="" textlink="">
      <xdr:nvSpPr>
        <xdr:cNvPr id="411" name="フローチャート: 判断 410"/>
        <xdr:cNvSpPr/>
      </xdr:nvSpPr>
      <xdr:spPr>
        <a:xfrm>
          <a:off x="20383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2" name="テキスト ボックス 4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3" name="テキスト ボックス 4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4" name="テキスト ボックス 4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5" name="テキスト ボックス 4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6" name="テキスト ボックス 4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107950</xdr:rowOff>
    </xdr:from>
    <xdr:to>
      <xdr:col>116</xdr:col>
      <xdr:colOff>114300</xdr:colOff>
      <xdr:row>42</xdr:row>
      <xdr:rowOff>38100</xdr:rowOff>
    </xdr:to>
    <xdr:sp macro="" textlink="">
      <xdr:nvSpPr>
        <xdr:cNvPr id="417" name="楕円 416"/>
        <xdr:cNvSpPr/>
      </xdr:nvSpPr>
      <xdr:spPr>
        <a:xfrm>
          <a:off x="22110700" y="71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22877</xdr:rowOff>
    </xdr:from>
    <xdr:ext cx="469744" cy="259045"/>
    <xdr:sp macro="" textlink="">
      <xdr:nvSpPr>
        <xdr:cNvPr id="418" name="【認定こども園・幼稚園・保育所】&#10;一人当たり面積該当値テキスト"/>
        <xdr:cNvSpPr txBox="1"/>
      </xdr:nvSpPr>
      <xdr:spPr>
        <a:xfrm>
          <a:off x="22199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107950</xdr:rowOff>
    </xdr:from>
    <xdr:to>
      <xdr:col>112</xdr:col>
      <xdr:colOff>38100</xdr:colOff>
      <xdr:row>42</xdr:row>
      <xdr:rowOff>38100</xdr:rowOff>
    </xdr:to>
    <xdr:sp macro="" textlink="">
      <xdr:nvSpPr>
        <xdr:cNvPr id="419" name="楕円 418"/>
        <xdr:cNvSpPr/>
      </xdr:nvSpPr>
      <xdr:spPr>
        <a:xfrm>
          <a:off x="21272500" y="71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158750</xdr:rowOff>
    </xdr:from>
    <xdr:to>
      <xdr:col>116</xdr:col>
      <xdr:colOff>63500</xdr:colOff>
      <xdr:row>41</xdr:row>
      <xdr:rowOff>158750</xdr:rowOff>
    </xdr:to>
    <xdr:cxnSp macro="">
      <xdr:nvCxnSpPr>
        <xdr:cNvPr id="420" name="直線コネクタ 419"/>
        <xdr:cNvCxnSpPr/>
      </xdr:nvCxnSpPr>
      <xdr:spPr>
        <a:xfrm>
          <a:off x="21323300" y="718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44450</xdr:rowOff>
    </xdr:from>
    <xdr:to>
      <xdr:col>107</xdr:col>
      <xdr:colOff>101600</xdr:colOff>
      <xdr:row>41</xdr:row>
      <xdr:rowOff>146050</xdr:rowOff>
    </xdr:to>
    <xdr:sp macro="" textlink="">
      <xdr:nvSpPr>
        <xdr:cNvPr id="421" name="楕円 420"/>
        <xdr:cNvSpPr/>
      </xdr:nvSpPr>
      <xdr:spPr>
        <a:xfrm>
          <a:off x="20383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95250</xdr:rowOff>
    </xdr:from>
    <xdr:to>
      <xdr:col>111</xdr:col>
      <xdr:colOff>177800</xdr:colOff>
      <xdr:row>41</xdr:row>
      <xdr:rowOff>158750</xdr:rowOff>
    </xdr:to>
    <xdr:cxnSp macro="">
      <xdr:nvCxnSpPr>
        <xdr:cNvPr id="422" name="直線コネクタ 421"/>
        <xdr:cNvCxnSpPr/>
      </xdr:nvCxnSpPr>
      <xdr:spPr>
        <a:xfrm>
          <a:off x="20434300" y="7124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3827</xdr:rowOff>
    </xdr:from>
    <xdr:ext cx="469744" cy="259045"/>
    <xdr:sp macro="" textlink="">
      <xdr:nvSpPr>
        <xdr:cNvPr id="423" name="n_1aveValue【認定こども園・幼稚園・保育所】&#10;一人当たり面積"/>
        <xdr:cNvSpPr txBox="1"/>
      </xdr:nvSpPr>
      <xdr:spPr>
        <a:xfrm>
          <a:off x="21075727" y="617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111777</xdr:rowOff>
    </xdr:from>
    <xdr:ext cx="469744" cy="259045"/>
    <xdr:sp macro="" textlink="">
      <xdr:nvSpPr>
        <xdr:cNvPr id="424" name="n_2aveValue【認定こども園・幼稚園・保育所】&#10;一人当たり面積"/>
        <xdr:cNvSpPr txBox="1"/>
      </xdr:nvSpPr>
      <xdr:spPr>
        <a:xfrm>
          <a:off x="201994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29227</xdr:rowOff>
    </xdr:from>
    <xdr:ext cx="469744" cy="259045"/>
    <xdr:sp macro="" textlink="">
      <xdr:nvSpPr>
        <xdr:cNvPr id="425" name="n_1mainValue【認定こども園・幼稚園・保育所】&#10;一人当たり面積"/>
        <xdr:cNvSpPr txBox="1"/>
      </xdr:nvSpPr>
      <xdr:spPr>
        <a:xfrm>
          <a:off x="21075727" y="723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137177</xdr:rowOff>
    </xdr:from>
    <xdr:ext cx="469744" cy="259045"/>
    <xdr:sp macro="" textlink="">
      <xdr:nvSpPr>
        <xdr:cNvPr id="426" name="n_2mainValue【認定こども園・幼稚園・保育所】&#10;一人当たり面積"/>
        <xdr:cNvSpPr txBox="1"/>
      </xdr:nvSpPr>
      <xdr:spPr>
        <a:xfrm>
          <a:off x="20199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7" name="正方形/長方形 4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8" name="正方形/長方形 4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9" name="正方形/長方形 4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0" name="正方形/長方形 4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1" name="正方形/長方形 4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2" name="正方形/長方形 4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3" name="正方形/長方形 4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正方形/長方形 43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5" name="テキスト ボックス 43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6" name="直線コネクタ 43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7" name="テキスト ボックス 43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38" name="直線コネクタ 43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39" name="テキスト ボックス 43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0" name="直線コネクタ 43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1" name="テキスト ボックス 44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2" name="直線コネクタ 44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3" name="テキスト ボックス 44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4" name="直線コネクタ 44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5" name="テキスト ボックス 44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6" name="直線コネクタ 44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7" name="テキスト ボックス 44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8" name="直線コネクタ 44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49" name="テキスト ボックス 44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0" name="直線コネクタ 4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1" name="テキスト ボックス 45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35923</xdr:rowOff>
    </xdr:from>
    <xdr:to>
      <xdr:col>85</xdr:col>
      <xdr:colOff>126364</xdr:colOff>
      <xdr:row>63</xdr:row>
      <xdr:rowOff>148590</xdr:rowOff>
    </xdr:to>
    <xdr:cxnSp macro="">
      <xdr:nvCxnSpPr>
        <xdr:cNvPr id="453" name="直線コネクタ 452"/>
        <xdr:cNvCxnSpPr/>
      </xdr:nvCxnSpPr>
      <xdr:spPr>
        <a:xfrm flipV="1">
          <a:off x="16318864" y="9637123"/>
          <a:ext cx="0" cy="1312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152417</xdr:rowOff>
    </xdr:from>
    <xdr:ext cx="405111" cy="259045"/>
    <xdr:sp macro="" textlink="">
      <xdr:nvSpPr>
        <xdr:cNvPr id="454" name="【学校施設】&#10;有形固定資産減価償却率最小値テキスト"/>
        <xdr:cNvSpPr txBox="1"/>
      </xdr:nvSpPr>
      <xdr:spPr>
        <a:xfrm>
          <a:off x="16357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148590</xdr:rowOff>
    </xdr:from>
    <xdr:to>
      <xdr:col>86</xdr:col>
      <xdr:colOff>25400</xdr:colOff>
      <xdr:row>63</xdr:row>
      <xdr:rowOff>148590</xdr:rowOff>
    </xdr:to>
    <xdr:cxnSp macro="">
      <xdr:nvCxnSpPr>
        <xdr:cNvPr id="455" name="直線コネクタ 454"/>
        <xdr:cNvCxnSpPr/>
      </xdr:nvCxnSpPr>
      <xdr:spPr>
        <a:xfrm>
          <a:off x="16230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154050</xdr:rowOff>
    </xdr:from>
    <xdr:ext cx="405111" cy="259045"/>
    <xdr:sp macro="" textlink="">
      <xdr:nvSpPr>
        <xdr:cNvPr id="456" name="【学校施設】&#10;有形固定資産減価償却率最大値テキスト"/>
        <xdr:cNvSpPr txBox="1"/>
      </xdr:nvSpPr>
      <xdr:spPr>
        <a:xfrm>
          <a:off x="16357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35923</xdr:rowOff>
    </xdr:from>
    <xdr:to>
      <xdr:col>86</xdr:col>
      <xdr:colOff>25400</xdr:colOff>
      <xdr:row>56</xdr:row>
      <xdr:rowOff>35923</xdr:rowOff>
    </xdr:to>
    <xdr:cxnSp macro="">
      <xdr:nvCxnSpPr>
        <xdr:cNvPr id="457" name="直線コネクタ 456"/>
        <xdr:cNvCxnSpPr/>
      </xdr:nvCxnSpPr>
      <xdr:spPr>
        <a:xfrm>
          <a:off x="16230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458" name="【学校施設】&#10;有形固定資産減価償却率平均値テキスト"/>
        <xdr:cNvSpPr txBox="1"/>
      </xdr:nvSpPr>
      <xdr:spPr>
        <a:xfrm>
          <a:off x="16357600"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59" name="フローチャート: 判断 458"/>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107587</xdr:rowOff>
    </xdr:from>
    <xdr:to>
      <xdr:col>81</xdr:col>
      <xdr:colOff>101600</xdr:colOff>
      <xdr:row>60</xdr:row>
      <xdr:rowOff>37737</xdr:rowOff>
    </xdr:to>
    <xdr:sp macro="" textlink="">
      <xdr:nvSpPr>
        <xdr:cNvPr id="460" name="フローチャート: 判断 459"/>
        <xdr:cNvSpPr/>
      </xdr:nvSpPr>
      <xdr:spPr>
        <a:xfrm>
          <a:off x="15430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135346</xdr:rowOff>
    </xdr:from>
    <xdr:to>
      <xdr:col>76</xdr:col>
      <xdr:colOff>165100</xdr:colOff>
      <xdr:row>59</xdr:row>
      <xdr:rowOff>65496</xdr:rowOff>
    </xdr:to>
    <xdr:sp macro="" textlink="">
      <xdr:nvSpPr>
        <xdr:cNvPr id="461" name="フローチャート: 判断 460"/>
        <xdr:cNvSpPr/>
      </xdr:nvSpPr>
      <xdr:spPr>
        <a:xfrm>
          <a:off x="14541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2" name="テキスト ボックス 4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3" name="テキスト ボックス 4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4" name="テキスト ボックス 4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5" name="テキスト ボックス 4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6" name="テキスト ボックス 4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68399</xdr:rowOff>
    </xdr:from>
    <xdr:to>
      <xdr:col>85</xdr:col>
      <xdr:colOff>177800</xdr:colOff>
      <xdr:row>57</xdr:row>
      <xdr:rowOff>169999</xdr:rowOff>
    </xdr:to>
    <xdr:sp macro="" textlink="">
      <xdr:nvSpPr>
        <xdr:cNvPr id="467" name="楕円 466"/>
        <xdr:cNvSpPr/>
      </xdr:nvSpPr>
      <xdr:spPr>
        <a:xfrm>
          <a:off x="16268700" y="98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91276</xdr:rowOff>
    </xdr:from>
    <xdr:ext cx="405111" cy="259045"/>
    <xdr:sp macro="" textlink="">
      <xdr:nvSpPr>
        <xdr:cNvPr id="468" name="【学校施設】&#10;有形固定資産減価償却率該当値テキスト"/>
        <xdr:cNvSpPr txBox="1"/>
      </xdr:nvSpPr>
      <xdr:spPr>
        <a:xfrm>
          <a:off x="16357600" y="969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136978</xdr:rowOff>
    </xdr:from>
    <xdr:to>
      <xdr:col>81</xdr:col>
      <xdr:colOff>101600</xdr:colOff>
      <xdr:row>58</xdr:row>
      <xdr:rowOff>67128</xdr:rowOff>
    </xdr:to>
    <xdr:sp macro="" textlink="">
      <xdr:nvSpPr>
        <xdr:cNvPr id="469" name="楕円 468"/>
        <xdr:cNvSpPr/>
      </xdr:nvSpPr>
      <xdr:spPr>
        <a:xfrm>
          <a:off x="15430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119199</xdr:rowOff>
    </xdr:from>
    <xdr:to>
      <xdr:col>85</xdr:col>
      <xdr:colOff>127000</xdr:colOff>
      <xdr:row>58</xdr:row>
      <xdr:rowOff>16328</xdr:rowOff>
    </xdr:to>
    <xdr:cxnSp macro="">
      <xdr:nvCxnSpPr>
        <xdr:cNvPr id="470" name="直線コネクタ 469"/>
        <xdr:cNvCxnSpPr/>
      </xdr:nvCxnSpPr>
      <xdr:spPr>
        <a:xfrm flipV="1">
          <a:off x="15481300" y="9891849"/>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133713</xdr:rowOff>
    </xdr:from>
    <xdr:to>
      <xdr:col>76</xdr:col>
      <xdr:colOff>165100</xdr:colOff>
      <xdr:row>58</xdr:row>
      <xdr:rowOff>63863</xdr:rowOff>
    </xdr:to>
    <xdr:sp macro="" textlink="">
      <xdr:nvSpPr>
        <xdr:cNvPr id="471" name="楕円 470"/>
        <xdr:cNvSpPr/>
      </xdr:nvSpPr>
      <xdr:spPr>
        <a:xfrm>
          <a:off x="14541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13063</xdr:rowOff>
    </xdr:from>
    <xdr:to>
      <xdr:col>81</xdr:col>
      <xdr:colOff>50800</xdr:colOff>
      <xdr:row>58</xdr:row>
      <xdr:rowOff>16328</xdr:rowOff>
    </xdr:to>
    <xdr:cxnSp macro="">
      <xdr:nvCxnSpPr>
        <xdr:cNvPr id="472" name="直線コネクタ 471"/>
        <xdr:cNvCxnSpPr/>
      </xdr:nvCxnSpPr>
      <xdr:spPr>
        <a:xfrm>
          <a:off x="14592300" y="99571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28864</xdr:rowOff>
    </xdr:from>
    <xdr:ext cx="405111" cy="259045"/>
    <xdr:sp macro="" textlink="">
      <xdr:nvSpPr>
        <xdr:cNvPr id="473" name="n_1aveValue【学校施設】&#10;有形固定資産減価償却率"/>
        <xdr:cNvSpPr txBox="1"/>
      </xdr:nvSpPr>
      <xdr:spPr>
        <a:xfrm>
          <a:off x="15266044"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56623</xdr:rowOff>
    </xdr:from>
    <xdr:ext cx="405111" cy="259045"/>
    <xdr:sp macro="" textlink="">
      <xdr:nvSpPr>
        <xdr:cNvPr id="474" name="n_2aveValue【学校施設】&#10;有形固定資産減価償却率"/>
        <xdr:cNvSpPr txBox="1"/>
      </xdr:nvSpPr>
      <xdr:spPr>
        <a:xfrm>
          <a:off x="14389744"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83655</xdr:rowOff>
    </xdr:from>
    <xdr:ext cx="405111" cy="259045"/>
    <xdr:sp macro="" textlink="">
      <xdr:nvSpPr>
        <xdr:cNvPr id="475" name="n_1mainValue【学校施設】&#10;有形固定資産減価償却率"/>
        <xdr:cNvSpPr txBox="1"/>
      </xdr:nvSpPr>
      <xdr:spPr>
        <a:xfrm>
          <a:off x="152660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80390</xdr:rowOff>
    </xdr:from>
    <xdr:ext cx="405111" cy="259045"/>
    <xdr:sp macro="" textlink="">
      <xdr:nvSpPr>
        <xdr:cNvPr id="476" name="n_2mainValue【学校施設】&#10;有形固定資産減価償却率"/>
        <xdr:cNvSpPr txBox="1"/>
      </xdr:nvSpPr>
      <xdr:spPr>
        <a:xfrm>
          <a:off x="14389744"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7" name="正方形/長方形 4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8" name="正方形/長方形 4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9" name="正方形/長方形 4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0" name="正方形/長方形 4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1" name="正方形/長方形 4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2" name="正方形/長方形 4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3" name="正方形/長方形 4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4" name="正方形/長方形 4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5" name="テキスト ボックス 4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6" name="直線コネクタ 4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7" name="テキスト ボックス 48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8" name="直線コネクタ 48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9" name="テキスト ボックス 48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0" name="直線コネクタ 48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1" name="テキスト ボックス 49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2" name="直線コネクタ 49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3" name="テキスト ボックス 49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4" name="直線コネクタ 49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5" name="テキスト ボックス 49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6" name="直線コネクタ 4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7" name="テキスト ボックス 4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82753</xdr:rowOff>
    </xdr:from>
    <xdr:to>
      <xdr:col>116</xdr:col>
      <xdr:colOff>62864</xdr:colOff>
      <xdr:row>64</xdr:row>
      <xdr:rowOff>89612</xdr:rowOff>
    </xdr:to>
    <xdr:cxnSp macro="">
      <xdr:nvCxnSpPr>
        <xdr:cNvPr id="499" name="直線コネクタ 498"/>
        <xdr:cNvCxnSpPr/>
      </xdr:nvCxnSpPr>
      <xdr:spPr>
        <a:xfrm flipV="1">
          <a:off x="22160864" y="9512503"/>
          <a:ext cx="0" cy="1549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93439</xdr:rowOff>
    </xdr:from>
    <xdr:ext cx="469744" cy="259045"/>
    <xdr:sp macro="" textlink="">
      <xdr:nvSpPr>
        <xdr:cNvPr id="500" name="【学校施設】&#10;一人当たり面積最小値テキスト"/>
        <xdr:cNvSpPr txBox="1"/>
      </xdr:nvSpPr>
      <xdr:spPr>
        <a:xfrm>
          <a:off x="22199600" y="1106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89612</xdr:rowOff>
    </xdr:from>
    <xdr:to>
      <xdr:col>116</xdr:col>
      <xdr:colOff>152400</xdr:colOff>
      <xdr:row>64</xdr:row>
      <xdr:rowOff>89612</xdr:rowOff>
    </xdr:to>
    <xdr:cxnSp macro="">
      <xdr:nvCxnSpPr>
        <xdr:cNvPr id="501" name="直線コネクタ 500"/>
        <xdr:cNvCxnSpPr/>
      </xdr:nvCxnSpPr>
      <xdr:spPr>
        <a:xfrm>
          <a:off x="22072600" y="1106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29430</xdr:rowOff>
    </xdr:from>
    <xdr:ext cx="469744" cy="259045"/>
    <xdr:sp macro="" textlink="">
      <xdr:nvSpPr>
        <xdr:cNvPr id="502" name="【学校施設】&#10;一人当たり面積最大値テキスト"/>
        <xdr:cNvSpPr txBox="1"/>
      </xdr:nvSpPr>
      <xdr:spPr>
        <a:xfrm>
          <a:off x="22199600" y="92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82753</xdr:rowOff>
    </xdr:from>
    <xdr:to>
      <xdr:col>116</xdr:col>
      <xdr:colOff>152400</xdr:colOff>
      <xdr:row>55</xdr:row>
      <xdr:rowOff>82753</xdr:rowOff>
    </xdr:to>
    <xdr:cxnSp macro="">
      <xdr:nvCxnSpPr>
        <xdr:cNvPr id="503" name="直線コネクタ 502"/>
        <xdr:cNvCxnSpPr/>
      </xdr:nvCxnSpPr>
      <xdr:spPr>
        <a:xfrm>
          <a:off x="22072600" y="951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100093</xdr:rowOff>
    </xdr:from>
    <xdr:ext cx="469744" cy="259045"/>
    <xdr:sp macro="" textlink="">
      <xdr:nvSpPr>
        <xdr:cNvPr id="504" name="【学校施設】&#10;一人当たり面積平均値テキスト"/>
        <xdr:cNvSpPr txBox="1"/>
      </xdr:nvSpPr>
      <xdr:spPr>
        <a:xfrm>
          <a:off x="22199600" y="102156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77216</xdr:rowOff>
    </xdr:from>
    <xdr:to>
      <xdr:col>116</xdr:col>
      <xdr:colOff>114300</xdr:colOff>
      <xdr:row>61</xdr:row>
      <xdr:rowOff>7366</xdr:rowOff>
    </xdr:to>
    <xdr:sp macro="" textlink="">
      <xdr:nvSpPr>
        <xdr:cNvPr id="505" name="フローチャート: 判断 504"/>
        <xdr:cNvSpPr/>
      </xdr:nvSpPr>
      <xdr:spPr>
        <a:xfrm>
          <a:off x="221107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79959</xdr:rowOff>
    </xdr:from>
    <xdr:to>
      <xdr:col>112</xdr:col>
      <xdr:colOff>38100</xdr:colOff>
      <xdr:row>61</xdr:row>
      <xdr:rowOff>10109</xdr:rowOff>
    </xdr:to>
    <xdr:sp macro="" textlink="">
      <xdr:nvSpPr>
        <xdr:cNvPr id="506" name="フローチャート: 判断 505"/>
        <xdr:cNvSpPr/>
      </xdr:nvSpPr>
      <xdr:spPr>
        <a:xfrm>
          <a:off x="21272500" y="103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132537</xdr:rowOff>
    </xdr:from>
    <xdr:to>
      <xdr:col>107</xdr:col>
      <xdr:colOff>101600</xdr:colOff>
      <xdr:row>62</xdr:row>
      <xdr:rowOff>62687</xdr:rowOff>
    </xdr:to>
    <xdr:sp macro="" textlink="">
      <xdr:nvSpPr>
        <xdr:cNvPr id="507" name="フローチャート: 判断 506"/>
        <xdr:cNvSpPr/>
      </xdr:nvSpPr>
      <xdr:spPr>
        <a:xfrm>
          <a:off x="20383500"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9093</xdr:rowOff>
    </xdr:from>
    <xdr:to>
      <xdr:col>116</xdr:col>
      <xdr:colOff>114300</xdr:colOff>
      <xdr:row>63</xdr:row>
      <xdr:rowOff>110693</xdr:rowOff>
    </xdr:to>
    <xdr:sp macro="" textlink="">
      <xdr:nvSpPr>
        <xdr:cNvPr id="513" name="楕円 512"/>
        <xdr:cNvSpPr/>
      </xdr:nvSpPr>
      <xdr:spPr>
        <a:xfrm>
          <a:off x="22110700" y="1081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158970</xdr:rowOff>
    </xdr:from>
    <xdr:ext cx="469744" cy="259045"/>
    <xdr:sp macro="" textlink="">
      <xdr:nvSpPr>
        <xdr:cNvPr id="514" name="【学校施設】&#10;一人当たり面積該当値テキスト"/>
        <xdr:cNvSpPr txBox="1"/>
      </xdr:nvSpPr>
      <xdr:spPr>
        <a:xfrm>
          <a:off x="22199600" y="1078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14580</xdr:rowOff>
    </xdr:from>
    <xdr:to>
      <xdr:col>112</xdr:col>
      <xdr:colOff>38100</xdr:colOff>
      <xdr:row>63</xdr:row>
      <xdr:rowOff>116180</xdr:rowOff>
    </xdr:to>
    <xdr:sp macro="" textlink="">
      <xdr:nvSpPr>
        <xdr:cNvPr id="515" name="楕円 514"/>
        <xdr:cNvSpPr/>
      </xdr:nvSpPr>
      <xdr:spPr>
        <a:xfrm>
          <a:off x="21272500" y="1081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59893</xdr:rowOff>
    </xdr:from>
    <xdr:to>
      <xdr:col>116</xdr:col>
      <xdr:colOff>63500</xdr:colOff>
      <xdr:row>63</xdr:row>
      <xdr:rowOff>65380</xdr:rowOff>
    </xdr:to>
    <xdr:cxnSp macro="">
      <xdr:nvCxnSpPr>
        <xdr:cNvPr id="516" name="直線コネクタ 515"/>
        <xdr:cNvCxnSpPr/>
      </xdr:nvCxnSpPr>
      <xdr:spPr>
        <a:xfrm flipV="1">
          <a:off x="21323300" y="10861243"/>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40183</xdr:rowOff>
    </xdr:from>
    <xdr:to>
      <xdr:col>107</xdr:col>
      <xdr:colOff>101600</xdr:colOff>
      <xdr:row>63</xdr:row>
      <xdr:rowOff>141783</xdr:rowOff>
    </xdr:to>
    <xdr:sp macro="" textlink="">
      <xdr:nvSpPr>
        <xdr:cNvPr id="517" name="楕円 516"/>
        <xdr:cNvSpPr/>
      </xdr:nvSpPr>
      <xdr:spPr>
        <a:xfrm>
          <a:off x="20383500" y="1084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65380</xdr:rowOff>
    </xdr:from>
    <xdr:to>
      <xdr:col>111</xdr:col>
      <xdr:colOff>177800</xdr:colOff>
      <xdr:row>63</xdr:row>
      <xdr:rowOff>90983</xdr:rowOff>
    </xdr:to>
    <xdr:cxnSp macro="">
      <xdr:nvCxnSpPr>
        <xdr:cNvPr id="518" name="直線コネクタ 517"/>
        <xdr:cNvCxnSpPr/>
      </xdr:nvCxnSpPr>
      <xdr:spPr>
        <a:xfrm flipV="1">
          <a:off x="20434300" y="10866730"/>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26636</xdr:rowOff>
    </xdr:from>
    <xdr:ext cx="469744" cy="259045"/>
    <xdr:sp macro="" textlink="">
      <xdr:nvSpPr>
        <xdr:cNvPr id="519" name="n_1aveValue【学校施設】&#10;一人当たり面積"/>
        <xdr:cNvSpPr txBox="1"/>
      </xdr:nvSpPr>
      <xdr:spPr>
        <a:xfrm>
          <a:off x="21075727" y="1014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79214</xdr:rowOff>
    </xdr:from>
    <xdr:ext cx="469744" cy="259045"/>
    <xdr:sp macro="" textlink="">
      <xdr:nvSpPr>
        <xdr:cNvPr id="520" name="n_2aveValue【学校施設】&#10;一人当たり面積"/>
        <xdr:cNvSpPr txBox="1"/>
      </xdr:nvSpPr>
      <xdr:spPr>
        <a:xfrm>
          <a:off x="20199427" y="103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107307</xdr:rowOff>
    </xdr:from>
    <xdr:ext cx="469744" cy="259045"/>
    <xdr:sp macro="" textlink="">
      <xdr:nvSpPr>
        <xdr:cNvPr id="521" name="n_1mainValue【学校施設】&#10;一人当たり面積"/>
        <xdr:cNvSpPr txBox="1"/>
      </xdr:nvSpPr>
      <xdr:spPr>
        <a:xfrm>
          <a:off x="21075727" y="109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132910</xdr:rowOff>
    </xdr:from>
    <xdr:ext cx="469744" cy="259045"/>
    <xdr:sp macro="" textlink="">
      <xdr:nvSpPr>
        <xdr:cNvPr id="522" name="n_2mainValue【学校施設】&#10;一人当たり面積"/>
        <xdr:cNvSpPr txBox="1"/>
      </xdr:nvSpPr>
      <xdr:spPr>
        <a:xfrm>
          <a:off x="20199427" y="1093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7" name="テキスト ボックス 5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8" name="直線コネクタ 5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49" name="テキスト ボックス 54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0" name="直線コネクタ 54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51" name="テキスト ボックス 55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2" name="直線コネクタ 55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3" name="テキスト ボックス 55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4" name="直線コネクタ 55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5" name="テキスト ボックス 55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6" name="直線コネクタ 55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57" name="テキスト ボックス 55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8" name="直線コネクタ 5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9" name="テキスト ボックス 55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763</xdr:rowOff>
    </xdr:to>
    <xdr:cxnSp macro="">
      <xdr:nvCxnSpPr>
        <xdr:cNvPr id="561" name="直線コネクタ 560"/>
        <xdr:cNvCxnSpPr/>
      </xdr:nvCxnSpPr>
      <xdr:spPr>
        <a:xfrm flipV="1">
          <a:off x="16318864" y="17221200"/>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4590</xdr:rowOff>
    </xdr:from>
    <xdr:ext cx="405111" cy="259045"/>
    <xdr:sp macro="" textlink="">
      <xdr:nvSpPr>
        <xdr:cNvPr id="562" name="【公民館】&#10;有形固定資産減価償却率最小値テキスト"/>
        <xdr:cNvSpPr txBox="1"/>
      </xdr:nvSpPr>
      <xdr:spPr>
        <a:xfrm>
          <a:off x="16357600" y="1869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763</xdr:rowOff>
    </xdr:from>
    <xdr:to>
      <xdr:col>86</xdr:col>
      <xdr:colOff>25400</xdr:colOff>
      <xdr:row>109</xdr:row>
      <xdr:rowOff>763</xdr:rowOff>
    </xdr:to>
    <xdr:cxnSp macro="">
      <xdr:nvCxnSpPr>
        <xdr:cNvPr id="563" name="直線コネクタ 562"/>
        <xdr:cNvCxnSpPr/>
      </xdr:nvCxnSpPr>
      <xdr:spPr>
        <a:xfrm>
          <a:off x="16230600" y="1868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64"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65" name="直線コネクタ 564"/>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140988</xdr:rowOff>
    </xdr:from>
    <xdr:ext cx="405111" cy="259045"/>
    <xdr:sp macro="" textlink="">
      <xdr:nvSpPr>
        <xdr:cNvPr id="566" name="【公民館】&#10;有形固定資産減価償却率平均値テキスト"/>
        <xdr:cNvSpPr txBox="1"/>
      </xdr:nvSpPr>
      <xdr:spPr>
        <a:xfrm>
          <a:off x="16357600" y="18143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162561</xdr:rowOff>
    </xdr:from>
    <xdr:to>
      <xdr:col>85</xdr:col>
      <xdr:colOff>177800</xdr:colOff>
      <xdr:row>106</xdr:row>
      <xdr:rowOff>92711</xdr:rowOff>
    </xdr:to>
    <xdr:sp macro="" textlink="">
      <xdr:nvSpPr>
        <xdr:cNvPr id="567" name="フローチャート: 判断 566"/>
        <xdr:cNvSpPr/>
      </xdr:nvSpPr>
      <xdr:spPr>
        <a:xfrm>
          <a:off x="16268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18542</xdr:rowOff>
    </xdr:from>
    <xdr:to>
      <xdr:col>81</xdr:col>
      <xdr:colOff>101600</xdr:colOff>
      <xdr:row>106</xdr:row>
      <xdr:rowOff>120142</xdr:rowOff>
    </xdr:to>
    <xdr:sp macro="" textlink="">
      <xdr:nvSpPr>
        <xdr:cNvPr id="568" name="フローチャート: 判断 567"/>
        <xdr:cNvSpPr/>
      </xdr:nvSpPr>
      <xdr:spPr>
        <a:xfrm>
          <a:off x="15430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43687</xdr:rowOff>
    </xdr:from>
    <xdr:to>
      <xdr:col>76</xdr:col>
      <xdr:colOff>165100</xdr:colOff>
      <xdr:row>106</xdr:row>
      <xdr:rowOff>145287</xdr:rowOff>
    </xdr:to>
    <xdr:sp macro="" textlink="">
      <xdr:nvSpPr>
        <xdr:cNvPr id="569" name="フローチャート: 判断 568"/>
        <xdr:cNvSpPr/>
      </xdr:nvSpPr>
      <xdr:spPr>
        <a:xfrm>
          <a:off x="14541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0" name="テキスト ボックス 5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1" name="テキスト ボックス 5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2" name="テキスト ボックス 5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3" name="テキスト ボックス 5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4" name="テキスト ボックス 5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xdr:rowOff>
    </xdr:from>
    <xdr:to>
      <xdr:col>85</xdr:col>
      <xdr:colOff>177800</xdr:colOff>
      <xdr:row>105</xdr:row>
      <xdr:rowOff>101854</xdr:rowOff>
    </xdr:to>
    <xdr:sp macro="" textlink="">
      <xdr:nvSpPr>
        <xdr:cNvPr id="575" name="楕円 574"/>
        <xdr:cNvSpPr/>
      </xdr:nvSpPr>
      <xdr:spPr>
        <a:xfrm>
          <a:off x="16268700" y="1800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23131</xdr:rowOff>
    </xdr:from>
    <xdr:ext cx="405111" cy="259045"/>
    <xdr:sp macro="" textlink="">
      <xdr:nvSpPr>
        <xdr:cNvPr id="576" name="【公民館】&#10;有形固定資産減価償却率該当値テキスト"/>
        <xdr:cNvSpPr txBox="1"/>
      </xdr:nvSpPr>
      <xdr:spPr>
        <a:xfrm>
          <a:off x="16357600" y="1785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48261</xdr:rowOff>
    </xdr:from>
    <xdr:to>
      <xdr:col>81</xdr:col>
      <xdr:colOff>101600</xdr:colOff>
      <xdr:row>105</xdr:row>
      <xdr:rowOff>149861</xdr:rowOff>
    </xdr:to>
    <xdr:sp macro="" textlink="">
      <xdr:nvSpPr>
        <xdr:cNvPr id="577" name="楕円 576"/>
        <xdr:cNvSpPr/>
      </xdr:nvSpPr>
      <xdr:spPr>
        <a:xfrm>
          <a:off x="15430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51054</xdr:rowOff>
    </xdr:from>
    <xdr:to>
      <xdr:col>85</xdr:col>
      <xdr:colOff>127000</xdr:colOff>
      <xdr:row>105</xdr:row>
      <xdr:rowOff>99061</xdr:rowOff>
    </xdr:to>
    <xdr:cxnSp macro="">
      <xdr:nvCxnSpPr>
        <xdr:cNvPr id="578" name="直線コネクタ 577"/>
        <xdr:cNvCxnSpPr/>
      </xdr:nvCxnSpPr>
      <xdr:spPr>
        <a:xfrm flipV="1">
          <a:off x="15481300" y="18053304"/>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93980</xdr:rowOff>
    </xdr:from>
    <xdr:to>
      <xdr:col>76</xdr:col>
      <xdr:colOff>165100</xdr:colOff>
      <xdr:row>106</xdr:row>
      <xdr:rowOff>24130</xdr:rowOff>
    </xdr:to>
    <xdr:sp macro="" textlink="">
      <xdr:nvSpPr>
        <xdr:cNvPr id="579" name="楕円 578"/>
        <xdr:cNvSpPr/>
      </xdr:nvSpPr>
      <xdr:spPr>
        <a:xfrm>
          <a:off x="14541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99061</xdr:rowOff>
    </xdr:from>
    <xdr:to>
      <xdr:col>81</xdr:col>
      <xdr:colOff>50800</xdr:colOff>
      <xdr:row>105</xdr:row>
      <xdr:rowOff>144780</xdr:rowOff>
    </xdr:to>
    <xdr:cxnSp macro="">
      <xdr:nvCxnSpPr>
        <xdr:cNvPr id="580" name="直線コネクタ 579"/>
        <xdr:cNvCxnSpPr/>
      </xdr:nvCxnSpPr>
      <xdr:spPr>
        <a:xfrm flipV="1">
          <a:off x="14592300" y="181013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111269</xdr:rowOff>
    </xdr:from>
    <xdr:ext cx="405111" cy="259045"/>
    <xdr:sp macro="" textlink="">
      <xdr:nvSpPr>
        <xdr:cNvPr id="581" name="n_1aveValue【公民館】&#10;有形固定資産減価償却率"/>
        <xdr:cNvSpPr txBox="1"/>
      </xdr:nvSpPr>
      <xdr:spPr>
        <a:xfrm>
          <a:off x="15266044" y="1828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136414</xdr:rowOff>
    </xdr:from>
    <xdr:ext cx="405111" cy="259045"/>
    <xdr:sp macro="" textlink="">
      <xdr:nvSpPr>
        <xdr:cNvPr id="582" name="n_2aveValue【公民館】&#10;有形固定資産減価償却率"/>
        <xdr:cNvSpPr txBox="1"/>
      </xdr:nvSpPr>
      <xdr:spPr>
        <a:xfrm>
          <a:off x="14389744" y="1831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166388</xdr:rowOff>
    </xdr:from>
    <xdr:ext cx="405111" cy="259045"/>
    <xdr:sp macro="" textlink="">
      <xdr:nvSpPr>
        <xdr:cNvPr id="583" name="n_1mainValue【公民館】&#10;有形固定資産減価償却率"/>
        <xdr:cNvSpPr txBox="1"/>
      </xdr:nvSpPr>
      <xdr:spPr>
        <a:xfrm>
          <a:off x="152660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40657</xdr:rowOff>
    </xdr:from>
    <xdr:ext cx="405111" cy="259045"/>
    <xdr:sp macro="" textlink="">
      <xdr:nvSpPr>
        <xdr:cNvPr id="584" name="n_2mainValue【公民館】&#10;有形固定資産減価償却率"/>
        <xdr:cNvSpPr txBox="1"/>
      </xdr:nvSpPr>
      <xdr:spPr>
        <a:xfrm>
          <a:off x="14389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5" name="正方形/長方形 5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6" name="正方形/長方形 5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7" name="正方形/長方形 5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8" name="正方形/長方形 5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9" name="正方形/長方形 5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0" name="正方形/長方形 5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1" name="正方形/長方形 5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2" name="正方形/長方形 5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3" name="テキスト ボックス 5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4" name="直線コネクタ 5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5" name="直線コネクタ 59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6" name="テキスト ボックス 59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7" name="直線コネクタ 59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98" name="テキスト ボックス 59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99" name="直線コネクタ 59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0" name="テキスト ボックス 59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1" name="直線コネクタ 60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2" name="テキスト ボックス 60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3" name="直線コネクタ 6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4" name="テキスト ボックス 6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55626</xdr:rowOff>
    </xdr:from>
    <xdr:to>
      <xdr:col>116</xdr:col>
      <xdr:colOff>62864</xdr:colOff>
      <xdr:row>108</xdr:row>
      <xdr:rowOff>35052</xdr:rowOff>
    </xdr:to>
    <xdr:cxnSp macro="">
      <xdr:nvCxnSpPr>
        <xdr:cNvPr id="606" name="直線コネクタ 605"/>
        <xdr:cNvCxnSpPr/>
      </xdr:nvCxnSpPr>
      <xdr:spPr>
        <a:xfrm flipV="1">
          <a:off x="22160864" y="1737207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07"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08" name="直線コネクタ 607"/>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2303</xdr:rowOff>
    </xdr:from>
    <xdr:ext cx="469744" cy="259045"/>
    <xdr:sp macro="" textlink="">
      <xdr:nvSpPr>
        <xdr:cNvPr id="609" name="【公民館】&#10;一人当たり面積最大値テキスト"/>
        <xdr:cNvSpPr txBox="1"/>
      </xdr:nvSpPr>
      <xdr:spPr>
        <a:xfrm>
          <a:off x="22199600" y="1714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55626</xdr:rowOff>
    </xdr:from>
    <xdr:to>
      <xdr:col>116</xdr:col>
      <xdr:colOff>152400</xdr:colOff>
      <xdr:row>101</xdr:row>
      <xdr:rowOff>55626</xdr:rowOff>
    </xdr:to>
    <xdr:cxnSp macro="">
      <xdr:nvCxnSpPr>
        <xdr:cNvPr id="610" name="直線コネクタ 609"/>
        <xdr:cNvCxnSpPr/>
      </xdr:nvCxnSpPr>
      <xdr:spPr>
        <a:xfrm>
          <a:off x="22072600" y="1737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59707</xdr:rowOff>
    </xdr:from>
    <xdr:ext cx="469744" cy="259045"/>
    <xdr:sp macro="" textlink="">
      <xdr:nvSpPr>
        <xdr:cNvPr id="611" name="【公民館】&#10;一人当たり面積平均値テキスト"/>
        <xdr:cNvSpPr txBox="1"/>
      </xdr:nvSpPr>
      <xdr:spPr>
        <a:xfrm>
          <a:off x="22199600" y="1789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612" name="フローチャート: 判断 611"/>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32258</xdr:rowOff>
    </xdr:from>
    <xdr:to>
      <xdr:col>112</xdr:col>
      <xdr:colOff>38100</xdr:colOff>
      <xdr:row>105</xdr:row>
      <xdr:rowOff>133858</xdr:rowOff>
    </xdr:to>
    <xdr:sp macro="" textlink="">
      <xdr:nvSpPr>
        <xdr:cNvPr id="613" name="フローチャート: 判断 612"/>
        <xdr:cNvSpPr/>
      </xdr:nvSpPr>
      <xdr:spPr>
        <a:xfrm>
          <a:off x="21272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614" name="フローチャート: 判断 613"/>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5" name="テキスト ボックス 6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6" name="テキスト ボックス 6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7" name="テキスト ボックス 6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8" name="テキスト ボックス 6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9" name="テキスト ボックス 6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155702</xdr:rowOff>
    </xdr:from>
    <xdr:to>
      <xdr:col>116</xdr:col>
      <xdr:colOff>114300</xdr:colOff>
      <xdr:row>108</xdr:row>
      <xdr:rowOff>85852</xdr:rowOff>
    </xdr:to>
    <xdr:sp macro="" textlink="">
      <xdr:nvSpPr>
        <xdr:cNvPr id="620" name="楕円 619"/>
        <xdr:cNvSpPr/>
      </xdr:nvSpPr>
      <xdr:spPr>
        <a:xfrm>
          <a:off x="221107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70629</xdr:rowOff>
    </xdr:from>
    <xdr:ext cx="469744" cy="259045"/>
    <xdr:sp macro="" textlink="">
      <xdr:nvSpPr>
        <xdr:cNvPr id="621" name="【公民館】&#10;一人当たり面積該当値テキスト"/>
        <xdr:cNvSpPr txBox="1"/>
      </xdr:nvSpPr>
      <xdr:spPr>
        <a:xfrm>
          <a:off x="22199600" y="1841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155702</xdr:rowOff>
    </xdr:from>
    <xdr:to>
      <xdr:col>112</xdr:col>
      <xdr:colOff>38100</xdr:colOff>
      <xdr:row>108</xdr:row>
      <xdr:rowOff>85852</xdr:rowOff>
    </xdr:to>
    <xdr:sp macro="" textlink="">
      <xdr:nvSpPr>
        <xdr:cNvPr id="622" name="楕円 621"/>
        <xdr:cNvSpPr/>
      </xdr:nvSpPr>
      <xdr:spPr>
        <a:xfrm>
          <a:off x="21272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35052</xdr:rowOff>
    </xdr:from>
    <xdr:to>
      <xdr:col>116</xdr:col>
      <xdr:colOff>63500</xdr:colOff>
      <xdr:row>108</xdr:row>
      <xdr:rowOff>35052</xdr:rowOff>
    </xdr:to>
    <xdr:cxnSp macro="">
      <xdr:nvCxnSpPr>
        <xdr:cNvPr id="623" name="直線コネクタ 622"/>
        <xdr:cNvCxnSpPr/>
      </xdr:nvCxnSpPr>
      <xdr:spPr>
        <a:xfrm>
          <a:off x="21323300" y="18551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155702</xdr:rowOff>
    </xdr:from>
    <xdr:to>
      <xdr:col>107</xdr:col>
      <xdr:colOff>101600</xdr:colOff>
      <xdr:row>108</xdr:row>
      <xdr:rowOff>85852</xdr:rowOff>
    </xdr:to>
    <xdr:sp macro="" textlink="">
      <xdr:nvSpPr>
        <xdr:cNvPr id="624" name="楕円 623"/>
        <xdr:cNvSpPr/>
      </xdr:nvSpPr>
      <xdr:spPr>
        <a:xfrm>
          <a:off x="20383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35052</xdr:rowOff>
    </xdr:from>
    <xdr:to>
      <xdr:col>111</xdr:col>
      <xdr:colOff>177800</xdr:colOff>
      <xdr:row>108</xdr:row>
      <xdr:rowOff>35052</xdr:rowOff>
    </xdr:to>
    <xdr:cxnSp macro="">
      <xdr:nvCxnSpPr>
        <xdr:cNvPr id="625" name="直線コネクタ 624"/>
        <xdr:cNvCxnSpPr/>
      </xdr:nvCxnSpPr>
      <xdr:spPr>
        <a:xfrm>
          <a:off x="20434300" y="1855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150385</xdr:rowOff>
    </xdr:from>
    <xdr:ext cx="469744" cy="259045"/>
    <xdr:sp macro="" textlink="">
      <xdr:nvSpPr>
        <xdr:cNvPr id="626" name="n_1aveValue【公民館】&#10;一人当たり面積"/>
        <xdr:cNvSpPr txBox="1"/>
      </xdr:nvSpPr>
      <xdr:spPr>
        <a:xfrm>
          <a:off x="210757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627" name="n_2aveValue【公民館】&#10;一人当たり面積"/>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76979</xdr:rowOff>
    </xdr:from>
    <xdr:ext cx="469744" cy="259045"/>
    <xdr:sp macro="" textlink="">
      <xdr:nvSpPr>
        <xdr:cNvPr id="628" name="n_1mainValue【公民館】&#10;一人当たり面積"/>
        <xdr:cNvSpPr txBox="1"/>
      </xdr:nvSpPr>
      <xdr:spPr>
        <a:xfrm>
          <a:off x="210757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76979</xdr:rowOff>
    </xdr:from>
    <xdr:ext cx="469744" cy="259045"/>
    <xdr:sp macro="" textlink="">
      <xdr:nvSpPr>
        <xdr:cNvPr id="629" name="n_2mainValue【公民館】&#10;一人当たり面積"/>
        <xdr:cNvSpPr txBox="1"/>
      </xdr:nvSpPr>
      <xdr:spPr>
        <a:xfrm>
          <a:off x="201994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0" name="正方形/長方形 6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1" name="正方形/長方形 6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2" name="テキスト ボックス 6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認定こども園・幼稚園・保育所の有形固定資産減価償却率については、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％で類似団体内平均値と比較しても極めて高い値となっているが、平成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年度において５施設のうち２施設を廃止し、１施設を新設することから値の改善が見込まれる。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公営住宅についても有形固定資産減価償却率は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％で類似団体内平均値と比較しても高い値を示しているが、昭和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年に建設された新橋市営住宅（</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期）が耐用年数である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年を経過しつつあるためであり、移転案検討委員会にて対策を検討中である。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大阪府門真市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123,632
120,688
12.30
51,402,125
51,393,556
1,866
26,996,400
50,845,981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124206</xdr:rowOff>
    </xdr:from>
    <xdr:to>
      <xdr:col>24</xdr:col>
      <xdr:colOff>62865</xdr:colOff>
      <xdr:row>42</xdr:row>
      <xdr:rowOff>73914</xdr:rowOff>
    </xdr:to>
    <xdr:cxnSp macro="">
      <xdr:nvCxnSpPr>
        <xdr:cNvPr id="54" name="直線コネクタ 53"/>
        <xdr:cNvCxnSpPr/>
      </xdr:nvCxnSpPr>
      <xdr:spPr>
        <a:xfrm flipV="1">
          <a:off x="4634865" y="5782056"/>
          <a:ext cx="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図書館】&#10;有形固定資産減価償却率最小値テキスト"/>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70883</xdr:rowOff>
    </xdr:from>
    <xdr:ext cx="405111" cy="259045"/>
    <xdr:sp macro="" textlink="">
      <xdr:nvSpPr>
        <xdr:cNvPr id="57" name="【図書館】&#10;有形固定資産減価償却率最大値テキスト"/>
        <xdr:cNvSpPr txBox="1"/>
      </xdr:nvSpPr>
      <xdr:spPr>
        <a:xfrm>
          <a:off x="4673600" y="555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124206</xdr:rowOff>
    </xdr:from>
    <xdr:to>
      <xdr:col>24</xdr:col>
      <xdr:colOff>152400</xdr:colOff>
      <xdr:row>33</xdr:row>
      <xdr:rowOff>124206</xdr:rowOff>
    </xdr:to>
    <xdr:cxnSp macro="">
      <xdr:nvCxnSpPr>
        <xdr:cNvPr id="58" name="直線コネクタ 57"/>
        <xdr:cNvCxnSpPr/>
      </xdr:nvCxnSpPr>
      <xdr:spPr>
        <a:xfrm>
          <a:off x="4546600" y="578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161561</xdr:rowOff>
    </xdr:from>
    <xdr:ext cx="405111" cy="259045"/>
    <xdr:sp macro="" textlink="">
      <xdr:nvSpPr>
        <xdr:cNvPr id="59" name="【図書館】&#10;有形固定資産減価償却率平均値テキスト"/>
        <xdr:cNvSpPr txBox="1"/>
      </xdr:nvSpPr>
      <xdr:spPr>
        <a:xfrm>
          <a:off x="4673600" y="6505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xdr:rowOff>
    </xdr:from>
    <xdr:to>
      <xdr:col>24</xdr:col>
      <xdr:colOff>114300</xdr:colOff>
      <xdr:row>38</xdr:row>
      <xdr:rowOff>113284</xdr:rowOff>
    </xdr:to>
    <xdr:sp macro="" textlink="">
      <xdr:nvSpPr>
        <xdr:cNvPr id="60" name="フローチャート: 判断 59"/>
        <xdr:cNvSpPr/>
      </xdr:nvSpPr>
      <xdr:spPr>
        <a:xfrm>
          <a:off x="4584700" y="652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96266</xdr:rowOff>
    </xdr:from>
    <xdr:to>
      <xdr:col>20</xdr:col>
      <xdr:colOff>38100</xdr:colOff>
      <xdr:row>39</xdr:row>
      <xdr:rowOff>26416</xdr:rowOff>
    </xdr:to>
    <xdr:sp macro="" textlink="">
      <xdr:nvSpPr>
        <xdr:cNvPr id="61" name="フローチャート: 判断 60"/>
        <xdr:cNvSpPr/>
      </xdr:nvSpPr>
      <xdr:spPr>
        <a:xfrm>
          <a:off x="3746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77978</xdr:rowOff>
    </xdr:from>
    <xdr:to>
      <xdr:col>15</xdr:col>
      <xdr:colOff>101600</xdr:colOff>
      <xdr:row>40</xdr:row>
      <xdr:rowOff>8128</xdr:rowOff>
    </xdr:to>
    <xdr:sp macro="" textlink="">
      <xdr:nvSpPr>
        <xdr:cNvPr id="62" name="フローチャート: 判断 61"/>
        <xdr:cNvSpPr/>
      </xdr:nvSpPr>
      <xdr:spPr>
        <a:xfrm>
          <a:off x="2857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125984</xdr:rowOff>
    </xdr:from>
    <xdr:to>
      <xdr:col>24</xdr:col>
      <xdr:colOff>114300</xdr:colOff>
      <xdr:row>35</xdr:row>
      <xdr:rowOff>56134</xdr:rowOff>
    </xdr:to>
    <xdr:sp macro="" textlink="">
      <xdr:nvSpPr>
        <xdr:cNvPr id="68" name="楕円 67"/>
        <xdr:cNvSpPr/>
      </xdr:nvSpPr>
      <xdr:spPr>
        <a:xfrm>
          <a:off x="4584700" y="59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148861</xdr:rowOff>
    </xdr:from>
    <xdr:ext cx="405111" cy="259045"/>
    <xdr:sp macro="" textlink="">
      <xdr:nvSpPr>
        <xdr:cNvPr id="69" name="【図書館】&#10;有形固定資産減価償却率該当値テキスト"/>
        <xdr:cNvSpPr txBox="1"/>
      </xdr:nvSpPr>
      <xdr:spPr>
        <a:xfrm>
          <a:off x="4673600" y="580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2540</xdr:rowOff>
    </xdr:from>
    <xdr:to>
      <xdr:col>20</xdr:col>
      <xdr:colOff>38100</xdr:colOff>
      <xdr:row>35</xdr:row>
      <xdr:rowOff>104140</xdr:rowOff>
    </xdr:to>
    <xdr:sp macro="" textlink="">
      <xdr:nvSpPr>
        <xdr:cNvPr id="70" name="楕円 69"/>
        <xdr:cNvSpPr/>
      </xdr:nvSpPr>
      <xdr:spPr>
        <a:xfrm>
          <a:off x="3746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5334</xdr:rowOff>
    </xdr:from>
    <xdr:to>
      <xdr:col>24</xdr:col>
      <xdr:colOff>63500</xdr:colOff>
      <xdr:row>35</xdr:row>
      <xdr:rowOff>53340</xdr:rowOff>
    </xdr:to>
    <xdr:cxnSp macro="">
      <xdr:nvCxnSpPr>
        <xdr:cNvPr id="71" name="直線コネクタ 70"/>
        <xdr:cNvCxnSpPr/>
      </xdr:nvCxnSpPr>
      <xdr:spPr>
        <a:xfrm flipV="1">
          <a:off x="3797300" y="600608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50546</xdr:rowOff>
    </xdr:from>
    <xdr:to>
      <xdr:col>15</xdr:col>
      <xdr:colOff>101600</xdr:colOff>
      <xdr:row>35</xdr:row>
      <xdr:rowOff>152146</xdr:rowOff>
    </xdr:to>
    <xdr:sp macro="" textlink="">
      <xdr:nvSpPr>
        <xdr:cNvPr id="72" name="楕円 71"/>
        <xdr:cNvSpPr/>
      </xdr:nvSpPr>
      <xdr:spPr>
        <a:xfrm>
          <a:off x="2857500" y="605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53340</xdr:rowOff>
    </xdr:from>
    <xdr:to>
      <xdr:col>19</xdr:col>
      <xdr:colOff>177800</xdr:colOff>
      <xdr:row>35</xdr:row>
      <xdr:rowOff>101346</xdr:rowOff>
    </xdr:to>
    <xdr:cxnSp macro="">
      <xdr:nvCxnSpPr>
        <xdr:cNvPr id="73" name="直線コネクタ 72"/>
        <xdr:cNvCxnSpPr/>
      </xdr:nvCxnSpPr>
      <xdr:spPr>
        <a:xfrm flipV="1">
          <a:off x="2908300" y="605409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17543</xdr:rowOff>
    </xdr:from>
    <xdr:ext cx="405111" cy="259045"/>
    <xdr:sp macro="" textlink="">
      <xdr:nvSpPr>
        <xdr:cNvPr id="74" name="n_1aveValue【図書館】&#10;有形固定資産減価償却率"/>
        <xdr:cNvSpPr txBox="1"/>
      </xdr:nvSpPr>
      <xdr:spPr>
        <a:xfrm>
          <a:off x="35820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170705</xdr:rowOff>
    </xdr:from>
    <xdr:ext cx="405111" cy="259045"/>
    <xdr:sp macro="" textlink="">
      <xdr:nvSpPr>
        <xdr:cNvPr id="75" name="n_2aveValue【図書館】&#10;有形固定資産減価償却率"/>
        <xdr:cNvSpPr txBox="1"/>
      </xdr:nvSpPr>
      <xdr:spPr>
        <a:xfrm>
          <a:off x="2705744" y="685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120667</xdr:rowOff>
    </xdr:from>
    <xdr:ext cx="405111" cy="259045"/>
    <xdr:sp macro="" textlink="">
      <xdr:nvSpPr>
        <xdr:cNvPr id="76" name="n_1mainValue【図書館】&#10;有形固定資産減価償却率"/>
        <xdr:cNvSpPr txBox="1"/>
      </xdr:nvSpPr>
      <xdr:spPr>
        <a:xfrm>
          <a:off x="3582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168673</xdr:rowOff>
    </xdr:from>
    <xdr:ext cx="405111" cy="259045"/>
    <xdr:sp macro="" textlink="">
      <xdr:nvSpPr>
        <xdr:cNvPr id="77" name="n_2mainValue【図書館】&#10;有形固定資産減価償却率"/>
        <xdr:cNvSpPr txBox="1"/>
      </xdr:nvSpPr>
      <xdr:spPr>
        <a:xfrm>
          <a:off x="2705744" y="582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42</xdr:row>
      <xdr:rowOff>114300</xdr:rowOff>
    </xdr:to>
    <xdr:cxnSp macro="">
      <xdr:nvCxnSpPr>
        <xdr:cNvPr id="102" name="直線コネクタ 101"/>
        <xdr:cNvCxnSpPr/>
      </xdr:nvCxnSpPr>
      <xdr:spPr>
        <a:xfrm flipV="1">
          <a:off x="10476865" y="5619750"/>
          <a:ext cx="0" cy="169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118127</xdr:rowOff>
    </xdr:from>
    <xdr:ext cx="469744" cy="259045"/>
    <xdr:sp macro="" textlink="">
      <xdr:nvSpPr>
        <xdr:cNvPr id="103" name="【図書館】&#10;一人当たり面積最小値テキスト"/>
        <xdr:cNvSpPr txBox="1"/>
      </xdr:nvSpPr>
      <xdr:spPr>
        <a:xfrm>
          <a:off x="105156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114300</xdr:rowOff>
    </xdr:from>
    <xdr:to>
      <xdr:col>55</xdr:col>
      <xdr:colOff>88900</xdr:colOff>
      <xdr:row>42</xdr:row>
      <xdr:rowOff>114300</xdr:rowOff>
    </xdr:to>
    <xdr:cxnSp macro="">
      <xdr:nvCxnSpPr>
        <xdr:cNvPr id="104" name="直線コネクタ 103"/>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05"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06" name="直線コネクタ 105"/>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124477</xdr:rowOff>
    </xdr:from>
    <xdr:ext cx="469744" cy="259045"/>
    <xdr:sp macro="" textlink="">
      <xdr:nvSpPr>
        <xdr:cNvPr id="107" name="【図書館】&#10;一人当たり面積平均値テキスト"/>
        <xdr:cNvSpPr txBox="1"/>
      </xdr:nvSpPr>
      <xdr:spPr>
        <a:xfrm>
          <a:off x="10515600" y="6639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101600</xdr:rowOff>
    </xdr:from>
    <xdr:to>
      <xdr:col>55</xdr:col>
      <xdr:colOff>50800</xdr:colOff>
      <xdr:row>40</xdr:row>
      <xdr:rowOff>31750</xdr:rowOff>
    </xdr:to>
    <xdr:sp macro="" textlink="">
      <xdr:nvSpPr>
        <xdr:cNvPr id="108" name="フローチャート: 判断 107"/>
        <xdr:cNvSpPr/>
      </xdr:nvSpPr>
      <xdr:spPr>
        <a:xfrm>
          <a:off x="10426700" y="678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09" name="フローチャート: 判断 108"/>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10" name="フローチャート: 判断 109"/>
        <xdr:cNvSpPr/>
      </xdr:nvSpPr>
      <xdr:spPr>
        <a:xfrm>
          <a:off x="8699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63500</xdr:rowOff>
    </xdr:from>
    <xdr:to>
      <xdr:col>55</xdr:col>
      <xdr:colOff>50800</xdr:colOff>
      <xdr:row>42</xdr:row>
      <xdr:rowOff>165100</xdr:rowOff>
    </xdr:to>
    <xdr:sp macro="" textlink="">
      <xdr:nvSpPr>
        <xdr:cNvPr id="116" name="楕円 115"/>
        <xdr:cNvSpPr/>
      </xdr:nvSpPr>
      <xdr:spPr>
        <a:xfrm>
          <a:off x="10426700" y="72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149877</xdr:rowOff>
    </xdr:from>
    <xdr:ext cx="469744" cy="259045"/>
    <xdr:sp macro="" textlink="">
      <xdr:nvSpPr>
        <xdr:cNvPr id="117" name="【図書館】&#10;一人当たり面積該当値テキスト"/>
        <xdr:cNvSpPr txBox="1"/>
      </xdr:nvSpPr>
      <xdr:spPr>
        <a:xfrm>
          <a:off x="105156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63500</xdr:rowOff>
    </xdr:from>
    <xdr:to>
      <xdr:col>50</xdr:col>
      <xdr:colOff>165100</xdr:colOff>
      <xdr:row>42</xdr:row>
      <xdr:rowOff>165100</xdr:rowOff>
    </xdr:to>
    <xdr:sp macro="" textlink="">
      <xdr:nvSpPr>
        <xdr:cNvPr id="118" name="楕円 117"/>
        <xdr:cNvSpPr/>
      </xdr:nvSpPr>
      <xdr:spPr>
        <a:xfrm>
          <a:off x="9588500" y="72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114300</xdr:rowOff>
    </xdr:from>
    <xdr:to>
      <xdr:col>55</xdr:col>
      <xdr:colOff>0</xdr:colOff>
      <xdr:row>42</xdr:row>
      <xdr:rowOff>114300</xdr:rowOff>
    </xdr:to>
    <xdr:cxnSp macro="">
      <xdr:nvCxnSpPr>
        <xdr:cNvPr id="119" name="直線コネクタ 118"/>
        <xdr:cNvCxnSpPr/>
      </xdr:nvCxnSpPr>
      <xdr:spPr>
        <a:xfrm>
          <a:off x="9639300" y="7315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63500</xdr:rowOff>
    </xdr:from>
    <xdr:to>
      <xdr:col>46</xdr:col>
      <xdr:colOff>38100</xdr:colOff>
      <xdr:row>42</xdr:row>
      <xdr:rowOff>165100</xdr:rowOff>
    </xdr:to>
    <xdr:sp macro="" textlink="">
      <xdr:nvSpPr>
        <xdr:cNvPr id="120" name="楕円 119"/>
        <xdr:cNvSpPr/>
      </xdr:nvSpPr>
      <xdr:spPr>
        <a:xfrm>
          <a:off x="8699500" y="72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114300</xdr:rowOff>
    </xdr:from>
    <xdr:to>
      <xdr:col>50</xdr:col>
      <xdr:colOff>114300</xdr:colOff>
      <xdr:row>42</xdr:row>
      <xdr:rowOff>114300</xdr:rowOff>
    </xdr:to>
    <xdr:cxnSp macro="">
      <xdr:nvCxnSpPr>
        <xdr:cNvPr id="121" name="直線コネクタ 120"/>
        <xdr:cNvCxnSpPr/>
      </xdr:nvCxnSpPr>
      <xdr:spPr>
        <a:xfrm>
          <a:off x="8750300" y="7315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22" name="n_1aveValue【図書館】&#10;一人当たり面積"/>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124477</xdr:rowOff>
    </xdr:from>
    <xdr:ext cx="469744" cy="259045"/>
    <xdr:sp macro="" textlink="">
      <xdr:nvSpPr>
        <xdr:cNvPr id="123" name="n_2aveValue【図書館】&#10;一人当たり面積"/>
        <xdr:cNvSpPr txBox="1"/>
      </xdr:nvSpPr>
      <xdr:spPr>
        <a:xfrm>
          <a:off x="8515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156227</xdr:rowOff>
    </xdr:from>
    <xdr:ext cx="469744" cy="259045"/>
    <xdr:sp macro="" textlink="">
      <xdr:nvSpPr>
        <xdr:cNvPr id="124" name="n_1mainValue【図書館】&#10;一人当たり面積"/>
        <xdr:cNvSpPr txBox="1"/>
      </xdr:nvSpPr>
      <xdr:spPr>
        <a:xfrm>
          <a:off x="9391727" y="735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156227</xdr:rowOff>
    </xdr:from>
    <xdr:ext cx="469744" cy="259045"/>
    <xdr:sp macro="" textlink="">
      <xdr:nvSpPr>
        <xdr:cNvPr id="125" name="n_2mainValue【図書館】&#10;一人当たり面積"/>
        <xdr:cNvSpPr txBox="1"/>
      </xdr:nvSpPr>
      <xdr:spPr>
        <a:xfrm>
          <a:off x="8515427" y="735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6" name="直線コネクタ 13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7" name="テキスト ボックス 136"/>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5" name="テキスト ボックス 14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89535</xdr:rowOff>
    </xdr:from>
    <xdr:to>
      <xdr:col>24</xdr:col>
      <xdr:colOff>62865</xdr:colOff>
      <xdr:row>63</xdr:row>
      <xdr:rowOff>59055</xdr:rowOff>
    </xdr:to>
    <xdr:cxnSp macro="">
      <xdr:nvCxnSpPr>
        <xdr:cNvPr id="149" name="直線コネクタ 148"/>
        <xdr:cNvCxnSpPr/>
      </xdr:nvCxnSpPr>
      <xdr:spPr>
        <a:xfrm flipV="1">
          <a:off x="4634865" y="951928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62882</xdr:rowOff>
    </xdr:from>
    <xdr:ext cx="340478" cy="259045"/>
    <xdr:sp macro="" textlink="">
      <xdr:nvSpPr>
        <xdr:cNvPr id="150" name="【体育館・プール】&#10;有形固定資産減価償却率最小値テキスト"/>
        <xdr:cNvSpPr txBox="1"/>
      </xdr:nvSpPr>
      <xdr:spPr>
        <a:xfrm>
          <a:off x="4673600" y="10864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59055</xdr:rowOff>
    </xdr:from>
    <xdr:to>
      <xdr:col>24</xdr:col>
      <xdr:colOff>152400</xdr:colOff>
      <xdr:row>63</xdr:row>
      <xdr:rowOff>59055</xdr:rowOff>
    </xdr:to>
    <xdr:cxnSp macro="">
      <xdr:nvCxnSpPr>
        <xdr:cNvPr id="151" name="直線コネクタ 150"/>
        <xdr:cNvCxnSpPr/>
      </xdr:nvCxnSpPr>
      <xdr:spPr>
        <a:xfrm>
          <a:off x="4546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36212</xdr:rowOff>
    </xdr:from>
    <xdr:ext cx="405111" cy="259045"/>
    <xdr:sp macro="" textlink="">
      <xdr:nvSpPr>
        <xdr:cNvPr id="152" name="【体育館・プール】&#10;有形固定資産減価償却率最大値テキスト"/>
        <xdr:cNvSpPr txBox="1"/>
      </xdr:nvSpPr>
      <xdr:spPr>
        <a:xfrm>
          <a:off x="4673600" y="929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89535</xdr:rowOff>
    </xdr:from>
    <xdr:to>
      <xdr:col>24</xdr:col>
      <xdr:colOff>152400</xdr:colOff>
      <xdr:row>55</xdr:row>
      <xdr:rowOff>89535</xdr:rowOff>
    </xdr:to>
    <xdr:cxnSp macro="">
      <xdr:nvCxnSpPr>
        <xdr:cNvPr id="153" name="直線コネクタ 152"/>
        <xdr:cNvCxnSpPr/>
      </xdr:nvCxnSpPr>
      <xdr:spPr>
        <a:xfrm>
          <a:off x="4546600" y="951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114952</xdr:rowOff>
    </xdr:from>
    <xdr:ext cx="405111" cy="259045"/>
    <xdr:sp macro="" textlink="">
      <xdr:nvSpPr>
        <xdr:cNvPr id="154" name="【体育館・プール】&#10;有形固定資産減価償却率平均値テキスト"/>
        <xdr:cNvSpPr txBox="1"/>
      </xdr:nvSpPr>
      <xdr:spPr>
        <a:xfrm>
          <a:off x="4673600" y="9716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92075</xdr:rowOff>
    </xdr:from>
    <xdr:to>
      <xdr:col>24</xdr:col>
      <xdr:colOff>114300</xdr:colOff>
      <xdr:row>58</xdr:row>
      <xdr:rowOff>22225</xdr:rowOff>
    </xdr:to>
    <xdr:sp macro="" textlink="">
      <xdr:nvSpPr>
        <xdr:cNvPr id="155" name="フローチャート: 判断 154"/>
        <xdr:cNvSpPr/>
      </xdr:nvSpPr>
      <xdr:spPr>
        <a:xfrm>
          <a:off x="4584700" y="986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78740</xdr:rowOff>
    </xdr:from>
    <xdr:to>
      <xdr:col>20</xdr:col>
      <xdr:colOff>38100</xdr:colOff>
      <xdr:row>58</xdr:row>
      <xdr:rowOff>8890</xdr:rowOff>
    </xdr:to>
    <xdr:sp macro="" textlink="">
      <xdr:nvSpPr>
        <xdr:cNvPr id="156" name="フローチャート: 判断 155"/>
        <xdr:cNvSpPr/>
      </xdr:nvSpPr>
      <xdr:spPr>
        <a:xfrm>
          <a:off x="3746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107315</xdr:rowOff>
    </xdr:from>
    <xdr:to>
      <xdr:col>15</xdr:col>
      <xdr:colOff>101600</xdr:colOff>
      <xdr:row>58</xdr:row>
      <xdr:rowOff>37465</xdr:rowOff>
    </xdr:to>
    <xdr:sp macro="" textlink="">
      <xdr:nvSpPr>
        <xdr:cNvPr id="157" name="フローチャート: 判断 156"/>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8255</xdr:rowOff>
    </xdr:from>
    <xdr:to>
      <xdr:col>24</xdr:col>
      <xdr:colOff>114300</xdr:colOff>
      <xdr:row>63</xdr:row>
      <xdr:rowOff>109855</xdr:rowOff>
    </xdr:to>
    <xdr:sp macro="" textlink="">
      <xdr:nvSpPr>
        <xdr:cNvPr id="163" name="楕円 162"/>
        <xdr:cNvSpPr/>
      </xdr:nvSpPr>
      <xdr:spPr>
        <a:xfrm>
          <a:off x="45847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94632</xdr:rowOff>
    </xdr:from>
    <xdr:ext cx="340478" cy="259045"/>
    <xdr:sp macro="" textlink="">
      <xdr:nvSpPr>
        <xdr:cNvPr id="164" name="【体育館・プール】&#10;有形固定資産減価償却率該当値テキスト"/>
        <xdr:cNvSpPr txBox="1"/>
      </xdr:nvSpPr>
      <xdr:spPr>
        <a:xfrm>
          <a:off x="4673600" y="1072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145415</xdr:rowOff>
    </xdr:from>
    <xdr:to>
      <xdr:col>20</xdr:col>
      <xdr:colOff>38100</xdr:colOff>
      <xdr:row>59</xdr:row>
      <xdr:rowOff>75565</xdr:rowOff>
    </xdr:to>
    <xdr:sp macro="" textlink="">
      <xdr:nvSpPr>
        <xdr:cNvPr id="165" name="楕円 164"/>
        <xdr:cNvSpPr/>
      </xdr:nvSpPr>
      <xdr:spPr>
        <a:xfrm>
          <a:off x="3746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24765</xdr:rowOff>
    </xdr:from>
    <xdr:to>
      <xdr:col>24</xdr:col>
      <xdr:colOff>63500</xdr:colOff>
      <xdr:row>63</xdr:row>
      <xdr:rowOff>59055</xdr:rowOff>
    </xdr:to>
    <xdr:cxnSp macro="">
      <xdr:nvCxnSpPr>
        <xdr:cNvPr id="166" name="直線コネクタ 165"/>
        <xdr:cNvCxnSpPr/>
      </xdr:nvCxnSpPr>
      <xdr:spPr>
        <a:xfrm>
          <a:off x="3797300" y="10140315"/>
          <a:ext cx="838200" cy="72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8255</xdr:rowOff>
    </xdr:from>
    <xdr:to>
      <xdr:col>15</xdr:col>
      <xdr:colOff>101600</xdr:colOff>
      <xdr:row>59</xdr:row>
      <xdr:rowOff>109855</xdr:rowOff>
    </xdr:to>
    <xdr:sp macro="" textlink="">
      <xdr:nvSpPr>
        <xdr:cNvPr id="167" name="楕円 166"/>
        <xdr:cNvSpPr/>
      </xdr:nvSpPr>
      <xdr:spPr>
        <a:xfrm>
          <a:off x="2857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24765</xdr:rowOff>
    </xdr:from>
    <xdr:to>
      <xdr:col>19</xdr:col>
      <xdr:colOff>177800</xdr:colOff>
      <xdr:row>59</xdr:row>
      <xdr:rowOff>59055</xdr:rowOff>
    </xdr:to>
    <xdr:cxnSp macro="">
      <xdr:nvCxnSpPr>
        <xdr:cNvPr id="168" name="直線コネクタ 167"/>
        <xdr:cNvCxnSpPr/>
      </xdr:nvCxnSpPr>
      <xdr:spPr>
        <a:xfrm flipV="1">
          <a:off x="2908300" y="101403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25417</xdr:rowOff>
    </xdr:from>
    <xdr:ext cx="405111" cy="259045"/>
    <xdr:sp macro="" textlink="">
      <xdr:nvSpPr>
        <xdr:cNvPr id="169" name="n_1aveValue【体育館・プール】&#10;有形固定資産減価償却率"/>
        <xdr:cNvSpPr txBox="1"/>
      </xdr:nvSpPr>
      <xdr:spPr>
        <a:xfrm>
          <a:off x="358204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53992</xdr:rowOff>
    </xdr:from>
    <xdr:ext cx="405111" cy="259045"/>
    <xdr:sp macro="" textlink="">
      <xdr:nvSpPr>
        <xdr:cNvPr id="170" name="n_2aveValue【体育館・プール】&#10;有形固定資産減価償却率"/>
        <xdr:cNvSpPr txBox="1"/>
      </xdr:nvSpPr>
      <xdr:spPr>
        <a:xfrm>
          <a:off x="2705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66692</xdr:rowOff>
    </xdr:from>
    <xdr:ext cx="405111" cy="259045"/>
    <xdr:sp macro="" textlink="">
      <xdr:nvSpPr>
        <xdr:cNvPr id="171" name="n_1mainValue【体育館・プール】&#10;有形固定資産減価償却率"/>
        <xdr:cNvSpPr txBox="1"/>
      </xdr:nvSpPr>
      <xdr:spPr>
        <a:xfrm>
          <a:off x="35820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100982</xdr:rowOff>
    </xdr:from>
    <xdr:ext cx="405111" cy="259045"/>
    <xdr:sp macro="" textlink="">
      <xdr:nvSpPr>
        <xdr:cNvPr id="172" name="n_2mainValue【体育館・プール】&#10;有形固定資産減価償却率"/>
        <xdr:cNvSpPr txBox="1"/>
      </xdr:nvSpPr>
      <xdr:spPr>
        <a:xfrm>
          <a:off x="27057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4" name="テキスト ボックス 18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6" name="テキスト ボックス 18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8" name="テキスト ボックス 18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0" name="テキスト ボックス 18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2" name="テキスト ボックス 19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4" name="テキスト ボックス 19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72390</xdr:rowOff>
    </xdr:from>
    <xdr:to>
      <xdr:col>54</xdr:col>
      <xdr:colOff>189865</xdr:colOff>
      <xdr:row>62</xdr:row>
      <xdr:rowOff>156210</xdr:rowOff>
    </xdr:to>
    <xdr:cxnSp macro="">
      <xdr:nvCxnSpPr>
        <xdr:cNvPr id="196" name="直線コネクタ 195"/>
        <xdr:cNvCxnSpPr/>
      </xdr:nvCxnSpPr>
      <xdr:spPr>
        <a:xfrm flipV="1">
          <a:off x="10476865" y="950214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160037</xdr:rowOff>
    </xdr:from>
    <xdr:ext cx="469744" cy="259045"/>
    <xdr:sp macro="" textlink="">
      <xdr:nvSpPr>
        <xdr:cNvPr id="197" name="【体育館・プール】&#10;一人当たり面積最小値テキスト"/>
        <xdr:cNvSpPr txBox="1"/>
      </xdr:nvSpPr>
      <xdr:spPr>
        <a:xfrm>
          <a:off x="10515600"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156210</xdr:rowOff>
    </xdr:from>
    <xdr:to>
      <xdr:col>55</xdr:col>
      <xdr:colOff>88900</xdr:colOff>
      <xdr:row>62</xdr:row>
      <xdr:rowOff>156210</xdr:rowOff>
    </xdr:to>
    <xdr:cxnSp macro="">
      <xdr:nvCxnSpPr>
        <xdr:cNvPr id="198" name="直線コネクタ 197"/>
        <xdr:cNvCxnSpPr/>
      </xdr:nvCxnSpPr>
      <xdr:spPr>
        <a:xfrm>
          <a:off x="10388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19067</xdr:rowOff>
    </xdr:from>
    <xdr:ext cx="469744" cy="259045"/>
    <xdr:sp macro="" textlink="">
      <xdr:nvSpPr>
        <xdr:cNvPr id="199" name="【体育館・プール】&#10;一人当たり面積最大値テキスト"/>
        <xdr:cNvSpPr txBox="1"/>
      </xdr:nvSpPr>
      <xdr:spPr>
        <a:xfrm>
          <a:off x="10515600" y="927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72390</xdr:rowOff>
    </xdr:from>
    <xdr:to>
      <xdr:col>55</xdr:col>
      <xdr:colOff>88900</xdr:colOff>
      <xdr:row>55</xdr:row>
      <xdr:rowOff>72390</xdr:rowOff>
    </xdr:to>
    <xdr:cxnSp macro="">
      <xdr:nvCxnSpPr>
        <xdr:cNvPr id="200" name="直線コネクタ 199"/>
        <xdr:cNvCxnSpPr/>
      </xdr:nvCxnSpPr>
      <xdr:spPr>
        <a:xfrm>
          <a:off x="10388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166387</xdr:rowOff>
    </xdr:from>
    <xdr:ext cx="469744" cy="259045"/>
    <xdr:sp macro="" textlink="">
      <xdr:nvSpPr>
        <xdr:cNvPr id="201" name="【体育館・プール】&#10;一人当たり面積平均値テキスト"/>
        <xdr:cNvSpPr txBox="1"/>
      </xdr:nvSpPr>
      <xdr:spPr>
        <a:xfrm>
          <a:off x="10515600" y="10110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143510</xdr:rowOff>
    </xdr:from>
    <xdr:to>
      <xdr:col>55</xdr:col>
      <xdr:colOff>50800</xdr:colOff>
      <xdr:row>60</xdr:row>
      <xdr:rowOff>73660</xdr:rowOff>
    </xdr:to>
    <xdr:sp macro="" textlink="">
      <xdr:nvSpPr>
        <xdr:cNvPr id="202" name="フローチャート: 判断 201"/>
        <xdr:cNvSpPr/>
      </xdr:nvSpPr>
      <xdr:spPr>
        <a:xfrm>
          <a:off x="10426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10160</xdr:rowOff>
    </xdr:from>
    <xdr:to>
      <xdr:col>50</xdr:col>
      <xdr:colOff>165100</xdr:colOff>
      <xdr:row>60</xdr:row>
      <xdr:rowOff>111760</xdr:rowOff>
    </xdr:to>
    <xdr:sp macro="" textlink="">
      <xdr:nvSpPr>
        <xdr:cNvPr id="203" name="フローチャート: 判断 202"/>
        <xdr:cNvSpPr/>
      </xdr:nvSpPr>
      <xdr:spPr>
        <a:xfrm>
          <a:off x="9588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162560</xdr:rowOff>
    </xdr:from>
    <xdr:to>
      <xdr:col>46</xdr:col>
      <xdr:colOff>38100</xdr:colOff>
      <xdr:row>61</xdr:row>
      <xdr:rowOff>92710</xdr:rowOff>
    </xdr:to>
    <xdr:sp macro="" textlink="">
      <xdr:nvSpPr>
        <xdr:cNvPr id="204" name="フローチャート: 判断 203"/>
        <xdr:cNvSpPr/>
      </xdr:nvSpPr>
      <xdr:spPr>
        <a:xfrm>
          <a:off x="8699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74930</xdr:rowOff>
    </xdr:from>
    <xdr:to>
      <xdr:col>55</xdr:col>
      <xdr:colOff>50800</xdr:colOff>
      <xdr:row>63</xdr:row>
      <xdr:rowOff>5080</xdr:rowOff>
    </xdr:to>
    <xdr:sp macro="" textlink="">
      <xdr:nvSpPr>
        <xdr:cNvPr id="210" name="楕円 209"/>
        <xdr:cNvSpPr/>
      </xdr:nvSpPr>
      <xdr:spPr>
        <a:xfrm>
          <a:off x="10426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161307</xdr:rowOff>
    </xdr:from>
    <xdr:ext cx="469744" cy="259045"/>
    <xdr:sp macro="" textlink="">
      <xdr:nvSpPr>
        <xdr:cNvPr id="211" name="【体育館・プール】&#10;一人当たり面積該当値テキスト"/>
        <xdr:cNvSpPr txBox="1"/>
      </xdr:nvSpPr>
      <xdr:spPr>
        <a:xfrm>
          <a:off x="10515600" y="1061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55880</xdr:rowOff>
    </xdr:from>
    <xdr:to>
      <xdr:col>50</xdr:col>
      <xdr:colOff>165100</xdr:colOff>
      <xdr:row>63</xdr:row>
      <xdr:rowOff>157480</xdr:rowOff>
    </xdr:to>
    <xdr:sp macro="" textlink="">
      <xdr:nvSpPr>
        <xdr:cNvPr id="212" name="楕円 211"/>
        <xdr:cNvSpPr/>
      </xdr:nvSpPr>
      <xdr:spPr>
        <a:xfrm>
          <a:off x="9588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125730</xdr:rowOff>
    </xdr:from>
    <xdr:to>
      <xdr:col>55</xdr:col>
      <xdr:colOff>0</xdr:colOff>
      <xdr:row>63</xdr:row>
      <xdr:rowOff>106680</xdr:rowOff>
    </xdr:to>
    <xdr:cxnSp macro="">
      <xdr:nvCxnSpPr>
        <xdr:cNvPr id="213" name="直線コネクタ 212"/>
        <xdr:cNvCxnSpPr/>
      </xdr:nvCxnSpPr>
      <xdr:spPr>
        <a:xfrm flipV="1">
          <a:off x="9639300" y="1075563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55880</xdr:rowOff>
    </xdr:from>
    <xdr:to>
      <xdr:col>46</xdr:col>
      <xdr:colOff>38100</xdr:colOff>
      <xdr:row>63</xdr:row>
      <xdr:rowOff>157480</xdr:rowOff>
    </xdr:to>
    <xdr:sp macro="" textlink="">
      <xdr:nvSpPr>
        <xdr:cNvPr id="214" name="楕円 213"/>
        <xdr:cNvSpPr/>
      </xdr:nvSpPr>
      <xdr:spPr>
        <a:xfrm>
          <a:off x="8699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106680</xdr:rowOff>
    </xdr:from>
    <xdr:to>
      <xdr:col>50</xdr:col>
      <xdr:colOff>114300</xdr:colOff>
      <xdr:row>63</xdr:row>
      <xdr:rowOff>106680</xdr:rowOff>
    </xdr:to>
    <xdr:cxnSp macro="">
      <xdr:nvCxnSpPr>
        <xdr:cNvPr id="215" name="直線コネクタ 214"/>
        <xdr:cNvCxnSpPr/>
      </xdr:nvCxnSpPr>
      <xdr:spPr>
        <a:xfrm>
          <a:off x="8750300" y="1090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128287</xdr:rowOff>
    </xdr:from>
    <xdr:ext cx="469744" cy="259045"/>
    <xdr:sp macro="" textlink="">
      <xdr:nvSpPr>
        <xdr:cNvPr id="216" name="n_1aveValue【体育館・プール】&#10;一人当たり面積"/>
        <xdr:cNvSpPr txBox="1"/>
      </xdr:nvSpPr>
      <xdr:spPr>
        <a:xfrm>
          <a:off x="9391727" y="1007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109237</xdr:rowOff>
    </xdr:from>
    <xdr:ext cx="469744" cy="259045"/>
    <xdr:sp macro="" textlink="">
      <xdr:nvSpPr>
        <xdr:cNvPr id="217" name="n_2aveValue【体育館・プール】&#10;一人当たり面積"/>
        <xdr:cNvSpPr txBox="1"/>
      </xdr:nvSpPr>
      <xdr:spPr>
        <a:xfrm>
          <a:off x="8515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148607</xdr:rowOff>
    </xdr:from>
    <xdr:ext cx="469744" cy="259045"/>
    <xdr:sp macro="" textlink="">
      <xdr:nvSpPr>
        <xdr:cNvPr id="218" name="n_1mainValue【体育館・プール】&#10;一人当たり面積"/>
        <xdr:cNvSpPr txBox="1"/>
      </xdr:nvSpPr>
      <xdr:spPr>
        <a:xfrm>
          <a:off x="9391727" y="1094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148607</xdr:rowOff>
    </xdr:from>
    <xdr:ext cx="469744" cy="259045"/>
    <xdr:sp macro="" textlink="">
      <xdr:nvSpPr>
        <xdr:cNvPr id="219" name="n_2mainValue【体育館・プール】&#10;一人当たり面積"/>
        <xdr:cNvSpPr txBox="1"/>
      </xdr:nvSpPr>
      <xdr:spPr>
        <a:xfrm>
          <a:off x="8515427" y="1094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0" name="テキスト ボックス 22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0" name="テキスト ボックス 23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66675</xdr:rowOff>
    </xdr:from>
    <xdr:to>
      <xdr:col>24</xdr:col>
      <xdr:colOff>62865</xdr:colOff>
      <xdr:row>85</xdr:row>
      <xdr:rowOff>161925</xdr:rowOff>
    </xdr:to>
    <xdr:cxnSp macro="">
      <xdr:nvCxnSpPr>
        <xdr:cNvPr id="244" name="直線コネクタ 243"/>
        <xdr:cNvCxnSpPr/>
      </xdr:nvCxnSpPr>
      <xdr:spPr>
        <a:xfrm flipV="1">
          <a:off x="4634865" y="1343977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165752</xdr:rowOff>
    </xdr:from>
    <xdr:ext cx="405111" cy="259045"/>
    <xdr:sp macro="" textlink="">
      <xdr:nvSpPr>
        <xdr:cNvPr id="245" name="【福祉施設】&#10;有形固定資産減価償却率最小値テキスト"/>
        <xdr:cNvSpPr txBox="1"/>
      </xdr:nvSpPr>
      <xdr:spPr>
        <a:xfrm>
          <a:off x="4673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161925</xdr:rowOff>
    </xdr:from>
    <xdr:to>
      <xdr:col>24</xdr:col>
      <xdr:colOff>152400</xdr:colOff>
      <xdr:row>85</xdr:row>
      <xdr:rowOff>161925</xdr:rowOff>
    </xdr:to>
    <xdr:cxnSp macro="">
      <xdr:nvCxnSpPr>
        <xdr:cNvPr id="246" name="直線コネクタ 245"/>
        <xdr:cNvCxnSpPr/>
      </xdr:nvCxnSpPr>
      <xdr:spPr>
        <a:xfrm>
          <a:off x="4546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13352</xdr:rowOff>
    </xdr:from>
    <xdr:ext cx="405111" cy="259045"/>
    <xdr:sp macro="" textlink="">
      <xdr:nvSpPr>
        <xdr:cNvPr id="247" name="【福祉施設】&#10;有形固定資産減価償却率最大値テキスト"/>
        <xdr:cNvSpPr txBox="1"/>
      </xdr:nvSpPr>
      <xdr:spPr>
        <a:xfrm>
          <a:off x="4673600" y="1321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66675</xdr:rowOff>
    </xdr:from>
    <xdr:to>
      <xdr:col>24</xdr:col>
      <xdr:colOff>152400</xdr:colOff>
      <xdr:row>78</xdr:row>
      <xdr:rowOff>66675</xdr:rowOff>
    </xdr:to>
    <xdr:cxnSp macro="">
      <xdr:nvCxnSpPr>
        <xdr:cNvPr id="248" name="直線コネクタ 247"/>
        <xdr:cNvCxnSpPr/>
      </xdr:nvCxnSpPr>
      <xdr:spPr>
        <a:xfrm>
          <a:off x="4546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42563</xdr:rowOff>
    </xdr:from>
    <xdr:ext cx="405111" cy="259045"/>
    <xdr:sp macro="" textlink="">
      <xdr:nvSpPr>
        <xdr:cNvPr id="249" name="【福祉施設】&#10;有形固定資産減価償却率平均値テキスト"/>
        <xdr:cNvSpPr txBox="1"/>
      </xdr:nvSpPr>
      <xdr:spPr>
        <a:xfrm>
          <a:off x="4673600" y="14101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19686</xdr:rowOff>
    </xdr:from>
    <xdr:to>
      <xdr:col>24</xdr:col>
      <xdr:colOff>114300</xdr:colOff>
      <xdr:row>83</xdr:row>
      <xdr:rowOff>121286</xdr:rowOff>
    </xdr:to>
    <xdr:sp macro="" textlink="">
      <xdr:nvSpPr>
        <xdr:cNvPr id="250" name="フローチャート: 判断 249"/>
        <xdr:cNvSpPr/>
      </xdr:nvSpPr>
      <xdr:spPr>
        <a:xfrm>
          <a:off x="45847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31114</xdr:rowOff>
    </xdr:from>
    <xdr:to>
      <xdr:col>20</xdr:col>
      <xdr:colOff>38100</xdr:colOff>
      <xdr:row>83</xdr:row>
      <xdr:rowOff>132714</xdr:rowOff>
    </xdr:to>
    <xdr:sp macro="" textlink="">
      <xdr:nvSpPr>
        <xdr:cNvPr id="251" name="フローチャート: 判断 250"/>
        <xdr:cNvSpPr/>
      </xdr:nvSpPr>
      <xdr:spPr>
        <a:xfrm>
          <a:off x="3746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52070</xdr:rowOff>
    </xdr:from>
    <xdr:to>
      <xdr:col>15</xdr:col>
      <xdr:colOff>101600</xdr:colOff>
      <xdr:row>83</xdr:row>
      <xdr:rowOff>153670</xdr:rowOff>
    </xdr:to>
    <xdr:sp macro="" textlink="">
      <xdr:nvSpPr>
        <xdr:cNvPr id="252" name="フローチャート: 判断 251"/>
        <xdr:cNvSpPr/>
      </xdr:nvSpPr>
      <xdr:spPr>
        <a:xfrm>
          <a:off x="2857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44450</xdr:rowOff>
    </xdr:from>
    <xdr:to>
      <xdr:col>24</xdr:col>
      <xdr:colOff>114300</xdr:colOff>
      <xdr:row>83</xdr:row>
      <xdr:rowOff>146050</xdr:rowOff>
    </xdr:to>
    <xdr:sp macro="" textlink="">
      <xdr:nvSpPr>
        <xdr:cNvPr id="258" name="楕円 257"/>
        <xdr:cNvSpPr/>
      </xdr:nvSpPr>
      <xdr:spPr>
        <a:xfrm>
          <a:off x="4584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22877</xdr:rowOff>
    </xdr:from>
    <xdr:ext cx="405111" cy="259045"/>
    <xdr:sp macro="" textlink="">
      <xdr:nvSpPr>
        <xdr:cNvPr id="259" name="【福祉施設】&#10;有形固定資産減価償却率該当値テキスト"/>
        <xdr:cNvSpPr txBox="1"/>
      </xdr:nvSpPr>
      <xdr:spPr>
        <a:xfrm>
          <a:off x="4673600"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97789</xdr:rowOff>
    </xdr:from>
    <xdr:to>
      <xdr:col>20</xdr:col>
      <xdr:colOff>38100</xdr:colOff>
      <xdr:row>84</xdr:row>
      <xdr:rowOff>27939</xdr:rowOff>
    </xdr:to>
    <xdr:sp macro="" textlink="">
      <xdr:nvSpPr>
        <xdr:cNvPr id="260" name="楕円 259"/>
        <xdr:cNvSpPr/>
      </xdr:nvSpPr>
      <xdr:spPr>
        <a:xfrm>
          <a:off x="3746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95250</xdr:rowOff>
    </xdr:from>
    <xdr:to>
      <xdr:col>24</xdr:col>
      <xdr:colOff>63500</xdr:colOff>
      <xdr:row>83</xdr:row>
      <xdr:rowOff>148589</xdr:rowOff>
    </xdr:to>
    <xdr:cxnSp macro="">
      <xdr:nvCxnSpPr>
        <xdr:cNvPr id="261" name="直線コネクタ 260"/>
        <xdr:cNvCxnSpPr/>
      </xdr:nvCxnSpPr>
      <xdr:spPr>
        <a:xfrm flipV="1">
          <a:off x="3797300" y="143256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162561</xdr:rowOff>
    </xdr:from>
    <xdr:to>
      <xdr:col>15</xdr:col>
      <xdr:colOff>101600</xdr:colOff>
      <xdr:row>84</xdr:row>
      <xdr:rowOff>92711</xdr:rowOff>
    </xdr:to>
    <xdr:sp macro="" textlink="">
      <xdr:nvSpPr>
        <xdr:cNvPr id="262" name="楕円 261"/>
        <xdr:cNvSpPr/>
      </xdr:nvSpPr>
      <xdr:spPr>
        <a:xfrm>
          <a:off x="2857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148589</xdr:rowOff>
    </xdr:from>
    <xdr:to>
      <xdr:col>19</xdr:col>
      <xdr:colOff>177800</xdr:colOff>
      <xdr:row>84</xdr:row>
      <xdr:rowOff>41911</xdr:rowOff>
    </xdr:to>
    <xdr:cxnSp macro="">
      <xdr:nvCxnSpPr>
        <xdr:cNvPr id="263" name="直線コネクタ 262"/>
        <xdr:cNvCxnSpPr/>
      </xdr:nvCxnSpPr>
      <xdr:spPr>
        <a:xfrm flipV="1">
          <a:off x="2908300" y="143789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149241</xdr:rowOff>
    </xdr:from>
    <xdr:ext cx="405111" cy="259045"/>
    <xdr:sp macro="" textlink="">
      <xdr:nvSpPr>
        <xdr:cNvPr id="264" name="n_1aveValue【福祉施設】&#10;有形固定資産減価償却率"/>
        <xdr:cNvSpPr txBox="1"/>
      </xdr:nvSpPr>
      <xdr:spPr>
        <a:xfrm>
          <a:off x="3582044" y="1403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170197</xdr:rowOff>
    </xdr:from>
    <xdr:ext cx="405111" cy="259045"/>
    <xdr:sp macro="" textlink="">
      <xdr:nvSpPr>
        <xdr:cNvPr id="265" name="n_2aveValue【福祉施設】&#10;有形固定資産減価償却率"/>
        <xdr:cNvSpPr txBox="1"/>
      </xdr:nvSpPr>
      <xdr:spPr>
        <a:xfrm>
          <a:off x="2705744" y="1405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19066</xdr:rowOff>
    </xdr:from>
    <xdr:ext cx="405111" cy="259045"/>
    <xdr:sp macro="" textlink="">
      <xdr:nvSpPr>
        <xdr:cNvPr id="266" name="n_1mainValue【福祉施設】&#10;有形固定資産減価償却率"/>
        <xdr:cNvSpPr txBox="1"/>
      </xdr:nvSpPr>
      <xdr:spPr>
        <a:xfrm>
          <a:off x="3582044"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83838</xdr:rowOff>
    </xdr:from>
    <xdr:ext cx="405111" cy="259045"/>
    <xdr:sp macro="" textlink="">
      <xdr:nvSpPr>
        <xdr:cNvPr id="267" name="n_2mainValue【福祉施設】&#10;有形固定資産減価償却率"/>
        <xdr:cNvSpPr txBox="1"/>
      </xdr:nvSpPr>
      <xdr:spPr>
        <a:xfrm>
          <a:off x="2705744" y="1448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7" name="テキスト ボックス 28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30480</xdr:rowOff>
    </xdr:from>
    <xdr:to>
      <xdr:col>54</xdr:col>
      <xdr:colOff>189865</xdr:colOff>
      <xdr:row>86</xdr:row>
      <xdr:rowOff>102870</xdr:rowOff>
    </xdr:to>
    <xdr:cxnSp macro="">
      <xdr:nvCxnSpPr>
        <xdr:cNvPr id="291" name="直線コネクタ 290"/>
        <xdr:cNvCxnSpPr/>
      </xdr:nvCxnSpPr>
      <xdr:spPr>
        <a:xfrm flipV="1">
          <a:off x="10476865" y="1357503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106697</xdr:rowOff>
    </xdr:from>
    <xdr:ext cx="469744" cy="259045"/>
    <xdr:sp macro="" textlink="">
      <xdr:nvSpPr>
        <xdr:cNvPr id="292" name="【福祉施設】&#10;一人当たり面積最小値テキスト"/>
        <xdr:cNvSpPr txBox="1"/>
      </xdr:nvSpPr>
      <xdr:spPr>
        <a:xfrm>
          <a:off x="10515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102870</xdr:rowOff>
    </xdr:from>
    <xdr:to>
      <xdr:col>55</xdr:col>
      <xdr:colOff>88900</xdr:colOff>
      <xdr:row>86</xdr:row>
      <xdr:rowOff>102870</xdr:rowOff>
    </xdr:to>
    <xdr:cxnSp macro="">
      <xdr:nvCxnSpPr>
        <xdr:cNvPr id="293" name="直線コネクタ 292"/>
        <xdr:cNvCxnSpPr/>
      </xdr:nvCxnSpPr>
      <xdr:spPr>
        <a:xfrm>
          <a:off x="10388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148607</xdr:rowOff>
    </xdr:from>
    <xdr:ext cx="469744" cy="259045"/>
    <xdr:sp macro="" textlink="">
      <xdr:nvSpPr>
        <xdr:cNvPr id="294" name="【福祉施設】&#10;一人当たり面積最大値テキスト"/>
        <xdr:cNvSpPr txBox="1"/>
      </xdr:nvSpPr>
      <xdr:spPr>
        <a:xfrm>
          <a:off x="10515600" y="133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30480</xdr:rowOff>
    </xdr:from>
    <xdr:to>
      <xdr:col>55</xdr:col>
      <xdr:colOff>88900</xdr:colOff>
      <xdr:row>79</xdr:row>
      <xdr:rowOff>30480</xdr:rowOff>
    </xdr:to>
    <xdr:cxnSp macro="">
      <xdr:nvCxnSpPr>
        <xdr:cNvPr id="295" name="直線コネクタ 294"/>
        <xdr:cNvCxnSpPr/>
      </xdr:nvCxnSpPr>
      <xdr:spPr>
        <a:xfrm>
          <a:off x="10388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151147</xdr:rowOff>
    </xdr:from>
    <xdr:ext cx="469744" cy="259045"/>
    <xdr:sp macro="" textlink="">
      <xdr:nvSpPr>
        <xdr:cNvPr id="296" name="【福祉施設】&#10;一人当たり面積平均値テキスト"/>
        <xdr:cNvSpPr txBox="1"/>
      </xdr:nvSpPr>
      <xdr:spPr>
        <a:xfrm>
          <a:off x="10515600" y="1438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128270</xdr:rowOff>
    </xdr:from>
    <xdr:to>
      <xdr:col>55</xdr:col>
      <xdr:colOff>50800</xdr:colOff>
      <xdr:row>85</xdr:row>
      <xdr:rowOff>58420</xdr:rowOff>
    </xdr:to>
    <xdr:sp macro="" textlink="">
      <xdr:nvSpPr>
        <xdr:cNvPr id="297" name="フローチャート: 判断 296"/>
        <xdr:cNvSpPr/>
      </xdr:nvSpPr>
      <xdr:spPr>
        <a:xfrm>
          <a:off x="104267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139700</xdr:rowOff>
    </xdr:from>
    <xdr:to>
      <xdr:col>50</xdr:col>
      <xdr:colOff>165100</xdr:colOff>
      <xdr:row>85</xdr:row>
      <xdr:rowOff>69850</xdr:rowOff>
    </xdr:to>
    <xdr:sp macro="" textlink="">
      <xdr:nvSpPr>
        <xdr:cNvPr id="298" name="フローチャート: 判断 297"/>
        <xdr:cNvSpPr/>
      </xdr:nvSpPr>
      <xdr:spPr>
        <a:xfrm>
          <a:off x="9588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162561</xdr:rowOff>
    </xdr:from>
    <xdr:to>
      <xdr:col>46</xdr:col>
      <xdr:colOff>38100</xdr:colOff>
      <xdr:row>85</xdr:row>
      <xdr:rowOff>92711</xdr:rowOff>
    </xdr:to>
    <xdr:sp macro="" textlink="">
      <xdr:nvSpPr>
        <xdr:cNvPr id="299" name="フローチャート: 判断 298"/>
        <xdr:cNvSpPr/>
      </xdr:nvSpPr>
      <xdr:spPr>
        <a:xfrm>
          <a:off x="8699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139700</xdr:rowOff>
    </xdr:from>
    <xdr:to>
      <xdr:col>55</xdr:col>
      <xdr:colOff>50800</xdr:colOff>
      <xdr:row>86</xdr:row>
      <xdr:rowOff>69850</xdr:rowOff>
    </xdr:to>
    <xdr:sp macro="" textlink="">
      <xdr:nvSpPr>
        <xdr:cNvPr id="305" name="楕円 304"/>
        <xdr:cNvSpPr/>
      </xdr:nvSpPr>
      <xdr:spPr>
        <a:xfrm>
          <a:off x="10426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54627</xdr:rowOff>
    </xdr:from>
    <xdr:ext cx="469744" cy="259045"/>
    <xdr:sp macro="" textlink="">
      <xdr:nvSpPr>
        <xdr:cNvPr id="306" name="【福祉施設】&#10;一人当たり面積該当値テキスト"/>
        <xdr:cNvSpPr txBox="1"/>
      </xdr:nvSpPr>
      <xdr:spPr>
        <a:xfrm>
          <a:off x="10515600" y="146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143511</xdr:rowOff>
    </xdr:from>
    <xdr:to>
      <xdr:col>50</xdr:col>
      <xdr:colOff>165100</xdr:colOff>
      <xdr:row>86</xdr:row>
      <xdr:rowOff>73661</xdr:rowOff>
    </xdr:to>
    <xdr:sp macro="" textlink="">
      <xdr:nvSpPr>
        <xdr:cNvPr id="307" name="楕円 306"/>
        <xdr:cNvSpPr/>
      </xdr:nvSpPr>
      <xdr:spPr>
        <a:xfrm>
          <a:off x="9588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19050</xdr:rowOff>
    </xdr:from>
    <xdr:to>
      <xdr:col>55</xdr:col>
      <xdr:colOff>0</xdr:colOff>
      <xdr:row>86</xdr:row>
      <xdr:rowOff>22861</xdr:rowOff>
    </xdr:to>
    <xdr:cxnSp macro="">
      <xdr:nvCxnSpPr>
        <xdr:cNvPr id="308" name="直線コネクタ 307"/>
        <xdr:cNvCxnSpPr/>
      </xdr:nvCxnSpPr>
      <xdr:spPr>
        <a:xfrm flipV="1">
          <a:off x="9639300" y="147637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143511</xdr:rowOff>
    </xdr:from>
    <xdr:to>
      <xdr:col>46</xdr:col>
      <xdr:colOff>38100</xdr:colOff>
      <xdr:row>86</xdr:row>
      <xdr:rowOff>73661</xdr:rowOff>
    </xdr:to>
    <xdr:sp macro="" textlink="">
      <xdr:nvSpPr>
        <xdr:cNvPr id="309" name="楕円 308"/>
        <xdr:cNvSpPr/>
      </xdr:nvSpPr>
      <xdr:spPr>
        <a:xfrm>
          <a:off x="8699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22861</xdr:rowOff>
    </xdr:from>
    <xdr:to>
      <xdr:col>50</xdr:col>
      <xdr:colOff>114300</xdr:colOff>
      <xdr:row>86</xdr:row>
      <xdr:rowOff>22861</xdr:rowOff>
    </xdr:to>
    <xdr:cxnSp macro="">
      <xdr:nvCxnSpPr>
        <xdr:cNvPr id="310" name="直線コネクタ 309"/>
        <xdr:cNvCxnSpPr/>
      </xdr:nvCxnSpPr>
      <xdr:spPr>
        <a:xfrm>
          <a:off x="8750300" y="14767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86377</xdr:rowOff>
    </xdr:from>
    <xdr:ext cx="469744" cy="259045"/>
    <xdr:sp macro="" textlink="">
      <xdr:nvSpPr>
        <xdr:cNvPr id="311" name="n_1aveValue【福祉施設】&#10;一人当たり面積"/>
        <xdr:cNvSpPr txBox="1"/>
      </xdr:nvSpPr>
      <xdr:spPr>
        <a:xfrm>
          <a:off x="9391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109238</xdr:rowOff>
    </xdr:from>
    <xdr:ext cx="469744" cy="259045"/>
    <xdr:sp macro="" textlink="">
      <xdr:nvSpPr>
        <xdr:cNvPr id="312" name="n_2aveValue【福祉施設】&#10;一人当たり面積"/>
        <xdr:cNvSpPr txBox="1"/>
      </xdr:nvSpPr>
      <xdr:spPr>
        <a:xfrm>
          <a:off x="85154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64788</xdr:rowOff>
    </xdr:from>
    <xdr:ext cx="469744" cy="259045"/>
    <xdr:sp macro="" textlink="">
      <xdr:nvSpPr>
        <xdr:cNvPr id="313" name="n_1mainValue【福祉施設】&#10;一人当たり面積"/>
        <xdr:cNvSpPr txBox="1"/>
      </xdr:nvSpPr>
      <xdr:spPr>
        <a:xfrm>
          <a:off x="93917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64788</xdr:rowOff>
    </xdr:from>
    <xdr:ext cx="469744" cy="259045"/>
    <xdr:sp macro="" textlink="">
      <xdr:nvSpPr>
        <xdr:cNvPr id="314" name="n_2mainValue【福祉施設】&#10;一人当たり面積"/>
        <xdr:cNvSpPr txBox="1"/>
      </xdr:nvSpPr>
      <xdr:spPr>
        <a:xfrm>
          <a:off x="8515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5" name="直線コネクタ 32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6" name="テキスト ボックス 325"/>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7" name="直線コネクタ 32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8" name="テキスト ボックス 32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9" name="直線コネクタ 32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0" name="テキスト ボックス 32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1" name="直線コネクタ 33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2" name="テキスト ボックス 33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3" name="直線コネクタ 33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4" name="テキスト ボックス 33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6" name="テキスト ボックス 33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97155</xdr:rowOff>
    </xdr:to>
    <xdr:cxnSp macro="">
      <xdr:nvCxnSpPr>
        <xdr:cNvPr id="338" name="直線コネクタ 337"/>
        <xdr:cNvCxnSpPr/>
      </xdr:nvCxnSpPr>
      <xdr:spPr>
        <a:xfrm flipV="1">
          <a:off x="4634865" y="1715262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100982</xdr:rowOff>
    </xdr:from>
    <xdr:ext cx="340478" cy="259045"/>
    <xdr:sp macro="" textlink="">
      <xdr:nvSpPr>
        <xdr:cNvPr id="339" name="【市民会館】&#10;有形固定資産減価償却率最小値テキスト"/>
        <xdr:cNvSpPr txBox="1"/>
      </xdr:nvSpPr>
      <xdr:spPr>
        <a:xfrm>
          <a:off x="4673600" y="186175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97155</xdr:rowOff>
    </xdr:from>
    <xdr:to>
      <xdr:col>24</xdr:col>
      <xdr:colOff>152400</xdr:colOff>
      <xdr:row>108</xdr:row>
      <xdr:rowOff>97155</xdr:rowOff>
    </xdr:to>
    <xdr:cxnSp macro="">
      <xdr:nvCxnSpPr>
        <xdr:cNvPr id="340" name="直線コネクタ 339"/>
        <xdr:cNvCxnSpPr/>
      </xdr:nvCxnSpPr>
      <xdr:spPr>
        <a:xfrm>
          <a:off x="4546600" y="186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341" name="【市民会館】&#10;有形固定資産減価償却率最大値テキスト"/>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42" name="直線コネクタ 341"/>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47641</xdr:rowOff>
    </xdr:from>
    <xdr:ext cx="405111" cy="259045"/>
    <xdr:sp macro="" textlink="">
      <xdr:nvSpPr>
        <xdr:cNvPr id="343" name="【市民会館】&#10;有形固定資産減価償却率平均値テキスト"/>
        <xdr:cNvSpPr txBox="1"/>
      </xdr:nvSpPr>
      <xdr:spPr>
        <a:xfrm>
          <a:off x="4673600" y="17706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69214</xdr:rowOff>
    </xdr:from>
    <xdr:to>
      <xdr:col>24</xdr:col>
      <xdr:colOff>114300</xdr:colOff>
      <xdr:row>103</xdr:row>
      <xdr:rowOff>170814</xdr:rowOff>
    </xdr:to>
    <xdr:sp macro="" textlink="">
      <xdr:nvSpPr>
        <xdr:cNvPr id="344" name="フローチャート: 判断 343"/>
        <xdr:cNvSpPr/>
      </xdr:nvSpPr>
      <xdr:spPr>
        <a:xfrm>
          <a:off x="45847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8255</xdr:rowOff>
    </xdr:from>
    <xdr:to>
      <xdr:col>20</xdr:col>
      <xdr:colOff>38100</xdr:colOff>
      <xdr:row>103</xdr:row>
      <xdr:rowOff>109855</xdr:rowOff>
    </xdr:to>
    <xdr:sp macro="" textlink="">
      <xdr:nvSpPr>
        <xdr:cNvPr id="345" name="フローチャート: 判断 344"/>
        <xdr:cNvSpPr/>
      </xdr:nvSpPr>
      <xdr:spPr>
        <a:xfrm>
          <a:off x="3746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114936</xdr:rowOff>
    </xdr:from>
    <xdr:to>
      <xdr:col>15</xdr:col>
      <xdr:colOff>101600</xdr:colOff>
      <xdr:row>103</xdr:row>
      <xdr:rowOff>45086</xdr:rowOff>
    </xdr:to>
    <xdr:sp macro="" textlink="">
      <xdr:nvSpPr>
        <xdr:cNvPr id="346" name="フローチャート: 判断 345"/>
        <xdr:cNvSpPr/>
      </xdr:nvSpPr>
      <xdr:spPr>
        <a:xfrm>
          <a:off x="2857500" y="1760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7" name="テキスト ボックス 34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8" name="テキスト ボックス 34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9" name="テキスト ボックス 34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0" name="テキスト ボックス 34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1" name="テキスト ボックス 35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143511</xdr:rowOff>
    </xdr:from>
    <xdr:to>
      <xdr:col>24</xdr:col>
      <xdr:colOff>114300</xdr:colOff>
      <xdr:row>103</xdr:row>
      <xdr:rowOff>73661</xdr:rowOff>
    </xdr:to>
    <xdr:sp macro="" textlink="">
      <xdr:nvSpPr>
        <xdr:cNvPr id="352" name="楕円 351"/>
        <xdr:cNvSpPr/>
      </xdr:nvSpPr>
      <xdr:spPr>
        <a:xfrm>
          <a:off x="4584700" y="176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166388</xdr:rowOff>
    </xdr:from>
    <xdr:ext cx="405111" cy="259045"/>
    <xdr:sp macro="" textlink="">
      <xdr:nvSpPr>
        <xdr:cNvPr id="353" name="【市民会館】&#10;有形固定資産減価償却率該当値テキスト"/>
        <xdr:cNvSpPr txBox="1"/>
      </xdr:nvSpPr>
      <xdr:spPr>
        <a:xfrm>
          <a:off x="4673600"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15875</xdr:rowOff>
    </xdr:from>
    <xdr:to>
      <xdr:col>20</xdr:col>
      <xdr:colOff>38100</xdr:colOff>
      <xdr:row>103</xdr:row>
      <xdr:rowOff>117475</xdr:rowOff>
    </xdr:to>
    <xdr:sp macro="" textlink="">
      <xdr:nvSpPr>
        <xdr:cNvPr id="354" name="楕円 353"/>
        <xdr:cNvSpPr/>
      </xdr:nvSpPr>
      <xdr:spPr>
        <a:xfrm>
          <a:off x="3746500" y="176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22861</xdr:rowOff>
    </xdr:from>
    <xdr:to>
      <xdr:col>24</xdr:col>
      <xdr:colOff>63500</xdr:colOff>
      <xdr:row>103</xdr:row>
      <xdr:rowOff>66675</xdr:rowOff>
    </xdr:to>
    <xdr:cxnSp macro="">
      <xdr:nvCxnSpPr>
        <xdr:cNvPr id="355" name="直線コネクタ 354"/>
        <xdr:cNvCxnSpPr/>
      </xdr:nvCxnSpPr>
      <xdr:spPr>
        <a:xfrm flipV="1">
          <a:off x="3797300" y="17682211"/>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31114</xdr:rowOff>
    </xdr:from>
    <xdr:to>
      <xdr:col>15</xdr:col>
      <xdr:colOff>101600</xdr:colOff>
      <xdr:row>103</xdr:row>
      <xdr:rowOff>132714</xdr:rowOff>
    </xdr:to>
    <xdr:sp macro="" textlink="">
      <xdr:nvSpPr>
        <xdr:cNvPr id="356" name="楕円 355"/>
        <xdr:cNvSpPr/>
      </xdr:nvSpPr>
      <xdr:spPr>
        <a:xfrm>
          <a:off x="28575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66675</xdr:rowOff>
    </xdr:from>
    <xdr:to>
      <xdr:col>19</xdr:col>
      <xdr:colOff>177800</xdr:colOff>
      <xdr:row>103</xdr:row>
      <xdr:rowOff>81914</xdr:rowOff>
    </xdr:to>
    <xdr:cxnSp macro="">
      <xdr:nvCxnSpPr>
        <xdr:cNvPr id="357" name="直線コネクタ 356"/>
        <xdr:cNvCxnSpPr/>
      </xdr:nvCxnSpPr>
      <xdr:spPr>
        <a:xfrm flipV="1">
          <a:off x="2908300" y="17726025"/>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126382</xdr:rowOff>
    </xdr:from>
    <xdr:ext cx="405111" cy="259045"/>
    <xdr:sp macro="" textlink="">
      <xdr:nvSpPr>
        <xdr:cNvPr id="358" name="n_1aveValue【市民会館】&#10;有形固定資産減価償却率"/>
        <xdr:cNvSpPr txBox="1"/>
      </xdr:nvSpPr>
      <xdr:spPr>
        <a:xfrm>
          <a:off x="35820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61613</xdr:rowOff>
    </xdr:from>
    <xdr:ext cx="405111" cy="259045"/>
    <xdr:sp macro="" textlink="">
      <xdr:nvSpPr>
        <xdr:cNvPr id="359" name="n_2aveValue【市民会館】&#10;有形固定資産減価償却率"/>
        <xdr:cNvSpPr txBox="1"/>
      </xdr:nvSpPr>
      <xdr:spPr>
        <a:xfrm>
          <a:off x="2705744" y="1737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108602</xdr:rowOff>
    </xdr:from>
    <xdr:ext cx="405111" cy="259045"/>
    <xdr:sp macro="" textlink="">
      <xdr:nvSpPr>
        <xdr:cNvPr id="360" name="n_1mainValue【市民会館】&#10;有形固定資産減価償却率"/>
        <xdr:cNvSpPr txBox="1"/>
      </xdr:nvSpPr>
      <xdr:spPr>
        <a:xfrm>
          <a:off x="3582044" y="1776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123841</xdr:rowOff>
    </xdr:from>
    <xdr:ext cx="405111" cy="259045"/>
    <xdr:sp macro="" textlink="">
      <xdr:nvSpPr>
        <xdr:cNvPr id="361" name="n_2mainValue【市民会館】&#10;有形固定資産減価償却率"/>
        <xdr:cNvSpPr txBox="1"/>
      </xdr:nvSpPr>
      <xdr:spPr>
        <a:xfrm>
          <a:off x="2705744" y="1778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72" name="テキスト ボックス 371"/>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73" name="直線コネクタ 37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74" name="テキスト ボックス 37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5" name="直線コネクタ 37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76" name="テキスト ボックス 37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7" name="直線コネクタ 37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78" name="テキスト ボックス 37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9" name="直線コネクタ 37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80" name="テキスト ボックス 37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1" name="直線コネクタ 38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2" name="テキスト ボックス 38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48768</xdr:rowOff>
    </xdr:from>
    <xdr:to>
      <xdr:col>54</xdr:col>
      <xdr:colOff>189865</xdr:colOff>
      <xdr:row>108</xdr:row>
      <xdr:rowOff>76200</xdr:rowOff>
    </xdr:to>
    <xdr:cxnSp macro="">
      <xdr:nvCxnSpPr>
        <xdr:cNvPr id="384" name="直線コネクタ 383"/>
        <xdr:cNvCxnSpPr/>
      </xdr:nvCxnSpPr>
      <xdr:spPr>
        <a:xfrm flipV="1">
          <a:off x="10476865" y="171937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80027</xdr:rowOff>
    </xdr:from>
    <xdr:ext cx="469744" cy="259045"/>
    <xdr:sp macro="" textlink="">
      <xdr:nvSpPr>
        <xdr:cNvPr id="385" name="【市民会館】&#10;一人当たり面積最小値テキスト"/>
        <xdr:cNvSpPr txBox="1"/>
      </xdr:nvSpPr>
      <xdr:spPr>
        <a:xfrm>
          <a:off x="10515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386" name="直線コネクタ 385"/>
        <xdr:cNvCxnSpPr/>
      </xdr:nvCxnSpPr>
      <xdr:spPr>
        <a:xfrm>
          <a:off x="10388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166895</xdr:rowOff>
    </xdr:from>
    <xdr:ext cx="469744" cy="259045"/>
    <xdr:sp macro="" textlink="">
      <xdr:nvSpPr>
        <xdr:cNvPr id="387" name="【市民会館】&#10;一人当たり面積最大値テキスト"/>
        <xdr:cNvSpPr txBox="1"/>
      </xdr:nvSpPr>
      <xdr:spPr>
        <a:xfrm>
          <a:off x="10515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48768</xdr:rowOff>
    </xdr:from>
    <xdr:to>
      <xdr:col>55</xdr:col>
      <xdr:colOff>88900</xdr:colOff>
      <xdr:row>100</xdr:row>
      <xdr:rowOff>48768</xdr:rowOff>
    </xdr:to>
    <xdr:cxnSp macro="">
      <xdr:nvCxnSpPr>
        <xdr:cNvPr id="388" name="直線コネクタ 387"/>
        <xdr:cNvCxnSpPr/>
      </xdr:nvCxnSpPr>
      <xdr:spPr>
        <a:xfrm>
          <a:off x="10388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150131</xdr:rowOff>
    </xdr:from>
    <xdr:ext cx="469744" cy="259045"/>
    <xdr:sp macro="" textlink="">
      <xdr:nvSpPr>
        <xdr:cNvPr id="389" name="【市民会館】&#10;一人当たり面積平均値テキスト"/>
        <xdr:cNvSpPr txBox="1"/>
      </xdr:nvSpPr>
      <xdr:spPr>
        <a:xfrm>
          <a:off x="10515600" y="1798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390" name="フローチャート: 判断 389"/>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162561</xdr:rowOff>
    </xdr:from>
    <xdr:to>
      <xdr:col>50</xdr:col>
      <xdr:colOff>165100</xdr:colOff>
      <xdr:row>105</xdr:row>
      <xdr:rowOff>92711</xdr:rowOff>
    </xdr:to>
    <xdr:sp macro="" textlink="">
      <xdr:nvSpPr>
        <xdr:cNvPr id="391" name="フローチャート: 判断 390"/>
        <xdr:cNvSpPr/>
      </xdr:nvSpPr>
      <xdr:spPr>
        <a:xfrm>
          <a:off x="9588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34544</xdr:rowOff>
    </xdr:from>
    <xdr:to>
      <xdr:col>46</xdr:col>
      <xdr:colOff>38100</xdr:colOff>
      <xdr:row>104</xdr:row>
      <xdr:rowOff>136144</xdr:rowOff>
    </xdr:to>
    <xdr:sp macro="" textlink="">
      <xdr:nvSpPr>
        <xdr:cNvPr id="392" name="フローチャート: 判断 391"/>
        <xdr:cNvSpPr/>
      </xdr:nvSpPr>
      <xdr:spPr>
        <a:xfrm>
          <a:off x="8699500" y="1786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3" name="テキスト ボックス 39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4" name="テキスト ボックス 39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5" name="テキスト ボックス 39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6" name="テキスト ボックス 39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7" name="テキスト ボックス 39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148844</xdr:rowOff>
    </xdr:from>
    <xdr:to>
      <xdr:col>55</xdr:col>
      <xdr:colOff>50800</xdr:colOff>
      <xdr:row>103</xdr:row>
      <xdr:rowOff>78994</xdr:rowOff>
    </xdr:to>
    <xdr:sp macro="" textlink="">
      <xdr:nvSpPr>
        <xdr:cNvPr id="398" name="楕円 397"/>
        <xdr:cNvSpPr/>
      </xdr:nvSpPr>
      <xdr:spPr>
        <a:xfrm>
          <a:off x="10426700" y="176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271</xdr:rowOff>
    </xdr:from>
    <xdr:ext cx="469744" cy="259045"/>
    <xdr:sp macro="" textlink="">
      <xdr:nvSpPr>
        <xdr:cNvPr id="399" name="【市民会館】&#10;一人当たり面積該当値テキスト"/>
        <xdr:cNvSpPr txBox="1"/>
      </xdr:nvSpPr>
      <xdr:spPr>
        <a:xfrm>
          <a:off x="10515600" y="1748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157987</xdr:rowOff>
    </xdr:from>
    <xdr:to>
      <xdr:col>50</xdr:col>
      <xdr:colOff>165100</xdr:colOff>
      <xdr:row>103</xdr:row>
      <xdr:rowOff>88137</xdr:rowOff>
    </xdr:to>
    <xdr:sp macro="" textlink="">
      <xdr:nvSpPr>
        <xdr:cNvPr id="400" name="楕円 399"/>
        <xdr:cNvSpPr/>
      </xdr:nvSpPr>
      <xdr:spPr>
        <a:xfrm>
          <a:off x="9588500" y="176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28194</xdr:rowOff>
    </xdr:from>
    <xdr:to>
      <xdr:col>55</xdr:col>
      <xdr:colOff>0</xdr:colOff>
      <xdr:row>103</xdr:row>
      <xdr:rowOff>37337</xdr:rowOff>
    </xdr:to>
    <xdr:cxnSp macro="">
      <xdr:nvCxnSpPr>
        <xdr:cNvPr id="401" name="直線コネクタ 400"/>
        <xdr:cNvCxnSpPr/>
      </xdr:nvCxnSpPr>
      <xdr:spPr>
        <a:xfrm flipV="1">
          <a:off x="9639300" y="1768754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167132</xdr:rowOff>
    </xdr:from>
    <xdr:to>
      <xdr:col>46</xdr:col>
      <xdr:colOff>38100</xdr:colOff>
      <xdr:row>103</xdr:row>
      <xdr:rowOff>97282</xdr:rowOff>
    </xdr:to>
    <xdr:sp macro="" textlink="">
      <xdr:nvSpPr>
        <xdr:cNvPr id="402" name="楕円 401"/>
        <xdr:cNvSpPr/>
      </xdr:nvSpPr>
      <xdr:spPr>
        <a:xfrm>
          <a:off x="8699500" y="1765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37337</xdr:rowOff>
    </xdr:from>
    <xdr:to>
      <xdr:col>50</xdr:col>
      <xdr:colOff>114300</xdr:colOff>
      <xdr:row>103</xdr:row>
      <xdr:rowOff>46482</xdr:rowOff>
    </xdr:to>
    <xdr:cxnSp macro="">
      <xdr:nvCxnSpPr>
        <xdr:cNvPr id="403" name="直線コネクタ 402"/>
        <xdr:cNvCxnSpPr/>
      </xdr:nvCxnSpPr>
      <xdr:spPr>
        <a:xfrm flipV="1">
          <a:off x="8750300" y="176966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83838</xdr:rowOff>
    </xdr:from>
    <xdr:ext cx="469744" cy="259045"/>
    <xdr:sp macro="" textlink="">
      <xdr:nvSpPr>
        <xdr:cNvPr id="404" name="n_1aveValue【市民会館】&#10;一人当たり面積"/>
        <xdr:cNvSpPr txBox="1"/>
      </xdr:nvSpPr>
      <xdr:spPr>
        <a:xfrm>
          <a:off x="93917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127271</xdr:rowOff>
    </xdr:from>
    <xdr:ext cx="469744" cy="259045"/>
    <xdr:sp macro="" textlink="">
      <xdr:nvSpPr>
        <xdr:cNvPr id="405" name="n_2aveValue【市民会館】&#10;一人当たり面積"/>
        <xdr:cNvSpPr txBox="1"/>
      </xdr:nvSpPr>
      <xdr:spPr>
        <a:xfrm>
          <a:off x="8515427" y="1795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104664</xdr:rowOff>
    </xdr:from>
    <xdr:ext cx="469744" cy="259045"/>
    <xdr:sp macro="" textlink="">
      <xdr:nvSpPr>
        <xdr:cNvPr id="406" name="n_1mainValue【市民会館】&#10;一人当たり面積"/>
        <xdr:cNvSpPr txBox="1"/>
      </xdr:nvSpPr>
      <xdr:spPr>
        <a:xfrm>
          <a:off x="9391727" y="1742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113809</xdr:rowOff>
    </xdr:from>
    <xdr:ext cx="469744" cy="259045"/>
    <xdr:sp macro="" textlink="">
      <xdr:nvSpPr>
        <xdr:cNvPr id="407" name="n_2mainValue【市民会館】&#10;一人当たり面積"/>
        <xdr:cNvSpPr txBox="1"/>
      </xdr:nvSpPr>
      <xdr:spPr>
        <a:xfrm>
          <a:off x="8515427" y="1743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8" name="正方形/長方形 4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9" name="正方形/長方形 4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0" name="正方形/長方形 4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1" name="正方形/長方形 4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2" name="正方形/長方形 4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3" name="正方形/長方形 4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4" name="正方形/長方形 4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正方形/長方形 4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6" name="テキスト ボックス 4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7" name="直線コネクタ 4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18" name="直線コネクタ 41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19" name="テキスト ボックス 418"/>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0" name="直線コネクタ 41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1" name="テキスト ボックス 42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2" name="直線コネクタ 42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3" name="テキスト ボックス 42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4" name="直線コネクタ 42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5" name="テキスト ボックス 42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6" name="直線コネクタ 42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7" name="テキスト ボックス 42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127635</xdr:rowOff>
    </xdr:from>
    <xdr:to>
      <xdr:col>85</xdr:col>
      <xdr:colOff>126364</xdr:colOff>
      <xdr:row>41</xdr:row>
      <xdr:rowOff>26670</xdr:rowOff>
    </xdr:to>
    <xdr:cxnSp macro="">
      <xdr:nvCxnSpPr>
        <xdr:cNvPr id="431" name="直線コネクタ 430"/>
        <xdr:cNvCxnSpPr/>
      </xdr:nvCxnSpPr>
      <xdr:spPr>
        <a:xfrm flipV="1">
          <a:off x="16318864" y="561403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30497</xdr:rowOff>
    </xdr:from>
    <xdr:ext cx="340478" cy="259045"/>
    <xdr:sp macro="" textlink="">
      <xdr:nvSpPr>
        <xdr:cNvPr id="432" name="【一般廃棄物処理施設】&#10;有形固定資産減価償却率最小値テキスト"/>
        <xdr:cNvSpPr txBox="1"/>
      </xdr:nvSpPr>
      <xdr:spPr>
        <a:xfrm>
          <a:off x="16357600" y="70599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26670</xdr:rowOff>
    </xdr:from>
    <xdr:to>
      <xdr:col>86</xdr:col>
      <xdr:colOff>25400</xdr:colOff>
      <xdr:row>41</xdr:row>
      <xdr:rowOff>26670</xdr:rowOff>
    </xdr:to>
    <xdr:cxnSp macro="">
      <xdr:nvCxnSpPr>
        <xdr:cNvPr id="433" name="直線コネクタ 432"/>
        <xdr:cNvCxnSpPr/>
      </xdr:nvCxnSpPr>
      <xdr:spPr>
        <a:xfrm>
          <a:off x="16230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74312</xdr:rowOff>
    </xdr:from>
    <xdr:ext cx="405111" cy="259045"/>
    <xdr:sp macro="" textlink="">
      <xdr:nvSpPr>
        <xdr:cNvPr id="434" name="【一般廃棄物処理施設】&#10;有形固定資産減価償却率最大値テキスト"/>
        <xdr:cNvSpPr txBox="1"/>
      </xdr:nvSpPr>
      <xdr:spPr>
        <a:xfrm>
          <a:off x="16357600"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127635</xdr:rowOff>
    </xdr:from>
    <xdr:to>
      <xdr:col>86</xdr:col>
      <xdr:colOff>25400</xdr:colOff>
      <xdr:row>32</xdr:row>
      <xdr:rowOff>127635</xdr:rowOff>
    </xdr:to>
    <xdr:cxnSp macro="">
      <xdr:nvCxnSpPr>
        <xdr:cNvPr id="435" name="直線コネクタ 434"/>
        <xdr:cNvCxnSpPr/>
      </xdr:nvCxnSpPr>
      <xdr:spPr>
        <a:xfrm>
          <a:off x="16230600" y="561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102887</xdr:rowOff>
    </xdr:from>
    <xdr:ext cx="405111" cy="259045"/>
    <xdr:sp macro="" textlink="">
      <xdr:nvSpPr>
        <xdr:cNvPr id="436" name="【一般廃棄物処理施設】&#10;有形固定資産減価償却率平均値テキスト"/>
        <xdr:cNvSpPr txBox="1"/>
      </xdr:nvSpPr>
      <xdr:spPr>
        <a:xfrm>
          <a:off x="16357600" y="6103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124460</xdr:rowOff>
    </xdr:from>
    <xdr:to>
      <xdr:col>85</xdr:col>
      <xdr:colOff>177800</xdr:colOff>
      <xdr:row>36</xdr:row>
      <xdr:rowOff>54610</xdr:rowOff>
    </xdr:to>
    <xdr:sp macro="" textlink="">
      <xdr:nvSpPr>
        <xdr:cNvPr id="437" name="フローチャート: 判断 436"/>
        <xdr:cNvSpPr/>
      </xdr:nvSpPr>
      <xdr:spPr>
        <a:xfrm>
          <a:off x="162687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133985</xdr:rowOff>
    </xdr:from>
    <xdr:to>
      <xdr:col>81</xdr:col>
      <xdr:colOff>101600</xdr:colOff>
      <xdr:row>36</xdr:row>
      <xdr:rowOff>64135</xdr:rowOff>
    </xdr:to>
    <xdr:sp macro="" textlink="">
      <xdr:nvSpPr>
        <xdr:cNvPr id="438" name="フローチャート: 判断 437"/>
        <xdr:cNvSpPr/>
      </xdr:nvSpPr>
      <xdr:spPr>
        <a:xfrm>
          <a:off x="15430500" y="613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141605</xdr:rowOff>
    </xdr:from>
    <xdr:to>
      <xdr:col>76</xdr:col>
      <xdr:colOff>165100</xdr:colOff>
      <xdr:row>34</xdr:row>
      <xdr:rowOff>71755</xdr:rowOff>
    </xdr:to>
    <xdr:sp macro="" textlink="">
      <xdr:nvSpPr>
        <xdr:cNvPr id="439" name="フローチャート: 判断 438"/>
        <xdr:cNvSpPr/>
      </xdr:nvSpPr>
      <xdr:spPr>
        <a:xfrm>
          <a:off x="14541500" y="57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76835</xdr:rowOff>
    </xdr:from>
    <xdr:to>
      <xdr:col>85</xdr:col>
      <xdr:colOff>177800</xdr:colOff>
      <xdr:row>33</xdr:row>
      <xdr:rowOff>6985</xdr:rowOff>
    </xdr:to>
    <xdr:sp macro="" textlink="">
      <xdr:nvSpPr>
        <xdr:cNvPr id="445" name="楕円 444"/>
        <xdr:cNvSpPr/>
      </xdr:nvSpPr>
      <xdr:spPr>
        <a:xfrm>
          <a:off x="16268700" y="556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29862</xdr:rowOff>
    </xdr:from>
    <xdr:ext cx="405111" cy="259045"/>
    <xdr:sp macro="" textlink="">
      <xdr:nvSpPr>
        <xdr:cNvPr id="446" name="【一般廃棄物処理施設】&#10;有形固定資産減価償却率該当値テキスト"/>
        <xdr:cNvSpPr txBox="1"/>
      </xdr:nvSpPr>
      <xdr:spPr>
        <a:xfrm>
          <a:off x="16357600" y="5516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99695</xdr:rowOff>
    </xdr:from>
    <xdr:to>
      <xdr:col>81</xdr:col>
      <xdr:colOff>101600</xdr:colOff>
      <xdr:row>33</xdr:row>
      <xdr:rowOff>29845</xdr:rowOff>
    </xdr:to>
    <xdr:sp macro="" textlink="">
      <xdr:nvSpPr>
        <xdr:cNvPr id="447" name="楕円 446"/>
        <xdr:cNvSpPr/>
      </xdr:nvSpPr>
      <xdr:spPr>
        <a:xfrm>
          <a:off x="15430500" y="558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32</xdr:row>
      <xdr:rowOff>127635</xdr:rowOff>
    </xdr:from>
    <xdr:to>
      <xdr:col>85</xdr:col>
      <xdr:colOff>127000</xdr:colOff>
      <xdr:row>32</xdr:row>
      <xdr:rowOff>150495</xdr:rowOff>
    </xdr:to>
    <xdr:cxnSp macro="">
      <xdr:nvCxnSpPr>
        <xdr:cNvPr id="448" name="直線コネクタ 447"/>
        <xdr:cNvCxnSpPr/>
      </xdr:nvCxnSpPr>
      <xdr:spPr>
        <a:xfrm flipV="1">
          <a:off x="15481300" y="561403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76835</xdr:rowOff>
    </xdr:from>
    <xdr:to>
      <xdr:col>76</xdr:col>
      <xdr:colOff>165100</xdr:colOff>
      <xdr:row>33</xdr:row>
      <xdr:rowOff>6985</xdr:rowOff>
    </xdr:to>
    <xdr:sp macro="" textlink="">
      <xdr:nvSpPr>
        <xdr:cNvPr id="449" name="楕円 448"/>
        <xdr:cNvSpPr/>
      </xdr:nvSpPr>
      <xdr:spPr>
        <a:xfrm>
          <a:off x="14541500" y="556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127635</xdr:rowOff>
    </xdr:from>
    <xdr:to>
      <xdr:col>81</xdr:col>
      <xdr:colOff>50800</xdr:colOff>
      <xdr:row>32</xdr:row>
      <xdr:rowOff>150495</xdr:rowOff>
    </xdr:to>
    <xdr:cxnSp macro="">
      <xdr:nvCxnSpPr>
        <xdr:cNvPr id="450" name="直線コネクタ 449"/>
        <xdr:cNvCxnSpPr/>
      </xdr:nvCxnSpPr>
      <xdr:spPr>
        <a:xfrm>
          <a:off x="14592300" y="56140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55262</xdr:rowOff>
    </xdr:from>
    <xdr:ext cx="405111" cy="259045"/>
    <xdr:sp macro="" textlink="">
      <xdr:nvSpPr>
        <xdr:cNvPr id="451" name="n_1aveValue【一般廃棄物処理施設】&#10;有形固定資産減価償却率"/>
        <xdr:cNvSpPr txBox="1"/>
      </xdr:nvSpPr>
      <xdr:spPr>
        <a:xfrm>
          <a:off x="15266044" y="622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62882</xdr:rowOff>
    </xdr:from>
    <xdr:ext cx="405111" cy="259045"/>
    <xdr:sp macro="" textlink="">
      <xdr:nvSpPr>
        <xdr:cNvPr id="452" name="n_2aveValue【一般廃棄物処理施設】&#10;有形固定資産減価償却率"/>
        <xdr:cNvSpPr txBox="1"/>
      </xdr:nvSpPr>
      <xdr:spPr>
        <a:xfrm>
          <a:off x="14389744" y="5892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46372</xdr:rowOff>
    </xdr:from>
    <xdr:ext cx="405111" cy="259045"/>
    <xdr:sp macro="" textlink="">
      <xdr:nvSpPr>
        <xdr:cNvPr id="453" name="n_1mainValue【一般廃棄物処理施設】&#10;有形固定資産減価償却率"/>
        <xdr:cNvSpPr txBox="1"/>
      </xdr:nvSpPr>
      <xdr:spPr>
        <a:xfrm>
          <a:off x="15266044" y="536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23512</xdr:rowOff>
    </xdr:from>
    <xdr:ext cx="405111" cy="259045"/>
    <xdr:sp macro="" textlink="">
      <xdr:nvSpPr>
        <xdr:cNvPr id="454" name="n_2mainValue【一般廃棄物処理施設】&#10;有形固定資産減価償却率"/>
        <xdr:cNvSpPr txBox="1"/>
      </xdr:nvSpPr>
      <xdr:spPr>
        <a:xfrm>
          <a:off x="14389744" y="533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5" name="直線コネクタ 46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6" name="テキスト ボックス 46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7" name="直線コネクタ 46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68" name="テキスト ボックス 467"/>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9" name="直線コネクタ 46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70" name="テキスト ボックス 469"/>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1" name="直線コネクタ 47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72" name="テキスト ボックス 471"/>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3" name="直線コネクタ 47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4" name="テキスト ボックス 47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5" name="直線コネクタ 47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6" name="テキスト ボックス 475"/>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8" name="テキスト ボックス 47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107976</xdr:rowOff>
    </xdr:from>
    <xdr:to>
      <xdr:col>116</xdr:col>
      <xdr:colOff>62864</xdr:colOff>
      <xdr:row>41</xdr:row>
      <xdr:rowOff>127287</xdr:rowOff>
    </xdr:to>
    <xdr:cxnSp macro="">
      <xdr:nvCxnSpPr>
        <xdr:cNvPr id="480" name="直線コネクタ 479"/>
        <xdr:cNvCxnSpPr/>
      </xdr:nvCxnSpPr>
      <xdr:spPr>
        <a:xfrm flipV="1">
          <a:off x="22160864" y="5765826"/>
          <a:ext cx="0" cy="1390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131114</xdr:rowOff>
    </xdr:from>
    <xdr:ext cx="534377" cy="259045"/>
    <xdr:sp macro="" textlink="">
      <xdr:nvSpPr>
        <xdr:cNvPr id="481" name="【一般廃棄物処理施設】&#10;一人当たり有形固定資産（償却資産）額最小値テキスト"/>
        <xdr:cNvSpPr txBox="1"/>
      </xdr:nvSpPr>
      <xdr:spPr>
        <a:xfrm>
          <a:off x="22199600" y="716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127287</xdr:rowOff>
    </xdr:from>
    <xdr:to>
      <xdr:col>116</xdr:col>
      <xdr:colOff>152400</xdr:colOff>
      <xdr:row>41</xdr:row>
      <xdr:rowOff>127287</xdr:rowOff>
    </xdr:to>
    <xdr:cxnSp macro="">
      <xdr:nvCxnSpPr>
        <xdr:cNvPr id="482" name="直線コネクタ 481"/>
        <xdr:cNvCxnSpPr/>
      </xdr:nvCxnSpPr>
      <xdr:spPr>
        <a:xfrm>
          <a:off x="22072600" y="7156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54653</xdr:rowOff>
    </xdr:from>
    <xdr:ext cx="599010" cy="259045"/>
    <xdr:sp macro="" textlink="">
      <xdr:nvSpPr>
        <xdr:cNvPr id="483" name="【一般廃棄物処理施設】&#10;一人当たり有形固定資産（償却資産）額最大値テキスト"/>
        <xdr:cNvSpPr txBox="1"/>
      </xdr:nvSpPr>
      <xdr:spPr>
        <a:xfrm>
          <a:off x="22199600" y="55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107976</xdr:rowOff>
    </xdr:from>
    <xdr:to>
      <xdr:col>116</xdr:col>
      <xdr:colOff>152400</xdr:colOff>
      <xdr:row>33</xdr:row>
      <xdr:rowOff>107976</xdr:rowOff>
    </xdr:to>
    <xdr:cxnSp macro="">
      <xdr:nvCxnSpPr>
        <xdr:cNvPr id="484" name="直線コネクタ 483"/>
        <xdr:cNvCxnSpPr/>
      </xdr:nvCxnSpPr>
      <xdr:spPr>
        <a:xfrm>
          <a:off x="22072600" y="5765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132104</xdr:rowOff>
    </xdr:from>
    <xdr:ext cx="534377" cy="259045"/>
    <xdr:sp macro="" textlink="">
      <xdr:nvSpPr>
        <xdr:cNvPr id="485" name="【一般廃棄物処理施設】&#10;一人当たり有形固定資産（償却資産）額平均値テキスト"/>
        <xdr:cNvSpPr txBox="1"/>
      </xdr:nvSpPr>
      <xdr:spPr>
        <a:xfrm>
          <a:off x="22199600" y="647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153677</xdr:rowOff>
    </xdr:from>
    <xdr:to>
      <xdr:col>116</xdr:col>
      <xdr:colOff>114300</xdr:colOff>
      <xdr:row>38</xdr:row>
      <xdr:rowOff>83827</xdr:rowOff>
    </xdr:to>
    <xdr:sp macro="" textlink="">
      <xdr:nvSpPr>
        <xdr:cNvPr id="486" name="フローチャート: 判断 485"/>
        <xdr:cNvSpPr/>
      </xdr:nvSpPr>
      <xdr:spPr>
        <a:xfrm>
          <a:off x="22110700" y="64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69030</xdr:rowOff>
    </xdr:from>
    <xdr:to>
      <xdr:col>112</xdr:col>
      <xdr:colOff>38100</xdr:colOff>
      <xdr:row>38</xdr:row>
      <xdr:rowOff>170630</xdr:rowOff>
    </xdr:to>
    <xdr:sp macro="" textlink="">
      <xdr:nvSpPr>
        <xdr:cNvPr id="487" name="フローチャート: 判断 486"/>
        <xdr:cNvSpPr/>
      </xdr:nvSpPr>
      <xdr:spPr>
        <a:xfrm>
          <a:off x="21272500" y="65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133158</xdr:rowOff>
    </xdr:from>
    <xdr:to>
      <xdr:col>107</xdr:col>
      <xdr:colOff>101600</xdr:colOff>
      <xdr:row>37</xdr:row>
      <xdr:rowOff>63308</xdr:rowOff>
    </xdr:to>
    <xdr:sp macro="" textlink="">
      <xdr:nvSpPr>
        <xdr:cNvPr id="488" name="フローチャート: 判断 487"/>
        <xdr:cNvSpPr/>
      </xdr:nvSpPr>
      <xdr:spPr>
        <a:xfrm>
          <a:off x="20383500" y="63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57176</xdr:rowOff>
    </xdr:from>
    <xdr:to>
      <xdr:col>116</xdr:col>
      <xdr:colOff>114300</xdr:colOff>
      <xdr:row>33</xdr:row>
      <xdr:rowOff>158776</xdr:rowOff>
    </xdr:to>
    <xdr:sp macro="" textlink="">
      <xdr:nvSpPr>
        <xdr:cNvPr id="494" name="楕円 493"/>
        <xdr:cNvSpPr/>
      </xdr:nvSpPr>
      <xdr:spPr>
        <a:xfrm>
          <a:off x="22110700" y="571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10203</xdr:rowOff>
    </xdr:from>
    <xdr:ext cx="599010" cy="259045"/>
    <xdr:sp macro="" textlink="">
      <xdr:nvSpPr>
        <xdr:cNvPr id="495" name="【一般廃棄物処理施設】&#10;一人当たり有形固定資産（償却資産）額該当値テキスト"/>
        <xdr:cNvSpPr txBox="1"/>
      </xdr:nvSpPr>
      <xdr:spPr>
        <a:xfrm>
          <a:off x="22199600" y="5668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76073</xdr:rowOff>
    </xdr:from>
    <xdr:to>
      <xdr:col>112</xdr:col>
      <xdr:colOff>38100</xdr:colOff>
      <xdr:row>34</xdr:row>
      <xdr:rowOff>6223</xdr:rowOff>
    </xdr:to>
    <xdr:sp macro="" textlink="">
      <xdr:nvSpPr>
        <xdr:cNvPr id="496" name="楕円 495"/>
        <xdr:cNvSpPr/>
      </xdr:nvSpPr>
      <xdr:spPr>
        <a:xfrm>
          <a:off x="21272500" y="573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107976</xdr:rowOff>
    </xdr:from>
    <xdr:to>
      <xdr:col>116</xdr:col>
      <xdr:colOff>63500</xdr:colOff>
      <xdr:row>33</xdr:row>
      <xdr:rowOff>126873</xdr:rowOff>
    </xdr:to>
    <xdr:cxnSp macro="">
      <xdr:nvCxnSpPr>
        <xdr:cNvPr id="497" name="直線コネクタ 496"/>
        <xdr:cNvCxnSpPr/>
      </xdr:nvCxnSpPr>
      <xdr:spPr>
        <a:xfrm flipV="1">
          <a:off x="21323300" y="5765826"/>
          <a:ext cx="838200" cy="1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80885</xdr:rowOff>
    </xdr:from>
    <xdr:to>
      <xdr:col>107</xdr:col>
      <xdr:colOff>101600</xdr:colOff>
      <xdr:row>35</xdr:row>
      <xdr:rowOff>11035</xdr:rowOff>
    </xdr:to>
    <xdr:sp macro="" textlink="">
      <xdr:nvSpPr>
        <xdr:cNvPr id="498" name="楕円 497"/>
        <xdr:cNvSpPr/>
      </xdr:nvSpPr>
      <xdr:spPr>
        <a:xfrm>
          <a:off x="20383500" y="591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126873</xdr:rowOff>
    </xdr:from>
    <xdr:to>
      <xdr:col>111</xdr:col>
      <xdr:colOff>177800</xdr:colOff>
      <xdr:row>34</xdr:row>
      <xdr:rowOff>131685</xdr:rowOff>
    </xdr:to>
    <xdr:cxnSp macro="">
      <xdr:nvCxnSpPr>
        <xdr:cNvPr id="499" name="直線コネクタ 498"/>
        <xdr:cNvCxnSpPr/>
      </xdr:nvCxnSpPr>
      <xdr:spPr>
        <a:xfrm flipV="1">
          <a:off x="20434300" y="5784723"/>
          <a:ext cx="889000" cy="17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161757</xdr:rowOff>
    </xdr:from>
    <xdr:ext cx="534377" cy="259045"/>
    <xdr:sp macro="" textlink="">
      <xdr:nvSpPr>
        <xdr:cNvPr id="500" name="n_1aveValue【一般廃棄物処理施設】&#10;一人当たり有形固定資産（償却資産）額"/>
        <xdr:cNvSpPr txBox="1"/>
      </xdr:nvSpPr>
      <xdr:spPr>
        <a:xfrm>
          <a:off x="21043411" y="667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54435</xdr:rowOff>
    </xdr:from>
    <xdr:ext cx="534377" cy="259045"/>
    <xdr:sp macro="" textlink="">
      <xdr:nvSpPr>
        <xdr:cNvPr id="501" name="n_2aveValue【一般廃棄物処理施設】&#10;一人当たり有形固定資産（償却資産）額"/>
        <xdr:cNvSpPr txBox="1"/>
      </xdr:nvSpPr>
      <xdr:spPr>
        <a:xfrm>
          <a:off x="20167111" y="63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22750</xdr:rowOff>
    </xdr:from>
    <xdr:ext cx="599010" cy="259045"/>
    <xdr:sp macro="" textlink="">
      <xdr:nvSpPr>
        <xdr:cNvPr id="502" name="n_1mainValue【一般廃棄物処理施設】&#10;一人当たり有形固定資産（償却資産）額"/>
        <xdr:cNvSpPr txBox="1"/>
      </xdr:nvSpPr>
      <xdr:spPr>
        <a:xfrm>
          <a:off x="21011095" y="5509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27562</xdr:rowOff>
    </xdr:from>
    <xdr:ext cx="599010" cy="259045"/>
    <xdr:sp macro="" textlink="">
      <xdr:nvSpPr>
        <xdr:cNvPr id="503" name="n_2mainValue【一般廃棄物処理施設】&#10;一人当たり有形固定資産（償却資産）額"/>
        <xdr:cNvSpPr txBox="1"/>
      </xdr:nvSpPr>
      <xdr:spPr>
        <a:xfrm>
          <a:off x="20134795" y="5685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4" name="テキスト ボックス 51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5" name="直線コネクタ 51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6" name="テキスト ボックス 51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7" name="直線コネクタ 51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8" name="テキスト ボックス 51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9" name="直線コネクタ 51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0" name="テキスト ボックス 51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1" name="直線コネクタ 52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2" name="テキスト ボックス 52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4" name="テキスト ボックス 52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45720</xdr:rowOff>
    </xdr:from>
    <xdr:to>
      <xdr:col>85</xdr:col>
      <xdr:colOff>126364</xdr:colOff>
      <xdr:row>63</xdr:row>
      <xdr:rowOff>80010</xdr:rowOff>
    </xdr:to>
    <xdr:cxnSp macro="">
      <xdr:nvCxnSpPr>
        <xdr:cNvPr id="526" name="直線コネクタ 525"/>
        <xdr:cNvCxnSpPr/>
      </xdr:nvCxnSpPr>
      <xdr:spPr>
        <a:xfrm flipV="1">
          <a:off x="16318864" y="96469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527" name="【保健センター・保健所】&#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528" name="直線コネクタ 527"/>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163847</xdr:rowOff>
    </xdr:from>
    <xdr:ext cx="405111" cy="259045"/>
    <xdr:sp macro="" textlink="">
      <xdr:nvSpPr>
        <xdr:cNvPr id="529" name="【保健センター・保健所】&#10;有形固定資産減価償却率最大値テキスト"/>
        <xdr:cNvSpPr txBox="1"/>
      </xdr:nvSpPr>
      <xdr:spPr>
        <a:xfrm>
          <a:off x="16357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45720</xdr:rowOff>
    </xdr:from>
    <xdr:to>
      <xdr:col>86</xdr:col>
      <xdr:colOff>25400</xdr:colOff>
      <xdr:row>56</xdr:row>
      <xdr:rowOff>45720</xdr:rowOff>
    </xdr:to>
    <xdr:cxnSp macro="">
      <xdr:nvCxnSpPr>
        <xdr:cNvPr id="530" name="直線コネクタ 529"/>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56659</xdr:rowOff>
    </xdr:from>
    <xdr:ext cx="405111" cy="259045"/>
    <xdr:sp macro="" textlink="">
      <xdr:nvSpPr>
        <xdr:cNvPr id="531" name="【保健センター・保健所】&#10;有形固定資産減価償却率平均値テキスト"/>
        <xdr:cNvSpPr txBox="1"/>
      </xdr:nvSpPr>
      <xdr:spPr>
        <a:xfrm>
          <a:off x="16357600" y="10172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33782</xdr:rowOff>
    </xdr:from>
    <xdr:to>
      <xdr:col>85</xdr:col>
      <xdr:colOff>177800</xdr:colOff>
      <xdr:row>60</xdr:row>
      <xdr:rowOff>135382</xdr:rowOff>
    </xdr:to>
    <xdr:sp macro="" textlink="">
      <xdr:nvSpPr>
        <xdr:cNvPr id="532" name="フローチャート: 判断 531"/>
        <xdr:cNvSpPr/>
      </xdr:nvSpPr>
      <xdr:spPr>
        <a:xfrm>
          <a:off x="162687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111506</xdr:rowOff>
    </xdr:from>
    <xdr:to>
      <xdr:col>81</xdr:col>
      <xdr:colOff>101600</xdr:colOff>
      <xdr:row>61</xdr:row>
      <xdr:rowOff>41656</xdr:rowOff>
    </xdr:to>
    <xdr:sp macro="" textlink="">
      <xdr:nvSpPr>
        <xdr:cNvPr id="533" name="フローチャート: 判断 532"/>
        <xdr:cNvSpPr/>
      </xdr:nvSpPr>
      <xdr:spPr>
        <a:xfrm>
          <a:off x="15430500" y="103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122936</xdr:rowOff>
    </xdr:from>
    <xdr:to>
      <xdr:col>76</xdr:col>
      <xdr:colOff>165100</xdr:colOff>
      <xdr:row>61</xdr:row>
      <xdr:rowOff>53086</xdr:rowOff>
    </xdr:to>
    <xdr:sp macro="" textlink="">
      <xdr:nvSpPr>
        <xdr:cNvPr id="534" name="フローチャート: 判断 533"/>
        <xdr:cNvSpPr/>
      </xdr:nvSpPr>
      <xdr:spPr>
        <a:xfrm>
          <a:off x="14541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22352</xdr:rowOff>
    </xdr:from>
    <xdr:to>
      <xdr:col>85</xdr:col>
      <xdr:colOff>177800</xdr:colOff>
      <xdr:row>61</xdr:row>
      <xdr:rowOff>123952</xdr:rowOff>
    </xdr:to>
    <xdr:sp macro="" textlink="">
      <xdr:nvSpPr>
        <xdr:cNvPr id="540" name="楕円 539"/>
        <xdr:cNvSpPr/>
      </xdr:nvSpPr>
      <xdr:spPr>
        <a:xfrm>
          <a:off x="16268700" y="104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779</xdr:rowOff>
    </xdr:from>
    <xdr:ext cx="405111" cy="259045"/>
    <xdr:sp macro="" textlink="">
      <xdr:nvSpPr>
        <xdr:cNvPr id="541" name="【保健センター・保健所】&#10;有形固定資産減価償却率該当値テキスト"/>
        <xdr:cNvSpPr txBox="1"/>
      </xdr:nvSpPr>
      <xdr:spPr>
        <a:xfrm>
          <a:off x="16357600" y="1045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72644</xdr:rowOff>
    </xdr:from>
    <xdr:to>
      <xdr:col>81</xdr:col>
      <xdr:colOff>101600</xdr:colOff>
      <xdr:row>62</xdr:row>
      <xdr:rowOff>2794</xdr:rowOff>
    </xdr:to>
    <xdr:sp macro="" textlink="">
      <xdr:nvSpPr>
        <xdr:cNvPr id="542" name="楕円 541"/>
        <xdr:cNvSpPr/>
      </xdr:nvSpPr>
      <xdr:spPr>
        <a:xfrm>
          <a:off x="15430500" y="105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73152</xdr:rowOff>
    </xdr:from>
    <xdr:to>
      <xdr:col>85</xdr:col>
      <xdr:colOff>127000</xdr:colOff>
      <xdr:row>61</xdr:row>
      <xdr:rowOff>123444</xdr:rowOff>
    </xdr:to>
    <xdr:cxnSp macro="">
      <xdr:nvCxnSpPr>
        <xdr:cNvPr id="543" name="直線コネクタ 542"/>
        <xdr:cNvCxnSpPr/>
      </xdr:nvCxnSpPr>
      <xdr:spPr>
        <a:xfrm flipV="1">
          <a:off x="15481300" y="1053160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118364</xdr:rowOff>
    </xdr:from>
    <xdr:to>
      <xdr:col>76</xdr:col>
      <xdr:colOff>165100</xdr:colOff>
      <xdr:row>62</xdr:row>
      <xdr:rowOff>48514</xdr:rowOff>
    </xdr:to>
    <xdr:sp macro="" textlink="">
      <xdr:nvSpPr>
        <xdr:cNvPr id="544" name="楕円 543"/>
        <xdr:cNvSpPr/>
      </xdr:nvSpPr>
      <xdr:spPr>
        <a:xfrm>
          <a:off x="14541500"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123444</xdr:rowOff>
    </xdr:from>
    <xdr:to>
      <xdr:col>81</xdr:col>
      <xdr:colOff>50800</xdr:colOff>
      <xdr:row>61</xdr:row>
      <xdr:rowOff>169164</xdr:rowOff>
    </xdr:to>
    <xdr:cxnSp macro="">
      <xdr:nvCxnSpPr>
        <xdr:cNvPr id="545" name="直線コネクタ 544"/>
        <xdr:cNvCxnSpPr/>
      </xdr:nvCxnSpPr>
      <xdr:spPr>
        <a:xfrm flipV="1">
          <a:off x="14592300" y="105818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58183</xdr:rowOff>
    </xdr:from>
    <xdr:ext cx="405111" cy="259045"/>
    <xdr:sp macro="" textlink="">
      <xdr:nvSpPr>
        <xdr:cNvPr id="546" name="n_1aveValue【保健センター・保健所】&#10;有形固定資産減価償却率"/>
        <xdr:cNvSpPr txBox="1"/>
      </xdr:nvSpPr>
      <xdr:spPr>
        <a:xfrm>
          <a:off x="15266044" y="1017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69613</xdr:rowOff>
    </xdr:from>
    <xdr:ext cx="405111" cy="259045"/>
    <xdr:sp macro="" textlink="">
      <xdr:nvSpPr>
        <xdr:cNvPr id="547" name="n_2aveValue【保健センター・保健所】&#10;有形固定資産減価償却率"/>
        <xdr:cNvSpPr txBox="1"/>
      </xdr:nvSpPr>
      <xdr:spPr>
        <a:xfrm>
          <a:off x="14389744" y="1018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165371</xdr:rowOff>
    </xdr:from>
    <xdr:ext cx="405111" cy="259045"/>
    <xdr:sp macro="" textlink="">
      <xdr:nvSpPr>
        <xdr:cNvPr id="548" name="n_1mainValue【保健センター・保健所】&#10;有形固定資産減価償却率"/>
        <xdr:cNvSpPr txBox="1"/>
      </xdr:nvSpPr>
      <xdr:spPr>
        <a:xfrm>
          <a:off x="15266044" y="1062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39641</xdr:rowOff>
    </xdr:from>
    <xdr:ext cx="405111" cy="259045"/>
    <xdr:sp macro="" textlink="">
      <xdr:nvSpPr>
        <xdr:cNvPr id="549" name="n_2mainValue【保健センター・保健所】&#10;有形固定資産減価償却率"/>
        <xdr:cNvSpPr txBox="1"/>
      </xdr:nvSpPr>
      <xdr:spPr>
        <a:xfrm>
          <a:off x="14389744" y="1066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0" name="正方形/長方形 5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1" name="正方形/長方形 5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2" name="正方形/長方形 5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3" name="正方形/長方形 5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4" name="正方形/長方形 5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5" name="正方形/長方形 5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6" name="正方形/長方形 5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7" name="正方形/長方形 5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8" name="テキスト ボックス 5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9" name="直線コネクタ 5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0" name="直線コネクタ 55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1" name="テキスト ボックス 56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2" name="直線コネクタ 56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3" name="テキスト ボックス 56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4" name="直線コネクタ 56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5" name="テキスト ボックス 56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6" name="直線コネクタ 56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7" name="テキスト ボックス 56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8" name="直線コネクタ 56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9" name="テキスト ボックス 56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0" name="直線コネクタ 56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1" name="テキスト ボックス 57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3" name="テキスト ボックス 5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63</xdr:row>
      <xdr:rowOff>73478</xdr:rowOff>
    </xdr:to>
    <xdr:cxnSp macro="">
      <xdr:nvCxnSpPr>
        <xdr:cNvPr id="575" name="直線コネクタ 574"/>
        <xdr:cNvCxnSpPr/>
      </xdr:nvCxnSpPr>
      <xdr:spPr>
        <a:xfrm flipV="1">
          <a:off x="22160864" y="9666515"/>
          <a:ext cx="0" cy="1208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576" name="【保健センター・保健所】&#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577" name="直線コネクタ 576"/>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578"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579" name="直線コネクタ 578"/>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25599</xdr:rowOff>
    </xdr:from>
    <xdr:ext cx="469744" cy="259045"/>
    <xdr:sp macro="" textlink="">
      <xdr:nvSpPr>
        <xdr:cNvPr id="580" name="【保健センター・保健所】&#10;一人当たり面積平均値テキスト"/>
        <xdr:cNvSpPr txBox="1"/>
      </xdr:nvSpPr>
      <xdr:spPr>
        <a:xfrm>
          <a:off x="22199600" y="10312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47172</xdr:rowOff>
    </xdr:from>
    <xdr:to>
      <xdr:col>116</xdr:col>
      <xdr:colOff>114300</xdr:colOff>
      <xdr:row>60</xdr:row>
      <xdr:rowOff>148772</xdr:rowOff>
    </xdr:to>
    <xdr:sp macro="" textlink="">
      <xdr:nvSpPr>
        <xdr:cNvPr id="581" name="フローチャート: 判断 580"/>
        <xdr:cNvSpPr/>
      </xdr:nvSpPr>
      <xdr:spPr>
        <a:xfrm>
          <a:off x="221107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582" name="フローチャート: 判断 581"/>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112485</xdr:rowOff>
    </xdr:from>
    <xdr:to>
      <xdr:col>107</xdr:col>
      <xdr:colOff>101600</xdr:colOff>
      <xdr:row>61</xdr:row>
      <xdr:rowOff>42635</xdr:rowOff>
    </xdr:to>
    <xdr:sp macro="" textlink="">
      <xdr:nvSpPr>
        <xdr:cNvPr id="583" name="フローチャート: 判断 582"/>
        <xdr:cNvSpPr/>
      </xdr:nvSpPr>
      <xdr:spPr>
        <a:xfrm>
          <a:off x="20383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4" name="テキスト ボックス 5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14515</xdr:rowOff>
    </xdr:from>
    <xdr:to>
      <xdr:col>116</xdr:col>
      <xdr:colOff>114300</xdr:colOff>
      <xdr:row>56</xdr:row>
      <xdr:rowOff>116115</xdr:rowOff>
    </xdr:to>
    <xdr:sp macro="" textlink="">
      <xdr:nvSpPr>
        <xdr:cNvPr id="589" name="楕円 588"/>
        <xdr:cNvSpPr/>
      </xdr:nvSpPr>
      <xdr:spPr>
        <a:xfrm>
          <a:off x="22110700" y="96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138992</xdr:rowOff>
    </xdr:from>
    <xdr:ext cx="469744" cy="259045"/>
    <xdr:sp macro="" textlink="">
      <xdr:nvSpPr>
        <xdr:cNvPr id="590" name="【保健センター・保健所】&#10;一人当たり面積該当値テキスト"/>
        <xdr:cNvSpPr txBox="1"/>
      </xdr:nvSpPr>
      <xdr:spPr>
        <a:xfrm>
          <a:off x="22199600" y="956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30843</xdr:rowOff>
    </xdr:from>
    <xdr:to>
      <xdr:col>112</xdr:col>
      <xdr:colOff>38100</xdr:colOff>
      <xdr:row>56</xdr:row>
      <xdr:rowOff>132443</xdr:rowOff>
    </xdr:to>
    <xdr:sp macro="" textlink="">
      <xdr:nvSpPr>
        <xdr:cNvPr id="591" name="楕円 590"/>
        <xdr:cNvSpPr/>
      </xdr:nvSpPr>
      <xdr:spPr>
        <a:xfrm>
          <a:off x="21272500" y="96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65315</xdr:rowOff>
    </xdr:from>
    <xdr:to>
      <xdr:col>116</xdr:col>
      <xdr:colOff>63500</xdr:colOff>
      <xdr:row>56</xdr:row>
      <xdr:rowOff>81643</xdr:rowOff>
    </xdr:to>
    <xdr:cxnSp macro="">
      <xdr:nvCxnSpPr>
        <xdr:cNvPr id="592" name="直線コネクタ 591"/>
        <xdr:cNvCxnSpPr/>
      </xdr:nvCxnSpPr>
      <xdr:spPr>
        <a:xfrm flipV="1">
          <a:off x="21323300" y="96665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30843</xdr:rowOff>
    </xdr:from>
    <xdr:to>
      <xdr:col>107</xdr:col>
      <xdr:colOff>101600</xdr:colOff>
      <xdr:row>56</xdr:row>
      <xdr:rowOff>132443</xdr:rowOff>
    </xdr:to>
    <xdr:sp macro="" textlink="">
      <xdr:nvSpPr>
        <xdr:cNvPr id="593" name="楕円 592"/>
        <xdr:cNvSpPr/>
      </xdr:nvSpPr>
      <xdr:spPr>
        <a:xfrm>
          <a:off x="20383500" y="96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81643</xdr:rowOff>
    </xdr:from>
    <xdr:to>
      <xdr:col>111</xdr:col>
      <xdr:colOff>177800</xdr:colOff>
      <xdr:row>56</xdr:row>
      <xdr:rowOff>81643</xdr:rowOff>
    </xdr:to>
    <xdr:cxnSp macro="">
      <xdr:nvCxnSpPr>
        <xdr:cNvPr id="594" name="直線コネクタ 593"/>
        <xdr:cNvCxnSpPr/>
      </xdr:nvCxnSpPr>
      <xdr:spPr>
        <a:xfrm>
          <a:off x="20434300" y="9682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139899</xdr:rowOff>
    </xdr:from>
    <xdr:ext cx="469744" cy="259045"/>
    <xdr:sp macro="" textlink="">
      <xdr:nvSpPr>
        <xdr:cNvPr id="595" name="n_1aveValue【保健センター・保健所】&#10;一人当たり面積"/>
        <xdr:cNvSpPr txBox="1"/>
      </xdr:nvSpPr>
      <xdr:spPr>
        <a:xfrm>
          <a:off x="210757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33762</xdr:rowOff>
    </xdr:from>
    <xdr:ext cx="469744" cy="259045"/>
    <xdr:sp macro="" textlink="">
      <xdr:nvSpPr>
        <xdr:cNvPr id="596" name="n_2aveValue【保健センター・保健所】&#10;一人当たり面積"/>
        <xdr:cNvSpPr txBox="1"/>
      </xdr:nvSpPr>
      <xdr:spPr>
        <a:xfrm>
          <a:off x="20199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148970</xdr:rowOff>
    </xdr:from>
    <xdr:ext cx="469744" cy="259045"/>
    <xdr:sp macro="" textlink="">
      <xdr:nvSpPr>
        <xdr:cNvPr id="597" name="n_1mainValue【保健センター・保健所】&#10;一人当たり面積"/>
        <xdr:cNvSpPr txBox="1"/>
      </xdr:nvSpPr>
      <xdr:spPr>
        <a:xfrm>
          <a:off x="21075727" y="940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148970</xdr:rowOff>
    </xdr:from>
    <xdr:ext cx="469744" cy="259045"/>
    <xdr:sp macro="" textlink="">
      <xdr:nvSpPr>
        <xdr:cNvPr id="598" name="n_2mainValue【保健センター・保健所】&#10;一人当たり面積"/>
        <xdr:cNvSpPr txBox="1"/>
      </xdr:nvSpPr>
      <xdr:spPr>
        <a:xfrm>
          <a:off x="20199427" y="940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7" name="テキスト ボックス 6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8" name="直線コネクタ 6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9" name="テキスト ボックス 60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10" name="直線コネクタ 60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11" name="テキスト ボックス 61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12" name="直線コネクタ 61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13" name="テキスト ボックス 61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14" name="直線コネクタ 61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5" name="テキスト ボックス 61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6" name="直線コネクタ 61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7" name="テキスト ボックス 61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9" name="テキスト ボックス 61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150113</xdr:rowOff>
    </xdr:from>
    <xdr:to>
      <xdr:col>85</xdr:col>
      <xdr:colOff>126364</xdr:colOff>
      <xdr:row>85</xdr:row>
      <xdr:rowOff>24385</xdr:rowOff>
    </xdr:to>
    <xdr:cxnSp macro="">
      <xdr:nvCxnSpPr>
        <xdr:cNvPr id="621" name="直線コネクタ 620"/>
        <xdr:cNvCxnSpPr/>
      </xdr:nvCxnSpPr>
      <xdr:spPr>
        <a:xfrm flipV="1">
          <a:off x="16318864" y="13351763"/>
          <a:ext cx="0" cy="1245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28212</xdr:rowOff>
    </xdr:from>
    <xdr:ext cx="405111" cy="259045"/>
    <xdr:sp macro="" textlink="">
      <xdr:nvSpPr>
        <xdr:cNvPr id="622" name="【消防施設】&#10;有形固定資産減価償却率最小値テキスト"/>
        <xdr:cNvSpPr txBox="1"/>
      </xdr:nvSpPr>
      <xdr:spPr>
        <a:xfrm>
          <a:off x="16357600" y="1460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24385</xdr:rowOff>
    </xdr:from>
    <xdr:to>
      <xdr:col>86</xdr:col>
      <xdr:colOff>25400</xdr:colOff>
      <xdr:row>85</xdr:row>
      <xdr:rowOff>24385</xdr:rowOff>
    </xdr:to>
    <xdr:cxnSp macro="">
      <xdr:nvCxnSpPr>
        <xdr:cNvPr id="623" name="直線コネクタ 622"/>
        <xdr:cNvCxnSpPr/>
      </xdr:nvCxnSpPr>
      <xdr:spPr>
        <a:xfrm>
          <a:off x="16230600" y="14597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96790</xdr:rowOff>
    </xdr:from>
    <xdr:ext cx="405111" cy="259045"/>
    <xdr:sp macro="" textlink="">
      <xdr:nvSpPr>
        <xdr:cNvPr id="624" name="【消防施設】&#10;有形固定資産減価償却率最大値テキスト"/>
        <xdr:cNvSpPr txBox="1"/>
      </xdr:nvSpPr>
      <xdr:spPr>
        <a:xfrm>
          <a:off x="16357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150113</xdr:rowOff>
    </xdr:from>
    <xdr:to>
      <xdr:col>86</xdr:col>
      <xdr:colOff>25400</xdr:colOff>
      <xdr:row>77</xdr:row>
      <xdr:rowOff>150113</xdr:rowOff>
    </xdr:to>
    <xdr:cxnSp macro="">
      <xdr:nvCxnSpPr>
        <xdr:cNvPr id="625" name="直線コネクタ 624"/>
        <xdr:cNvCxnSpPr/>
      </xdr:nvCxnSpPr>
      <xdr:spPr>
        <a:xfrm>
          <a:off x="16230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78757</xdr:rowOff>
    </xdr:from>
    <xdr:ext cx="405111" cy="259045"/>
    <xdr:sp macro="" textlink="">
      <xdr:nvSpPr>
        <xdr:cNvPr id="626" name="【消防施設】&#10;有形固定資産減価償却率平均値テキスト"/>
        <xdr:cNvSpPr txBox="1"/>
      </xdr:nvSpPr>
      <xdr:spPr>
        <a:xfrm>
          <a:off x="16357600" y="1362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55880</xdr:rowOff>
    </xdr:from>
    <xdr:to>
      <xdr:col>85</xdr:col>
      <xdr:colOff>177800</xdr:colOff>
      <xdr:row>80</xdr:row>
      <xdr:rowOff>157480</xdr:rowOff>
    </xdr:to>
    <xdr:sp macro="" textlink="">
      <xdr:nvSpPr>
        <xdr:cNvPr id="627" name="フローチャート: 判断 626"/>
        <xdr:cNvSpPr/>
      </xdr:nvSpPr>
      <xdr:spPr>
        <a:xfrm>
          <a:off x="162687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133604</xdr:rowOff>
    </xdr:from>
    <xdr:to>
      <xdr:col>81</xdr:col>
      <xdr:colOff>101600</xdr:colOff>
      <xdr:row>81</xdr:row>
      <xdr:rowOff>63754</xdr:rowOff>
    </xdr:to>
    <xdr:sp macro="" textlink="">
      <xdr:nvSpPr>
        <xdr:cNvPr id="628" name="フローチャート: 判断 627"/>
        <xdr:cNvSpPr/>
      </xdr:nvSpPr>
      <xdr:spPr>
        <a:xfrm>
          <a:off x="15430500" y="1384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7874</xdr:rowOff>
    </xdr:from>
    <xdr:to>
      <xdr:col>76</xdr:col>
      <xdr:colOff>165100</xdr:colOff>
      <xdr:row>81</xdr:row>
      <xdr:rowOff>109474</xdr:rowOff>
    </xdr:to>
    <xdr:sp macro="" textlink="">
      <xdr:nvSpPr>
        <xdr:cNvPr id="629" name="フローチャート: 判断 628"/>
        <xdr:cNvSpPr/>
      </xdr:nvSpPr>
      <xdr:spPr>
        <a:xfrm>
          <a:off x="14541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110744</xdr:rowOff>
    </xdr:from>
    <xdr:to>
      <xdr:col>85</xdr:col>
      <xdr:colOff>177800</xdr:colOff>
      <xdr:row>82</xdr:row>
      <xdr:rowOff>40894</xdr:rowOff>
    </xdr:to>
    <xdr:sp macro="" textlink="">
      <xdr:nvSpPr>
        <xdr:cNvPr id="635" name="楕円 634"/>
        <xdr:cNvSpPr/>
      </xdr:nvSpPr>
      <xdr:spPr>
        <a:xfrm>
          <a:off x="16268700" y="1399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89171</xdr:rowOff>
    </xdr:from>
    <xdr:ext cx="405111" cy="259045"/>
    <xdr:sp macro="" textlink="">
      <xdr:nvSpPr>
        <xdr:cNvPr id="636" name="【消防施設】&#10;有形固定資産減価償却率該当値テキスト"/>
        <xdr:cNvSpPr txBox="1"/>
      </xdr:nvSpPr>
      <xdr:spPr>
        <a:xfrm>
          <a:off x="16357600" y="1397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30735</xdr:rowOff>
    </xdr:from>
    <xdr:to>
      <xdr:col>81</xdr:col>
      <xdr:colOff>101600</xdr:colOff>
      <xdr:row>80</xdr:row>
      <xdr:rowOff>132335</xdr:rowOff>
    </xdr:to>
    <xdr:sp macro="" textlink="">
      <xdr:nvSpPr>
        <xdr:cNvPr id="637" name="楕円 636"/>
        <xdr:cNvSpPr/>
      </xdr:nvSpPr>
      <xdr:spPr>
        <a:xfrm>
          <a:off x="15430500" y="137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81535</xdr:rowOff>
    </xdr:from>
    <xdr:to>
      <xdr:col>85</xdr:col>
      <xdr:colOff>127000</xdr:colOff>
      <xdr:row>81</xdr:row>
      <xdr:rowOff>161544</xdr:rowOff>
    </xdr:to>
    <xdr:cxnSp macro="">
      <xdr:nvCxnSpPr>
        <xdr:cNvPr id="638" name="直線コネクタ 637"/>
        <xdr:cNvCxnSpPr/>
      </xdr:nvCxnSpPr>
      <xdr:spPr>
        <a:xfrm>
          <a:off x="15481300" y="13797535"/>
          <a:ext cx="8382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35306</xdr:rowOff>
    </xdr:from>
    <xdr:to>
      <xdr:col>76</xdr:col>
      <xdr:colOff>165100</xdr:colOff>
      <xdr:row>80</xdr:row>
      <xdr:rowOff>136906</xdr:rowOff>
    </xdr:to>
    <xdr:sp macro="" textlink="">
      <xdr:nvSpPr>
        <xdr:cNvPr id="639" name="楕円 638"/>
        <xdr:cNvSpPr/>
      </xdr:nvSpPr>
      <xdr:spPr>
        <a:xfrm>
          <a:off x="14541500" y="1375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81535</xdr:rowOff>
    </xdr:from>
    <xdr:to>
      <xdr:col>81</xdr:col>
      <xdr:colOff>50800</xdr:colOff>
      <xdr:row>80</xdr:row>
      <xdr:rowOff>86106</xdr:rowOff>
    </xdr:to>
    <xdr:cxnSp macro="">
      <xdr:nvCxnSpPr>
        <xdr:cNvPr id="640" name="直線コネクタ 639"/>
        <xdr:cNvCxnSpPr/>
      </xdr:nvCxnSpPr>
      <xdr:spPr>
        <a:xfrm flipV="1">
          <a:off x="14592300" y="1379753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54881</xdr:rowOff>
    </xdr:from>
    <xdr:ext cx="405111" cy="259045"/>
    <xdr:sp macro="" textlink="">
      <xdr:nvSpPr>
        <xdr:cNvPr id="641" name="n_1aveValue【消防施設】&#10;有形固定資産減価償却率"/>
        <xdr:cNvSpPr txBox="1"/>
      </xdr:nvSpPr>
      <xdr:spPr>
        <a:xfrm>
          <a:off x="15266044" y="1394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100601</xdr:rowOff>
    </xdr:from>
    <xdr:ext cx="405111" cy="259045"/>
    <xdr:sp macro="" textlink="">
      <xdr:nvSpPr>
        <xdr:cNvPr id="642" name="n_2aveValue【消防施設】&#10;有形固定資産減価償却率"/>
        <xdr:cNvSpPr txBox="1"/>
      </xdr:nvSpPr>
      <xdr:spPr>
        <a:xfrm>
          <a:off x="14389744" y="1398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148862</xdr:rowOff>
    </xdr:from>
    <xdr:ext cx="405111" cy="259045"/>
    <xdr:sp macro="" textlink="">
      <xdr:nvSpPr>
        <xdr:cNvPr id="643" name="n_1mainValue【消防施設】&#10;有形固定資産減価償却率"/>
        <xdr:cNvSpPr txBox="1"/>
      </xdr:nvSpPr>
      <xdr:spPr>
        <a:xfrm>
          <a:off x="15266044" y="13521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153433</xdr:rowOff>
    </xdr:from>
    <xdr:ext cx="405111" cy="259045"/>
    <xdr:sp macro="" textlink="">
      <xdr:nvSpPr>
        <xdr:cNvPr id="644" name="n_2mainValue【消防施設】&#10;有形固定資産減価償却率"/>
        <xdr:cNvSpPr txBox="1"/>
      </xdr:nvSpPr>
      <xdr:spPr>
        <a:xfrm>
          <a:off x="14389744" y="1352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5" name="正方形/長方形 6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6" name="正方形/長方形 6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7" name="正方形/長方形 6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8" name="正方形/長方形 6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9" name="正方形/長方形 6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0" name="正方形/長方形 6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1" name="正方形/長方形 6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2" name="正方形/長方形 6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3" name="テキスト ボックス 6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4" name="直線コネクタ 6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5" name="直線コネクタ 65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6" name="テキスト ボックス 65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7" name="直線コネクタ 65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8" name="テキスト ボックス 65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9" name="直線コネクタ 65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0" name="テキスト ボックス 65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1" name="直線コネクタ 66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2" name="テキスト ボックス 66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3" name="直線コネクタ 66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4" name="テキスト ボックス 66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5" name="直線コネクタ 6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6" name="テキスト ボックス 6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72389</xdr:rowOff>
    </xdr:from>
    <xdr:to>
      <xdr:col>116</xdr:col>
      <xdr:colOff>62864</xdr:colOff>
      <xdr:row>86</xdr:row>
      <xdr:rowOff>76200</xdr:rowOff>
    </xdr:to>
    <xdr:cxnSp macro="">
      <xdr:nvCxnSpPr>
        <xdr:cNvPr id="668" name="直線コネクタ 667"/>
        <xdr:cNvCxnSpPr/>
      </xdr:nvCxnSpPr>
      <xdr:spPr>
        <a:xfrm flipV="1">
          <a:off x="22160864" y="1344548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69"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70" name="直線コネクタ 669"/>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19066</xdr:rowOff>
    </xdr:from>
    <xdr:ext cx="469744" cy="259045"/>
    <xdr:sp macro="" textlink="">
      <xdr:nvSpPr>
        <xdr:cNvPr id="671" name="【消防施設】&#10;一人当たり面積最大値テキスト"/>
        <xdr:cNvSpPr txBox="1"/>
      </xdr:nvSpPr>
      <xdr:spPr>
        <a:xfrm>
          <a:off x="22199600" y="1322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72389</xdr:rowOff>
    </xdr:from>
    <xdr:to>
      <xdr:col>116</xdr:col>
      <xdr:colOff>152400</xdr:colOff>
      <xdr:row>78</xdr:row>
      <xdr:rowOff>72389</xdr:rowOff>
    </xdr:to>
    <xdr:cxnSp macro="">
      <xdr:nvCxnSpPr>
        <xdr:cNvPr id="672" name="直線コネクタ 671"/>
        <xdr:cNvCxnSpPr/>
      </xdr:nvCxnSpPr>
      <xdr:spPr>
        <a:xfrm>
          <a:off x="22072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13988</xdr:rowOff>
    </xdr:from>
    <xdr:ext cx="469744" cy="259045"/>
    <xdr:sp macro="" textlink="">
      <xdr:nvSpPr>
        <xdr:cNvPr id="673" name="【消防施設】&#10;一人当たり面積平均値テキスト"/>
        <xdr:cNvSpPr txBox="1"/>
      </xdr:nvSpPr>
      <xdr:spPr>
        <a:xfrm>
          <a:off x="22199600" y="14244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162561</xdr:rowOff>
    </xdr:from>
    <xdr:to>
      <xdr:col>116</xdr:col>
      <xdr:colOff>114300</xdr:colOff>
      <xdr:row>84</xdr:row>
      <xdr:rowOff>92711</xdr:rowOff>
    </xdr:to>
    <xdr:sp macro="" textlink="">
      <xdr:nvSpPr>
        <xdr:cNvPr id="674" name="フローチャート: 判断 673"/>
        <xdr:cNvSpPr/>
      </xdr:nvSpPr>
      <xdr:spPr>
        <a:xfrm>
          <a:off x="221107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17780</xdr:rowOff>
    </xdr:from>
    <xdr:to>
      <xdr:col>112</xdr:col>
      <xdr:colOff>38100</xdr:colOff>
      <xdr:row>84</xdr:row>
      <xdr:rowOff>119380</xdr:rowOff>
    </xdr:to>
    <xdr:sp macro="" textlink="">
      <xdr:nvSpPr>
        <xdr:cNvPr id="675" name="フローチャート: 判断 674"/>
        <xdr:cNvSpPr/>
      </xdr:nvSpPr>
      <xdr:spPr>
        <a:xfrm>
          <a:off x="2127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40639</xdr:rowOff>
    </xdr:from>
    <xdr:to>
      <xdr:col>107</xdr:col>
      <xdr:colOff>101600</xdr:colOff>
      <xdr:row>85</xdr:row>
      <xdr:rowOff>142239</xdr:rowOff>
    </xdr:to>
    <xdr:sp macro="" textlink="">
      <xdr:nvSpPr>
        <xdr:cNvPr id="676" name="フローチャート: 判断 675"/>
        <xdr:cNvSpPr/>
      </xdr:nvSpPr>
      <xdr:spPr>
        <a:xfrm>
          <a:off x="20383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7" name="テキスト ボックス 6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8" name="テキスト ボックス 6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9" name="テキスト ボックス 6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0" name="テキスト ボックス 6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1" name="テキスト ボックス 6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101600</xdr:rowOff>
    </xdr:from>
    <xdr:to>
      <xdr:col>116</xdr:col>
      <xdr:colOff>114300</xdr:colOff>
      <xdr:row>86</xdr:row>
      <xdr:rowOff>31750</xdr:rowOff>
    </xdr:to>
    <xdr:sp macro="" textlink="">
      <xdr:nvSpPr>
        <xdr:cNvPr id="682" name="楕円 681"/>
        <xdr:cNvSpPr/>
      </xdr:nvSpPr>
      <xdr:spPr>
        <a:xfrm>
          <a:off x="221107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16527</xdr:rowOff>
    </xdr:from>
    <xdr:ext cx="469744" cy="259045"/>
    <xdr:sp macro="" textlink="">
      <xdr:nvSpPr>
        <xdr:cNvPr id="683" name="【消防施設】&#10;一人当たり面積該当値テキスト"/>
        <xdr:cNvSpPr txBox="1"/>
      </xdr:nvSpPr>
      <xdr:spPr>
        <a:xfrm>
          <a:off x="22199600" y="1458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162561</xdr:rowOff>
    </xdr:from>
    <xdr:to>
      <xdr:col>112</xdr:col>
      <xdr:colOff>38100</xdr:colOff>
      <xdr:row>86</xdr:row>
      <xdr:rowOff>92711</xdr:rowOff>
    </xdr:to>
    <xdr:sp macro="" textlink="">
      <xdr:nvSpPr>
        <xdr:cNvPr id="684" name="楕円 683"/>
        <xdr:cNvSpPr/>
      </xdr:nvSpPr>
      <xdr:spPr>
        <a:xfrm>
          <a:off x="21272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152400</xdr:rowOff>
    </xdr:from>
    <xdr:to>
      <xdr:col>116</xdr:col>
      <xdr:colOff>63500</xdr:colOff>
      <xdr:row>86</xdr:row>
      <xdr:rowOff>41911</xdr:rowOff>
    </xdr:to>
    <xdr:cxnSp macro="">
      <xdr:nvCxnSpPr>
        <xdr:cNvPr id="685" name="直線コネクタ 684"/>
        <xdr:cNvCxnSpPr/>
      </xdr:nvCxnSpPr>
      <xdr:spPr>
        <a:xfrm flipV="1">
          <a:off x="21323300" y="1472565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128270</xdr:rowOff>
    </xdr:from>
    <xdr:to>
      <xdr:col>107</xdr:col>
      <xdr:colOff>101600</xdr:colOff>
      <xdr:row>86</xdr:row>
      <xdr:rowOff>58420</xdr:rowOff>
    </xdr:to>
    <xdr:sp macro="" textlink="">
      <xdr:nvSpPr>
        <xdr:cNvPr id="686" name="楕円 685"/>
        <xdr:cNvSpPr/>
      </xdr:nvSpPr>
      <xdr:spPr>
        <a:xfrm>
          <a:off x="20383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xdr:rowOff>
    </xdr:from>
    <xdr:to>
      <xdr:col>111</xdr:col>
      <xdr:colOff>177800</xdr:colOff>
      <xdr:row>86</xdr:row>
      <xdr:rowOff>41911</xdr:rowOff>
    </xdr:to>
    <xdr:cxnSp macro="">
      <xdr:nvCxnSpPr>
        <xdr:cNvPr id="687" name="直線コネクタ 686"/>
        <xdr:cNvCxnSpPr/>
      </xdr:nvCxnSpPr>
      <xdr:spPr>
        <a:xfrm>
          <a:off x="20434300" y="147523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135907</xdr:rowOff>
    </xdr:from>
    <xdr:ext cx="469744" cy="259045"/>
    <xdr:sp macro="" textlink="">
      <xdr:nvSpPr>
        <xdr:cNvPr id="688" name="n_1aveValue【消防施設】&#10;一人当たり面積"/>
        <xdr:cNvSpPr txBox="1"/>
      </xdr:nvSpPr>
      <xdr:spPr>
        <a:xfrm>
          <a:off x="21075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158766</xdr:rowOff>
    </xdr:from>
    <xdr:ext cx="469744" cy="259045"/>
    <xdr:sp macro="" textlink="">
      <xdr:nvSpPr>
        <xdr:cNvPr id="689" name="n_2aveValue【消防施設】&#10;一人当たり面積"/>
        <xdr:cNvSpPr txBox="1"/>
      </xdr:nvSpPr>
      <xdr:spPr>
        <a:xfrm>
          <a:off x="20199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83838</xdr:rowOff>
    </xdr:from>
    <xdr:ext cx="469744" cy="259045"/>
    <xdr:sp macro="" textlink="">
      <xdr:nvSpPr>
        <xdr:cNvPr id="690" name="n_1mainValue【消防施設】&#10;一人当たり面積"/>
        <xdr:cNvSpPr txBox="1"/>
      </xdr:nvSpPr>
      <xdr:spPr>
        <a:xfrm>
          <a:off x="210757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49547</xdr:rowOff>
    </xdr:from>
    <xdr:ext cx="469744" cy="259045"/>
    <xdr:sp macro="" textlink="">
      <xdr:nvSpPr>
        <xdr:cNvPr id="691" name="n_2mainValue【消防施設】&#10;一人当たり面積"/>
        <xdr:cNvSpPr txBox="1"/>
      </xdr:nvSpPr>
      <xdr:spPr>
        <a:xfrm>
          <a:off x="20199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2" name="正方形/長方形 6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3" name="正方形/長方形 6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4" name="正方形/長方形 6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5" name="正方形/長方形 6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6" name="正方形/長方形 6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7" name="正方形/長方形 6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8" name="正方形/長方形 6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9" name="正方形/長方形 6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0" name="テキスト ボックス 6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1" name="直線コネクタ 7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02" name="テキスト ボックス 70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3" name="直線コネクタ 70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4" name="テキスト ボックス 70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5" name="直線コネクタ 70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6" name="テキスト ボックス 70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7" name="直線コネクタ 70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8" name="テキスト ボックス 70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9" name="直線コネクタ 70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0" name="テキスト ボックス 70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1" name="直線コネクタ 71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12" name="テキスト ボックス 71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3" name="直線コネクタ 7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4" name="テキスト ボックス 7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30480</xdr:rowOff>
    </xdr:to>
    <xdr:cxnSp macro="">
      <xdr:nvCxnSpPr>
        <xdr:cNvPr id="716" name="直線コネクタ 715"/>
        <xdr:cNvCxnSpPr/>
      </xdr:nvCxnSpPr>
      <xdr:spPr>
        <a:xfrm flipV="1">
          <a:off x="16318864" y="1739265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17"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18" name="直線コネクタ 717"/>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719" name="【庁舎】&#10;有形固定資産減価償却率最大値テキスト"/>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720" name="直線コネクタ 719"/>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60977</xdr:rowOff>
    </xdr:from>
    <xdr:ext cx="405111" cy="259045"/>
    <xdr:sp macro="" textlink="">
      <xdr:nvSpPr>
        <xdr:cNvPr id="721" name="【庁舎】&#10;有形固定資産減価償却率平均値テキスト"/>
        <xdr:cNvSpPr txBox="1"/>
      </xdr:nvSpPr>
      <xdr:spPr>
        <a:xfrm>
          <a:off x="16357600" y="1789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82550</xdr:rowOff>
    </xdr:from>
    <xdr:to>
      <xdr:col>85</xdr:col>
      <xdr:colOff>177800</xdr:colOff>
      <xdr:row>105</xdr:row>
      <xdr:rowOff>12700</xdr:rowOff>
    </xdr:to>
    <xdr:sp macro="" textlink="">
      <xdr:nvSpPr>
        <xdr:cNvPr id="722" name="フローチャート: 判断 721"/>
        <xdr:cNvSpPr/>
      </xdr:nvSpPr>
      <xdr:spPr>
        <a:xfrm>
          <a:off x="16268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723" name="フローチャート: 判断 722"/>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15875</xdr:rowOff>
    </xdr:from>
    <xdr:to>
      <xdr:col>76</xdr:col>
      <xdr:colOff>165100</xdr:colOff>
      <xdr:row>105</xdr:row>
      <xdr:rowOff>117475</xdr:rowOff>
    </xdr:to>
    <xdr:sp macro="" textlink="">
      <xdr:nvSpPr>
        <xdr:cNvPr id="724" name="フローチャート: 判断 723"/>
        <xdr:cNvSpPr/>
      </xdr:nvSpPr>
      <xdr:spPr>
        <a:xfrm>
          <a:off x="14541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5" name="テキスト ボックス 7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6" name="テキスト ボックス 7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7" name="テキスト ボックス 7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8" name="テキスト ボックス 7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9" name="テキスト ボックス 7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40639</xdr:rowOff>
    </xdr:from>
    <xdr:to>
      <xdr:col>85</xdr:col>
      <xdr:colOff>177800</xdr:colOff>
      <xdr:row>101</xdr:row>
      <xdr:rowOff>142239</xdr:rowOff>
    </xdr:to>
    <xdr:sp macro="" textlink="">
      <xdr:nvSpPr>
        <xdr:cNvPr id="730" name="楕円 729"/>
        <xdr:cNvSpPr/>
      </xdr:nvSpPr>
      <xdr:spPr>
        <a:xfrm>
          <a:off x="16268700" y="173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149876</xdr:rowOff>
    </xdr:from>
    <xdr:ext cx="405111" cy="259045"/>
    <xdr:sp macro="" textlink="">
      <xdr:nvSpPr>
        <xdr:cNvPr id="731" name="【庁舎】&#10;有形固定資産減価償却率該当値テキスト"/>
        <xdr:cNvSpPr txBox="1"/>
      </xdr:nvSpPr>
      <xdr:spPr>
        <a:xfrm>
          <a:off x="16357600" y="1729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78739</xdr:rowOff>
    </xdr:from>
    <xdr:to>
      <xdr:col>81</xdr:col>
      <xdr:colOff>101600</xdr:colOff>
      <xdr:row>102</xdr:row>
      <xdr:rowOff>8889</xdr:rowOff>
    </xdr:to>
    <xdr:sp macro="" textlink="">
      <xdr:nvSpPr>
        <xdr:cNvPr id="732" name="楕円 731"/>
        <xdr:cNvSpPr/>
      </xdr:nvSpPr>
      <xdr:spPr>
        <a:xfrm>
          <a:off x="15430500" y="1739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91439</xdr:rowOff>
    </xdr:from>
    <xdr:to>
      <xdr:col>85</xdr:col>
      <xdr:colOff>127000</xdr:colOff>
      <xdr:row>101</xdr:row>
      <xdr:rowOff>129539</xdr:rowOff>
    </xdr:to>
    <xdr:cxnSp macro="">
      <xdr:nvCxnSpPr>
        <xdr:cNvPr id="733" name="直線コネクタ 732"/>
        <xdr:cNvCxnSpPr/>
      </xdr:nvCxnSpPr>
      <xdr:spPr>
        <a:xfrm flipV="1">
          <a:off x="15481300" y="174078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99695</xdr:rowOff>
    </xdr:from>
    <xdr:to>
      <xdr:col>76</xdr:col>
      <xdr:colOff>165100</xdr:colOff>
      <xdr:row>102</xdr:row>
      <xdr:rowOff>29845</xdr:rowOff>
    </xdr:to>
    <xdr:sp macro="" textlink="">
      <xdr:nvSpPr>
        <xdr:cNvPr id="734" name="楕円 733"/>
        <xdr:cNvSpPr/>
      </xdr:nvSpPr>
      <xdr:spPr>
        <a:xfrm>
          <a:off x="14541500" y="1741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129539</xdr:rowOff>
    </xdr:from>
    <xdr:to>
      <xdr:col>81</xdr:col>
      <xdr:colOff>50800</xdr:colOff>
      <xdr:row>101</xdr:row>
      <xdr:rowOff>150495</xdr:rowOff>
    </xdr:to>
    <xdr:cxnSp macro="">
      <xdr:nvCxnSpPr>
        <xdr:cNvPr id="735" name="直線コネクタ 734"/>
        <xdr:cNvCxnSpPr/>
      </xdr:nvCxnSpPr>
      <xdr:spPr>
        <a:xfrm flipV="1">
          <a:off x="14592300" y="17445989"/>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24782</xdr:rowOff>
    </xdr:from>
    <xdr:ext cx="405111" cy="259045"/>
    <xdr:sp macro="" textlink="">
      <xdr:nvSpPr>
        <xdr:cNvPr id="736" name="n_1aveValue【庁舎】&#10;有形固定資産減価償却率"/>
        <xdr:cNvSpPr txBox="1"/>
      </xdr:nvSpPr>
      <xdr:spPr>
        <a:xfrm>
          <a:off x="152660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108602</xdr:rowOff>
    </xdr:from>
    <xdr:ext cx="405111" cy="259045"/>
    <xdr:sp macro="" textlink="">
      <xdr:nvSpPr>
        <xdr:cNvPr id="737" name="n_2aveValue【庁舎】&#10;有形固定資産減価償却率"/>
        <xdr:cNvSpPr txBox="1"/>
      </xdr:nvSpPr>
      <xdr:spPr>
        <a:xfrm>
          <a:off x="143897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25416</xdr:rowOff>
    </xdr:from>
    <xdr:ext cx="405111" cy="259045"/>
    <xdr:sp macro="" textlink="">
      <xdr:nvSpPr>
        <xdr:cNvPr id="738" name="n_1mainValue【庁舎】&#10;有形固定資産減価償却率"/>
        <xdr:cNvSpPr txBox="1"/>
      </xdr:nvSpPr>
      <xdr:spPr>
        <a:xfrm>
          <a:off x="15266044" y="1717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46372</xdr:rowOff>
    </xdr:from>
    <xdr:ext cx="405111" cy="259045"/>
    <xdr:sp macro="" textlink="">
      <xdr:nvSpPr>
        <xdr:cNvPr id="739" name="n_2mainValue【庁舎】&#10;有形固定資産減価償却率"/>
        <xdr:cNvSpPr txBox="1"/>
      </xdr:nvSpPr>
      <xdr:spPr>
        <a:xfrm>
          <a:off x="14389744" y="1719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0" name="正方形/長方形 7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1" name="正方形/長方形 7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2" name="正方形/長方形 7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3" name="正方形/長方形 7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4" name="正方形/長方形 7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5" name="正方形/長方形 7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6" name="正方形/長方形 7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7" name="正方形/長方形 7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8" name="テキスト ボックス 7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9" name="直線コネクタ 7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0" name="テキスト ボックス 74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51" name="直線コネクタ 750"/>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52" name="テキスト ボックス 751"/>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3" name="直線コネクタ 75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4" name="テキスト ボックス 75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55" name="直線コネクタ 754"/>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56" name="テキスト ボックス 755"/>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7" name="直線コネクタ 7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8" name="テキスト ボックス 7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110489</xdr:rowOff>
    </xdr:from>
    <xdr:to>
      <xdr:col>116</xdr:col>
      <xdr:colOff>62864</xdr:colOff>
      <xdr:row>108</xdr:row>
      <xdr:rowOff>76200</xdr:rowOff>
    </xdr:to>
    <xdr:cxnSp macro="">
      <xdr:nvCxnSpPr>
        <xdr:cNvPr id="760" name="直線コネクタ 759"/>
        <xdr:cNvCxnSpPr/>
      </xdr:nvCxnSpPr>
      <xdr:spPr>
        <a:xfrm flipV="1">
          <a:off x="22160864" y="17255489"/>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761"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762" name="直線コネクタ 761"/>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57166</xdr:rowOff>
    </xdr:from>
    <xdr:ext cx="469744" cy="259045"/>
    <xdr:sp macro="" textlink="">
      <xdr:nvSpPr>
        <xdr:cNvPr id="763" name="【庁舎】&#10;一人当たり面積最大値テキスト"/>
        <xdr:cNvSpPr txBox="1"/>
      </xdr:nvSpPr>
      <xdr:spPr>
        <a:xfrm>
          <a:off x="22199600" y="170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110489</xdr:rowOff>
    </xdr:from>
    <xdr:to>
      <xdr:col>116</xdr:col>
      <xdr:colOff>152400</xdr:colOff>
      <xdr:row>100</xdr:row>
      <xdr:rowOff>110489</xdr:rowOff>
    </xdr:to>
    <xdr:cxnSp macro="">
      <xdr:nvCxnSpPr>
        <xdr:cNvPr id="764" name="直線コネクタ 763"/>
        <xdr:cNvCxnSpPr/>
      </xdr:nvCxnSpPr>
      <xdr:spPr>
        <a:xfrm>
          <a:off x="22072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111141</xdr:rowOff>
    </xdr:from>
    <xdr:ext cx="469744" cy="259045"/>
    <xdr:sp macro="" textlink="">
      <xdr:nvSpPr>
        <xdr:cNvPr id="765" name="【庁舎】&#10;一人当たり面積平均値テキスト"/>
        <xdr:cNvSpPr txBox="1"/>
      </xdr:nvSpPr>
      <xdr:spPr>
        <a:xfrm>
          <a:off x="22199600" y="17599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88264</xdr:rowOff>
    </xdr:from>
    <xdr:to>
      <xdr:col>116</xdr:col>
      <xdr:colOff>114300</xdr:colOff>
      <xdr:row>104</xdr:row>
      <xdr:rowOff>18414</xdr:rowOff>
    </xdr:to>
    <xdr:sp macro="" textlink="">
      <xdr:nvSpPr>
        <xdr:cNvPr id="766" name="フローチャート: 判断 765"/>
        <xdr:cNvSpPr/>
      </xdr:nvSpPr>
      <xdr:spPr>
        <a:xfrm>
          <a:off x="221107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99695</xdr:rowOff>
    </xdr:from>
    <xdr:to>
      <xdr:col>112</xdr:col>
      <xdr:colOff>38100</xdr:colOff>
      <xdr:row>104</xdr:row>
      <xdr:rowOff>29845</xdr:rowOff>
    </xdr:to>
    <xdr:sp macro="" textlink="">
      <xdr:nvSpPr>
        <xdr:cNvPr id="767" name="フローチャート: 判断 766"/>
        <xdr:cNvSpPr/>
      </xdr:nvSpPr>
      <xdr:spPr>
        <a:xfrm>
          <a:off x="21272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48261</xdr:rowOff>
    </xdr:from>
    <xdr:to>
      <xdr:col>107</xdr:col>
      <xdr:colOff>101600</xdr:colOff>
      <xdr:row>105</xdr:row>
      <xdr:rowOff>149861</xdr:rowOff>
    </xdr:to>
    <xdr:sp macro="" textlink="">
      <xdr:nvSpPr>
        <xdr:cNvPr id="768" name="フローチャート: 判断 767"/>
        <xdr:cNvSpPr/>
      </xdr:nvSpPr>
      <xdr:spPr>
        <a:xfrm>
          <a:off x="2038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99695</xdr:rowOff>
    </xdr:from>
    <xdr:to>
      <xdr:col>116</xdr:col>
      <xdr:colOff>114300</xdr:colOff>
      <xdr:row>108</xdr:row>
      <xdr:rowOff>29845</xdr:rowOff>
    </xdr:to>
    <xdr:sp macro="" textlink="">
      <xdr:nvSpPr>
        <xdr:cNvPr id="774" name="楕円 773"/>
        <xdr:cNvSpPr/>
      </xdr:nvSpPr>
      <xdr:spPr>
        <a:xfrm>
          <a:off x="221107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14622</xdr:rowOff>
    </xdr:from>
    <xdr:ext cx="469744" cy="259045"/>
    <xdr:sp macro="" textlink="">
      <xdr:nvSpPr>
        <xdr:cNvPr id="775" name="【庁舎】&#10;一人当たり面積該当値テキスト"/>
        <xdr:cNvSpPr txBox="1"/>
      </xdr:nvSpPr>
      <xdr:spPr>
        <a:xfrm>
          <a:off x="22199600" y="1835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105411</xdr:rowOff>
    </xdr:from>
    <xdr:to>
      <xdr:col>112</xdr:col>
      <xdr:colOff>38100</xdr:colOff>
      <xdr:row>108</xdr:row>
      <xdr:rowOff>35561</xdr:rowOff>
    </xdr:to>
    <xdr:sp macro="" textlink="">
      <xdr:nvSpPr>
        <xdr:cNvPr id="776" name="楕円 775"/>
        <xdr:cNvSpPr/>
      </xdr:nvSpPr>
      <xdr:spPr>
        <a:xfrm>
          <a:off x="21272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150495</xdr:rowOff>
    </xdr:from>
    <xdr:to>
      <xdr:col>116</xdr:col>
      <xdr:colOff>63500</xdr:colOff>
      <xdr:row>107</xdr:row>
      <xdr:rowOff>156211</xdr:rowOff>
    </xdr:to>
    <xdr:cxnSp macro="">
      <xdr:nvCxnSpPr>
        <xdr:cNvPr id="777" name="直線コネクタ 776"/>
        <xdr:cNvCxnSpPr/>
      </xdr:nvCxnSpPr>
      <xdr:spPr>
        <a:xfrm flipV="1">
          <a:off x="21323300" y="1849564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122555</xdr:rowOff>
    </xdr:from>
    <xdr:to>
      <xdr:col>107</xdr:col>
      <xdr:colOff>101600</xdr:colOff>
      <xdr:row>108</xdr:row>
      <xdr:rowOff>52705</xdr:rowOff>
    </xdr:to>
    <xdr:sp macro="" textlink="">
      <xdr:nvSpPr>
        <xdr:cNvPr id="778" name="楕円 777"/>
        <xdr:cNvSpPr/>
      </xdr:nvSpPr>
      <xdr:spPr>
        <a:xfrm>
          <a:off x="20383500" y="184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156211</xdr:rowOff>
    </xdr:from>
    <xdr:to>
      <xdr:col>111</xdr:col>
      <xdr:colOff>177800</xdr:colOff>
      <xdr:row>108</xdr:row>
      <xdr:rowOff>1905</xdr:rowOff>
    </xdr:to>
    <xdr:cxnSp macro="">
      <xdr:nvCxnSpPr>
        <xdr:cNvPr id="779" name="直線コネクタ 778"/>
        <xdr:cNvCxnSpPr/>
      </xdr:nvCxnSpPr>
      <xdr:spPr>
        <a:xfrm flipV="1">
          <a:off x="20434300" y="1850136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46372</xdr:rowOff>
    </xdr:from>
    <xdr:ext cx="469744" cy="259045"/>
    <xdr:sp macro="" textlink="">
      <xdr:nvSpPr>
        <xdr:cNvPr id="780" name="n_1aveValue【庁舎】&#10;一人当たり面積"/>
        <xdr:cNvSpPr txBox="1"/>
      </xdr:nvSpPr>
      <xdr:spPr>
        <a:xfrm>
          <a:off x="21075727" y="175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166388</xdr:rowOff>
    </xdr:from>
    <xdr:ext cx="469744" cy="259045"/>
    <xdr:sp macro="" textlink="">
      <xdr:nvSpPr>
        <xdr:cNvPr id="781" name="n_2aveValue【庁舎】&#10;一人当たり面積"/>
        <xdr:cNvSpPr txBox="1"/>
      </xdr:nvSpPr>
      <xdr:spPr>
        <a:xfrm>
          <a:off x="20199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26688</xdr:rowOff>
    </xdr:from>
    <xdr:ext cx="469744" cy="259045"/>
    <xdr:sp macro="" textlink="">
      <xdr:nvSpPr>
        <xdr:cNvPr id="782" name="n_1mainValue【庁舎】&#10;一人当たり面積"/>
        <xdr:cNvSpPr txBox="1"/>
      </xdr:nvSpPr>
      <xdr:spPr>
        <a:xfrm>
          <a:off x="210757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43832</xdr:rowOff>
    </xdr:from>
    <xdr:ext cx="469744" cy="259045"/>
    <xdr:sp macro="" textlink="">
      <xdr:nvSpPr>
        <xdr:cNvPr id="783" name="n_2mainValue【庁舎】&#10;一人当たり面積"/>
        <xdr:cNvSpPr txBox="1"/>
      </xdr:nvSpPr>
      <xdr:spPr>
        <a:xfrm>
          <a:off x="20199427" y="1856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4" name="正方形/長方形 78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5" name="正方形/長方形 78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6" name="テキスト ボックス 78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一般廃棄物処理施設の有形固定資産減価償却率については、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％で類似団体内平均値と比較しても非常に高い値となっているが、平成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年度より５か年計画で設備の更新を行っており、値の改善が見込まれる。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一般廃棄物処理施設の一人当たり有形固定資産（償却資産）額については、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140,331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円で類似団体内平均値より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非常に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高い値となっているが、本市は単独で一般廃棄物処理施設を運営しているためと考えられる。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庁舎の有形固定資産減価償却率については、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％で類似団体内平均値と比較しても非常に高い値となっているが、建替えに向け、廃校になった学校を転用し仮庁舎として使用しているためである。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図書館の有形固定資産減価償却率については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％で類似団体内平均値と比較して高い値となっているが、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年の耐用年数を残しており、引き続き適切な維持管理を行っていく。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大阪府門真市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123,632
120,688
12.30
51,402,125
51,393,556
1,866
26,996,400
50,845,981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については、対前年度比で横ばいとなり、類似団体内平均値を上回っている。歳入面においては、市税及び地方交付税等の増加により、歳入全体は前年度より増加となっている。歳出面においては、社会保障関係経費が増加となっている。</a:t>
          </a:r>
        </a:p>
        <a:p>
          <a:r>
            <a:rPr kumimoji="1" lang="ja-JP" altLang="en-US" sz="1300">
              <a:latin typeface="ＭＳ Ｐゴシック" panose="020B0600070205080204" pitchFamily="50" charset="-128"/>
              <a:ea typeface="ＭＳ Ｐゴシック" panose="020B0600070205080204" pitchFamily="50" charset="-128"/>
            </a:rPr>
            <a:t>　今後、人口の減少による市税など歳入の減少、高齢化による社会保障関係経費のさらなる増加が予測されるため、事務事業の見直しを図るとともに、人口減少に歯止めをかける施策など、必要な施策には積極的に投資を行い、強固な財政基盤を構築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46</xdr:row>
      <xdr:rowOff>11793</xdr:rowOff>
    </xdr:to>
    <xdr:cxnSp macro="">
      <xdr:nvCxnSpPr>
        <xdr:cNvPr id="66" name="直線コネクタ 65"/>
        <xdr:cNvCxnSpPr/>
      </xdr:nvCxnSpPr>
      <xdr:spPr>
        <a:xfrm flipV="1">
          <a:off x="4953000" y="633004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71" name="直線コネクタ 70"/>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33762</xdr:rowOff>
    </xdr:from>
    <xdr:ext cx="762000" cy="259045"/>
    <xdr:sp macro="" textlink="">
      <xdr:nvSpPr>
        <xdr:cNvPr id="72" name="財政力平均値テキスト"/>
        <xdr:cNvSpPr txBox="1"/>
      </xdr:nvSpPr>
      <xdr:spPr>
        <a:xfrm>
          <a:off x="5041900" y="7406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61685</xdr:rowOff>
    </xdr:from>
    <xdr:to>
      <xdr:col>23</xdr:col>
      <xdr:colOff>184150</xdr:colOff>
      <xdr:row>43</xdr:row>
      <xdr:rowOff>163285</xdr:rowOff>
    </xdr:to>
    <xdr:sp macro="" textlink="">
      <xdr:nvSpPr>
        <xdr:cNvPr id="73" name="フローチャート: 判断 72"/>
        <xdr:cNvSpPr/>
      </xdr:nvSpPr>
      <xdr:spPr>
        <a:xfrm>
          <a:off x="49022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163285</xdr:rowOff>
    </xdr:to>
    <xdr:cxnSp macro="">
      <xdr:nvCxnSpPr>
        <xdr:cNvPr id="74" name="直線コネクタ 73"/>
        <xdr:cNvCxnSpPr/>
      </xdr:nvCxnSpPr>
      <xdr:spPr>
        <a:xfrm flipV="1">
          <a:off x="3225800" y="73469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61685</xdr:rowOff>
    </xdr:from>
    <xdr:to>
      <xdr:col>19</xdr:col>
      <xdr:colOff>184150</xdr:colOff>
      <xdr:row>43</xdr:row>
      <xdr:rowOff>163285</xdr:rowOff>
    </xdr:to>
    <xdr:sp macro="" textlink="">
      <xdr:nvSpPr>
        <xdr:cNvPr id="75" name="フローチャート: 判断 74"/>
        <xdr:cNvSpPr/>
      </xdr:nvSpPr>
      <xdr:spPr>
        <a:xfrm>
          <a:off x="4064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148062</xdr:rowOff>
    </xdr:from>
    <xdr:ext cx="736600" cy="259045"/>
    <xdr:sp macro="" textlink="">
      <xdr:nvSpPr>
        <xdr:cNvPr id="76" name="テキスト ボックス 75"/>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42</xdr:row>
      <xdr:rowOff>163285</xdr:rowOff>
    </xdr:to>
    <xdr:cxnSp macro="">
      <xdr:nvCxnSpPr>
        <xdr:cNvPr id="77" name="直線コネクタ 76"/>
        <xdr:cNvCxnSpPr/>
      </xdr:nvCxnSpPr>
      <xdr:spPr>
        <a:xfrm>
          <a:off x="2336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8" name="フローチャート: 判断 77"/>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9" name="テキスト ボックス 78"/>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42</xdr:row>
      <xdr:rowOff>163285</xdr:rowOff>
    </xdr:to>
    <xdr:cxnSp macro="">
      <xdr:nvCxnSpPr>
        <xdr:cNvPr id="80" name="直線コネクタ 79"/>
        <xdr:cNvCxnSpPr/>
      </xdr:nvCxnSpPr>
      <xdr:spPr>
        <a:xfrm>
          <a:off x="1447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9072</xdr:rowOff>
    </xdr:from>
    <xdr:to>
      <xdr:col>11</xdr:col>
      <xdr:colOff>82550</xdr:colOff>
      <xdr:row>42</xdr:row>
      <xdr:rowOff>110672</xdr:rowOff>
    </xdr:to>
    <xdr:sp macro="" textlink="">
      <xdr:nvSpPr>
        <xdr:cNvPr id="81" name="フローチャート: 判断 80"/>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120849</xdr:rowOff>
    </xdr:from>
    <xdr:ext cx="762000" cy="259045"/>
    <xdr:sp macro="" textlink="">
      <xdr:nvSpPr>
        <xdr:cNvPr id="82" name="テキスト ボックス 81"/>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84" name="テキスト ボックス 83"/>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90" name="楕円 89"/>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111777</xdr:rowOff>
    </xdr:from>
    <xdr:ext cx="762000" cy="259045"/>
    <xdr:sp macro="" textlink="">
      <xdr:nvSpPr>
        <xdr:cNvPr id="91"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2" name="楕円 91"/>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93" name="テキスト ボックス 9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4" name="楕円 93"/>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27412</xdr:rowOff>
    </xdr:from>
    <xdr:ext cx="762000" cy="259045"/>
    <xdr:sp macro="" textlink="">
      <xdr:nvSpPr>
        <xdr:cNvPr id="95" name="テキスト ボックス 94"/>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112485</xdr:rowOff>
    </xdr:from>
    <xdr:to>
      <xdr:col>11</xdr:col>
      <xdr:colOff>82550</xdr:colOff>
      <xdr:row>43</xdr:row>
      <xdr:rowOff>42635</xdr:rowOff>
    </xdr:to>
    <xdr:sp macro="" textlink="">
      <xdr:nvSpPr>
        <xdr:cNvPr id="96" name="楕円 95"/>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27412</xdr:rowOff>
    </xdr:from>
    <xdr:ext cx="762000" cy="259045"/>
    <xdr:sp macro="" textlink="">
      <xdr:nvSpPr>
        <xdr:cNvPr id="97" name="テキスト ボックス 96"/>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98" name="楕円 97"/>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27412</xdr:rowOff>
    </xdr:from>
    <xdr:ext cx="762000" cy="259045"/>
    <xdr:sp macro="" textlink="">
      <xdr:nvSpPr>
        <xdr:cNvPr id="99" name="テキスト ボックス 98"/>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対前年度比で</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ポイントの改善となったものの、前年度に引き続き、類似団体内平均値及び大阪府平均を上回った。　経常一般財源については、景気が緩やかに回復している影響などを受け、市税収入が増加し、全体として対前年度比で約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億円の増加となった。　経常経費充当一般財源については、物件費等が増加したことにより、全体で約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億円の増加となった。　現状において、類似団体内平均値及び大阪府平均よりも上回っているため、比率の改善を図るよう、事務事業の見直しなどによる、経常経費の削減に努める。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66548</xdr:rowOff>
    </xdr:from>
    <xdr:to>
      <xdr:col>23</xdr:col>
      <xdr:colOff>133350</xdr:colOff>
      <xdr:row>64</xdr:row>
      <xdr:rowOff>145542</xdr:rowOff>
    </xdr:to>
    <xdr:cxnSp macro="">
      <xdr:nvCxnSpPr>
        <xdr:cNvPr id="127" name="直線コネクタ 126"/>
        <xdr:cNvCxnSpPr/>
      </xdr:nvCxnSpPr>
      <xdr:spPr>
        <a:xfrm flipV="1">
          <a:off x="4953000" y="10182098"/>
          <a:ext cx="0" cy="9362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117619</xdr:rowOff>
    </xdr:from>
    <xdr:ext cx="762000" cy="259045"/>
    <xdr:sp macro="" textlink="">
      <xdr:nvSpPr>
        <xdr:cNvPr id="128" name="財政構造の弾力性最小値テキスト"/>
        <xdr:cNvSpPr txBox="1"/>
      </xdr:nvSpPr>
      <xdr:spPr>
        <a:xfrm>
          <a:off x="5041900" y="1109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145542</xdr:rowOff>
    </xdr:from>
    <xdr:to>
      <xdr:col>24</xdr:col>
      <xdr:colOff>12700</xdr:colOff>
      <xdr:row>64</xdr:row>
      <xdr:rowOff>145542</xdr:rowOff>
    </xdr:to>
    <xdr:cxnSp macro="">
      <xdr:nvCxnSpPr>
        <xdr:cNvPr id="129" name="直線コネクタ 128"/>
        <xdr:cNvCxnSpPr/>
      </xdr:nvCxnSpPr>
      <xdr:spPr>
        <a:xfrm>
          <a:off x="4864100" y="1111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152925</xdr:rowOff>
    </xdr:from>
    <xdr:ext cx="762000" cy="259045"/>
    <xdr:sp macro="" textlink="">
      <xdr:nvSpPr>
        <xdr:cNvPr id="130" name="財政構造の弾力性最大値テキスト"/>
        <xdr:cNvSpPr txBox="1"/>
      </xdr:nvSpPr>
      <xdr:spPr>
        <a:xfrm>
          <a:off x="5041900" y="992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66548</xdr:rowOff>
    </xdr:from>
    <xdr:to>
      <xdr:col>24</xdr:col>
      <xdr:colOff>12700</xdr:colOff>
      <xdr:row>59</xdr:row>
      <xdr:rowOff>66548</xdr:rowOff>
    </xdr:to>
    <xdr:cxnSp macro="">
      <xdr:nvCxnSpPr>
        <xdr:cNvPr id="131" name="直線コネクタ 130"/>
        <xdr:cNvCxnSpPr/>
      </xdr:nvCxnSpPr>
      <xdr:spPr>
        <a:xfrm>
          <a:off x="4864100" y="1018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145542</xdr:rowOff>
    </xdr:from>
    <xdr:to>
      <xdr:col>23</xdr:col>
      <xdr:colOff>133350</xdr:colOff>
      <xdr:row>65</xdr:row>
      <xdr:rowOff>41656</xdr:rowOff>
    </xdr:to>
    <xdr:cxnSp macro="">
      <xdr:nvCxnSpPr>
        <xdr:cNvPr id="132" name="直線コネクタ 131"/>
        <xdr:cNvCxnSpPr/>
      </xdr:nvCxnSpPr>
      <xdr:spPr>
        <a:xfrm flipV="1">
          <a:off x="4114800" y="1111834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99585</xdr:rowOff>
    </xdr:from>
    <xdr:ext cx="762000" cy="259045"/>
    <xdr:sp macro="" textlink="">
      <xdr:nvSpPr>
        <xdr:cNvPr id="133" name="財政構造の弾力性平均値テキスト"/>
        <xdr:cNvSpPr txBox="1"/>
      </xdr:nvSpPr>
      <xdr:spPr>
        <a:xfrm>
          <a:off x="5041900" y="10386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83058</xdr:rowOff>
    </xdr:from>
    <xdr:to>
      <xdr:col>23</xdr:col>
      <xdr:colOff>184150</xdr:colOff>
      <xdr:row>62</xdr:row>
      <xdr:rowOff>13208</xdr:rowOff>
    </xdr:to>
    <xdr:sp macro="" textlink="">
      <xdr:nvSpPr>
        <xdr:cNvPr id="134" name="フローチャート: 判断 133"/>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167386</xdr:rowOff>
    </xdr:from>
    <xdr:to>
      <xdr:col>19</xdr:col>
      <xdr:colOff>133350</xdr:colOff>
      <xdr:row>65</xdr:row>
      <xdr:rowOff>41656</xdr:rowOff>
    </xdr:to>
    <xdr:cxnSp macro="">
      <xdr:nvCxnSpPr>
        <xdr:cNvPr id="135" name="直線コネクタ 134"/>
        <xdr:cNvCxnSpPr/>
      </xdr:nvCxnSpPr>
      <xdr:spPr>
        <a:xfrm>
          <a:off x="3225800" y="10968736"/>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68580</xdr:rowOff>
    </xdr:from>
    <xdr:to>
      <xdr:col>19</xdr:col>
      <xdr:colOff>184150</xdr:colOff>
      <xdr:row>61</xdr:row>
      <xdr:rowOff>170180</xdr:rowOff>
    </xdr:to>
    <xdr:sp macro="" textlink="">
      <xdr:nvSpPr>
        <xdr:cNvPr id="136" name="フローチャート: 判断 135"/>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8907</xdr:rowOff>
    </xdr:from>
    <xdr:ext cx="736600" cy="259045"/>
    <xdr:sp macro="" textlink="">
      <xdr:nvSpPr>
        <xdr:cNvPr id="137" name="テキスト ボックス 136"/>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167386</xdr:rowOff>
    </xdr:from>
    <xdr:to>
      <xdr:col>15</xdr:col>
      <xdr:colOff>82550</xdr:colOff>
      <xdr:row>64</xdr:row>
      <xdr:rowOff>10414</xdr:rowOff>
    </xdr:to>
    <xdr:cxnSp macro="">
      <xdr:nvCxnSpPr>
        <xdr:cNvPr id="138" name="直線コネクタ 137"/>
        <xdr:cNvCxnSpPr/>
      </xdr:nvCxnSpPr>
      <xdr:spPr>
        <a:xfrm flipV="1">
          <a:off x="2336800" y="1096873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143510</xdr:rowOff>
    </xdr:from>
    <xdr:to>
      <xdr:col>15</xdr:col>
      <xdr:colOff>133350</xdr:colOff>
      <xdr:row>61</xdr:row>
      <xdr:rowOff>73660</xdr:rowOff>
    </xdr:to>
    <xdr:sp macro="" textlink="">
      <xdr:nvSpPr>
        <xdr:cNvPr id="139" name="フローチャート: 判断 138"/>
        <xdr:cNvSpPr/>
      </xdr:nvSpPr>
      <xdr:spPr>
        <a:xfrm>
          <a:off x="3175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83837</xdr:rowOff>
    </xdr:from>
    <xdr:ext cx="762000" cy="259045"/>
    <xdr:sp macro="" textlink="">
      <xdr:nvSpPr>
        <xdr:cNvPr id="140" name="テキスト ボックス 139"/>
        <xdr:cNvSpPr txBox="1"/>
      </xdr:nvSpPr>
      <xdr:spPr>
        <a:xfrm>
          <a:off x="2844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119126</xdr:rowOff>
    </xdr:from>
    <xdr:to>
      <xdr:col>11</xdr:col>
      <xdr:colOff>31750</xdr:colOff>
      <xdr:row>64</xdr:row>
      <xdr:rowOff>10414</xdr:rowOff>
    </xdr:to>
    <xdr:cxnSp macro="">
      <xdr:nvCxnSpPr>
        <xdr:cNvPr id="141" name="直線コネクタ 140"/>
        <xdr:cNvCxnSpPr/>
      </xdr:nvCxnSpPr>
      <xdr:spPr>
        <a:xfrm>
          <a:off x="1447800" y="1092047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83058</xdr:rowOff>
    </xdr:from>
    <xdr:to>
      <xdr:col>11</xdr:col>
      <xdr:colOff>82550</xdr:colOff>
      <xdr:row>62</xdr:row>
      <xdr:rowOff>13208</xdr:rowOff>
    </xdr:to>
    <xdr:sp macro="" textlink="">
      <xdr:nvSpPr>
        <xdr:cNvPr id="142" name="フローチャート: 判断 141"/>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23385</xdr:rowOff>
    </xdr:from>
    <xdr:ext cx="762000" cy="259045"/>
    <xdr:sp macro="" textlink="">
      <xdr:nvSpPr>
        <xdr:cNvPr id="143" name="テキスト ボックス 142"/>
        <xdr:cNvSpPr txBox="1"/>
      </xdr:nvSpPr>
      <xdr:spPr>
        <a:xfrm>
          <a:off x="1955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4" name="フローチャート: 判断 143"/>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5" name="テキスト ボックス 144"/>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94742</xdr:rowOff>
    </xdr:from>
    <xdr:to>
      <xdr:col>23</xdr:col>
      <xdr:colOff>184150</xdr:colOff>
      <xdr:row>65</xdr:row>
      <xdr:rowOff>24892</xdr:rowOff>
    </xdr:to>
    <xdr:sp macro="" textlink="">
      <xdr:nvSpPr>
        <xdr:cNvPr id="151" name="楕円 150"/>
        <xdr:cNvSpPr/>
      </xdr:nvSpPr>
      <xdr:spPr>
        <a:xfrm>
          <a:off x="49022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162069</xdr:rowOff>
    </xdr:from>
    <xdr:ext cx="762000" cy="259045"/>
    <xdr:sp macro="" textlink="">
      <xdr:nvSpPr>
        <xdr:cNvPr id="152" name="財政構造の弾力性該当値テキスト"/>
        <xdr:cNvSpPr txBox="1"/>
      </xdr:nvSpPr>
      <xdr:spPr>
        <a:xfrm>
          <a:off x="5041900" y="10963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162306</xdr:rowOff>
    </xdr:from>
    <xdr:to>
      <xdr:col>19</xdr:col>
      <xdr:colOff>184150</xdr:colOff>
      <xdr:row>65</xdr:row>
      <xdr:rowOff>92456</xdr:rowOff>
    </xdr:to>
    <xdr:sp macro="" textlink="">
      <xdr:nvSpPr>
        <xdr:cNvPr id="153" name="楕円 152"/>
        <xdr:cNvSpPr/>
      </xdr:nvSpPr>
      <xdr:spPr>
        <a:xfrm>
          <a:off x="4064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77233</xdr:rowOff>
    </xdr:from>
    <xdr:ext cx="736600" cy="259045"/>
    <xdr:sp macro="" textlink="">
      <xdr:nvSpPr>
        <xdr:cNvPr id="154" name="テキスト ボックス 153"/>
        <xdr:cNvSpPr txBox="1"/>
      </xdr:nvSpPr>
      <xdr:spPr>
        <a:xfrm>
          <a:off x="3733800" y="11221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116586</xdr:rowOff>
    </xdr:from>
    <xdr:to>
      <xdr:col>15</xdr:col>
      <xdr:colOff>133350</xdr:colOff>
      <xdr:row>64</xdr:row>
      <xdr:rowOff>46736</xdr:rowOff>
    </xdr:to>
    <xdr:sp macro="" textlink="">
      <xdr:nvSpPr>
        <xdr:cNvPr id="155" name="楕円 154"/>
        <xdr:cNvSpPr/>
      </xdr:nvSpPr>
      <xdr:spPr>
        <a:xfrm>
          <a:off x="3175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31513</xdr:rowOff>
    </xdr:from>
    <xdr:ext cx="762000" cy="259045"/>
    <xdr:sp macro="" textlink="">
      <xdr:nvSpPr>
        <xdr:cNvPr id="156" name="テキスト ボックス 155"/>
        <xdr:cNvSpPr txBox="1"/>
      </xdr:nvSpPr>
      <xdr:spPr>
        <a:xfrm>
          <a:off x="2844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131064</xdr:rowOff>
    </xdr:from>
    <xdr:to>
      <xdr:col>11</xdr:col>
      <xdr:colOff>82550</xdr:colOff>
      <xdr:row>64</xdr:row>
      <xdr:rowOff>61214</xdr:rowOff>
    </xdr:to>
    <xdr:sp macro="" textlink="">
      <xdr:nvSpPr>
        <xdr:cNvPr id="157" name="楕円 156"/>
        <xdr:cNvSpPr/>
      </xdr:nvSpPr>
      <xdr:spPr>
        <a:xfrm>
          <a:off x="2286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45991</xdr:rowOff>
    </xdr:from>
    <xdr:ext cx="762000" cy="259045"/>
    <xdr:sp macro="" textlink="">
      <xdr:nvSpPr>
        <xdr:cNvPr id="158" name="テキスト ボックス 157"/>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68326</xdr:rowOff>
    </xdr:from>
    <xdr:to>
      <xdr:col>7</xdr:col>
      <xdr:colOff>31750</xdr:colOff>
      <xdr:row>63</xdr:row>
      <xdr:rowOff>169926</xdr:rowOff>
    </xdr:to>
    <xdr:sp macro="" textlink="">
      <xdr:nvSpPr>
        <xdr:cNvPr id="159" name="楕円 158"/>
        <xdr:cNvSpPr/>
      </xdr:nvSpPr>
      <xdr:spPr>
        <a:xfrm>
          <a:off x="1397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154703</xdr:rowOff>
    </xdr:from>
    <xdr:ext cx="762000" cy="259045"/>
    <xdr:sp macro="" textlink="">
      <xdr:nvSpPr>
        <xdr:cNvPr id="160" name="テキスト ボックス 159"/>
        <xdr:cNvSpPr txBox="1"/>
      </xdr:nvSpPr>
      <xdr:spPr>
        <a:xfrm>
          <a:off x="1066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物件費総額は、総合体育館運営管理事業等が増加したことにより、全体として増加となっている。人件費総額は職員の採用及び退職、年齢構成の変動などにより全体として増加となっている。</a:t>
          </a:r>
        </a:p>
        <a:p>
          <a:r>
            <a:rPr kumimoji="1" lang="ja-JP" altLang="en-US" sz="1300">
              <a:latin typeface="ＭＳ Ｐゴシック" panose="020B0600070205080204" pitchFamily="50" charset="-128"/>
              <a:ea typeface="ＭＳ Ｐゴシック" panose="020B0600070205080204" pitchFamily="50" charset="-128"/>
            </a:rPr>
            <a:t>　前年同様、類似団体内平均値及び大阪府平均を下回っている主な要因としては、人件費のうち正規職員に係るものについて、退職者の補充の抑制など、門真市定員適正化計画に基づく職員数の適正化を進めていることが挙げられ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87161</xdr:rowOff>
    </xdr:from>
    <xdr:to>
      <xdr:col>23</xdr:col>
      <xdr:colOff>133350</xdr:colOff>
      <xdr:row>89</xdr:row>
      <xdr:rowOff>69160</xdr:rowOff>
    </xdr:to>
    <xdr:cxnSp macro="">
      <xdr:nvCxnSpPr>
        <xdr:cNvPr id="192" name="直線コネクタ 191"/>
        <xdr:cNvCxnSpPr/>
      </xdr:nvCxnSpPr>
      <xdr:spPr>
        <a:xfrm flipV="1">
          <a:off x="4953000" y="13803161"/>
          <a:ext cx="0" cy="15250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41237</xdr:rowOff>
    </xdr:from>
    <xdr:ext cx="762000" cy="259045"/>
    <xdr:sp macro="" textlink="">
      <xdr:nvSpPr>
        <xdr:cNvPr id="193" name="人件費・物件費等の状況最小値テキスト"/>
        <xdr:cNvSpPr txBox="1"/>
      </xdr:nvSpPr>
      <xdr:spPr>
        <a:xfrm>
          <a:off x="5041900" y="1530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69160</xdr:rowOff>
    </xdr:from>
    <xdr:to>
      <xdr:col>24</xdr:col>
      <xdr:colOff>12700</xdr:colOff>
      <xdr:row>89</xdr:row>
      <xdr:rowOff>69160</xdr:rowOff>
    </xdr:to>
    <xdr:cxnSp macro="">
      <xdr:nvCxnSpPr>
        <xdr:cNvPr id="194" name="直線コネクタ 193"/>
        <xdr:cNvCxnSpPr/>
      </xdr:nvCxnSpPr>
      <xdr:spPr>
        <a:xfrm>
          <a:off x="4864100" y="1532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2088</xdr:rowOff>
    </xdr:from>
    <xdr:ext cx="762000" cy="259045"/>
    <xdr:sp macro="" textlink="">
      <xdr:nvSpPr>
        <xdr:cNvPr id="195" name="人件費・物件費等の状況最大値テキスト"/>
        <xdr:cNvSpPr txBox="1"/>
      </xdr:nvSpPr>
      <xdr:spPr>
        <a:xfrm>
          <a:off x="5041900" y="135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87161</xdr:rowOff>
    </xdr:from>
    <xdr:to>
      <xdr:col>24</xdr:col>
      <xdr:colOff>12700</xdr:colOff>
      <xdr:row>80</xdr:row>
      <xdr:rowOff>87161</xdr:rowOff>
    </xdr:to>
    <xdr:cxnSp macro="">
      <xdr:nvCxnSpPr>
        <xdr:cNvPr id="196" name="直線コネクタ 195"/>
        <xdr:cNvCxnSpPr/>
      </xdr:nvCxnSpPr>
      <xdr:spPr>
        <a:xfrm>
          <a:off x="4864100" y="1380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43524</xdr:rowOff>
    </xdr:from>
    <xdr:to>
      <xdr:col>23</xdr:col>
      <xdr:colOff>133350</xdr:colOff>
      <xdr:row>82</xdr:row>
      <xdr:rowOff>65241</xdr:rowOff>
    </xdr:to>
    <xdr:cxnSp macro="">
      <xdr:nvCxnSpPr>
        <xdr:cNvPr id="197" name="直線コネクタ 196"/>
        <xdr:cNvCxnSpPr/>
      </xdr:nvCxnSpPr>
      <xdr:spPr>
        <a:xfrm>
          <a:off x="4114800" y="14102424"/>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4258</xdr:rowOff>
    </xdr:from>
    <xdr:ext cx="762000" cy="259045"/>
    <xdr:sp macro="" textlink="">
      <xdr:nvSpPr>
        <xdr:cNvPr id="198" name="人件費・物件費等の状況平均値テキスト"/>
        <xdr:cNvSpPr txBox="1"/>
      </xdr:nvSpPr>
      <xdr:spPr>
        <a:xfrm>
          <a:off x="5041900" y="14406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32181</xdr:rowOff>
    </xdr:from>
    <xdr:to>
      <xdr:col>23</xdr:col>
      <xdr:colOff>184150</xdr:colOff>
      <xdr:row>84</xdr:row>
      <xdr:rowOff>133781</xdr:rowOff>
    </xdr:to>
    <xdr:sp macro="" textlink="">
      <xdr:nvSpPr>
        <xdr:cNvPr id="199" name="フローチャート: 判断 198"/>
        <xdr:cNvSpPr/>
      </xdr:nvSpPr>
      <xdr:spPr>
        <a:xfrm>
          <a:off x="49022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20239</xdr:rowOff>
    </xdr:from>
    <xdr:to>
      <xdr:col>19</xdr:col>
      <xdr:colOff>133350</xdr:colOff>
      <xdr:row>82</xdr:row>
      <xdr:rowOff>43524</xdr:rowOff>
    </xdr:to>
    <xdr:cxnSp macro="">
      <xdr:nvCxnSpPr>
        <xdr:cNvPr id="200" name="直線コネクタ 199"/>
        <xdr:cNvCxnSpPr/>
      </xdr:nvCxnSpPr>
      <xdr:spPr>
        <a:xfrm>
          <a:off x="3225800" y="14079139"/>
          <a:ext cx="889000" cy="2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153716</xdr:rowOff>
    </xdr:from>
    <xdr:to>
      <xdr:col>19</xdr:col>
      <xdr:colOff>184150</xdr:colOff>
      <xdr:row>84</xdr:row>
      <xdr:rowOff>83866</xdr:rowOff>
    </xdr:to>
    <xdr:sp macro="" textlink="">
      <xdr:nvSpPr>
        <xdr:cNvPr id="201" name="フローチャート: 判断 200"/>
        <xdr:cNvSpPr/>
      </xdr:nvSpPr>
      <xdr:spPr>
        <a:xfrm>
          <a:off x="4064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68643</xdr:rowOff>
    </xdr:from>
    <xdr:ext cx="736600" cy="259045"/>
    <xdr:sp macro="" textlink="">
      <xdr:nvSpPr>
        <xdr:cNvPr id="202" name="テキスト ボックス 201"/>
        <xdr:cNvSpPr txBox="1"/>
      </xdr:nvSpPr>
      <xdr:spPr>
        <a:xfrm>
          <a:off x="3733800" y="14470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141532</xdr:rowOff>
    </xdr:from>
    <xdr:to>
      <xdr:col>15</xdr:col>
      <xdr:colOff>82550</xdr:colOff>
      <xdr:row>82</xdr:row>
      <xdr:rowOff>20239</xdr:rowOff>
    </xdr:to>
    <xdr:cxnSp macro="">
      <xdr:nvCxnSpPr>
        <xdr:cNvPr id="203" name="直線コネクタ 202"/>
        <xdr:cNvCxnSpPr/>
      </xdr:nvCxnSpPr>
      <xdr:spPr>
        <a:xfrm>
          <a:off x="2336800" y="14028982"/>
          <a:ext cx="889000" cy="5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51957</xdr:rowOff>
    </xdr:from>
    <xdr:to>
      <xdr:col>15</xdr:col>
      <xdr:colOff>133350</xdr:colOff>
      <xdr:row>83</xdr:row>
      <xdr:rowOff>153557</xdr:rowOff>
    </xdr:to>
    <xdr:sp macro="" textlink="">
      <xdr:nvSpPr>
        <xdr:cNvPr id="204" name="フローチャート: 判断 203"/>
        <xdr:cNvSpPr/>
      </xdr:nvSpPr>
      <xdr:spPr>
        <a:xfrm>
          <a:off x="3175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138334</xdr:rowOff>
    </xdr:from>
    <xdr:ext cx="762000" cy="259045"/>
    <xdr:sp macro="" textlink="">
      <xdr:nvSpPr>
        <xdr:cNvPr id="205" name="テキスト ボックス 204"/>
        <xdr:cNvSpPr txBox="1"/>
      </xdr:nvSpPr>
      <xdr:spPr>
        <a:xfrm>
          <a:off x="2844800" y="1436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7387</xdr:rowOff>
    </xdr:from>
    <xdr:to>
      <xdr:col>11</xdr:col>
      <xdr:colOff>31750</xdr:colOff>
      <xdr:row>81</xdr:row>
      <xdr:rowOff>141532</xdr:rowOff>
    </xdr:to>
    <xdr:cxnSp macro="">
      <xdr:nvCxnSpPr>
        <xdr:cNvPr id="206" name="直線コネクタ 205"/>
        <xdr:cNvCxnSpPr/>
      </xdr:nvCxnSpPr>
      <xdr:spPr>
        <a:xfrm>
          <a:off x="1447800" y="13894837"/>
          <a:ext cx="889000" cy="13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125819</xdr:rowOff>
    </xdr:from>
    <xdr:to>
      <xdr:col>11</xdr:col>
      <xdr:colOff>82550</xdr:colOff>
      <xdr:row>83</xdr:row>
      <xdr:rowOff>55969</xdr:rowOff>
    </xdr:to>
    <xdr:sp macro="" textlink="">
      <xdr:nvSpPr>
        <xdr:cNvPr id="207" name="フローチャート: 判断 206"/>
        <xdr:cNvSpPr/>
      </xdr:nvSpPr>
      <xdr:spPr>
        <a:xfrm>
          <a:off x="2286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40746</xdr:rowOff>
    </xdr:from>
    <xdr:ext cx="762000" cy="259045"/>
    <xdr:sp macro="" textlink="">
      <xdr:nvSpPr>
        <xdr:cNvPr id="208" name="テキスト ボックス 207"/>
        <xdr:cNvSpPr txBox="1"/>
      </xdr:nvSpPr>
      <xdr:spPr>
        <a:xfrm>
          <a:off x="1955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54566</xdr:rowOff>
    </xdr:from>
    <xdr:to>
      <xdr:col>7</xdr:col>
      <xdr:colOff>31750</xdr:colOff>
      <xdr:row>82</xdr:row>
      <xdr:rowOff>156166</xdr:rowOff>
    </xdr:to>
    <xdr:sp macro="" textlink="">
      <xdr:nvSpPr>
        <xdr:cNvPr id="209" name="フローチャート: 判断 208"/>
        <xdr:cNvSpPr/>
      </xdr:nvSpPr>
      <xdr:spPr>
        <a:xfrm>
          <a:off x="1397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140943</xdr:rowOff>
    </xdr:from>
    <xdr:ext cx="762000" cy="259045"/>
    <xdr:sp macro="" textlink="">
      <xdr:nvSpPr>
        <xdr:cNvPr id="210" name="テキスト ボックス 209"/>
        <xdr:cNvSpPr txBox="1"/>
      </xdr:nvSpPr>
      <xdr:spPr>
        <a:xfrm>
          <a:off x="1066800" y="1419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14441</xdr:rowOff>
    </xdr:from>
    <xdr:to>
      <xdr:col>23</xdr:col>
      <xdr:colOff>184150</xdr:colOff>
      <xdr:row>82</xdr:row>
      <xdr:rowOff>116041</xdr:rowOff>
    </xdr:to>
    <xdr:sp macro="" textlink="">
      <xdr:nvSpPr>
        <xdr:cNvPr id="216" name="楕円 215"/>
        <xdr:cNvSpPr/>
      </xdr:nvSpPr>
      <xdr:spPr>
        <a:xfrm>
          <a:off x="4902200" y="1407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30968</xdr:rowOff>
    </xdr:from>
    <xdr:ext cx="762000" cy="259045"/>
    <xdr:sp macro="" textlink="">
      <xdr:nvSpPr>
        <xdr:cNvPr id="217" name="人件費・物件費等の状況該当値テキスト"/>
        <xdr:cNvSpPr txBox="1"/>
      </xdr:nvSpPr>
      <xdr:spPr>
        <a:xfrm>
          <a:off x="5041900" y="1391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164174</xdr:rowOff>
    </xdr:from>
    <xdr:to>
      <xdr:col>19</xdr:col>
      <xdr:colOff>184150</xdr:colOff>
      <xdr:row>82</xdr:row>
      <xdr:rowOff>94324</xdr:rowOff>
    </xdr:to>
    <xdr:sp macro="" textlink="">
      <xdr:nvSpPr>
        <xdr:cNvPr id="218" name="楕円 217"/>
        <xdr:cNvSpPr/>
      </xdr:nvSpPr>
      <xdr:spPr>
        <a:xfrm>
          <a:off x="4064000" y="1405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104501</xdr:rowOff>
    </xdr:from>
    <xdr:ext cx="736600" cy="259045"/>
    <xdr:sp macro="" textlink="">
      <xdr:nvSpPr>
        <xdr:cNvPr id="219" name="テキスト ボックス 218"/>
        <xdr:cNvSpPr txBox="1"/>
      </xdr:nvSpPr>
      <xdr:spPr>
        <a:xfrm>
          <a:off x="3733800" y="1382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140889</xdr:rowOff>
    </xdr:from>
    <xdr:to>
      <xdr:col>15</xdr:col>
      <xdr:colOff>133350</xdr:colOff>
      <xdr:row>82</xdr:row>
      <xdr:rowOff>71039</xdr:rowOff>
    </xdr:to>
    <xdr:sp macro="" textlink="">
      <xdr:nvSpPr>
        <xdr:cNvPr id="220" name="楕円 219"/>
        <xdr:cNvSpPr/>
      </xdr:nvSpPr>
      <xdr:spPr>
        <a:xfrm>
          <a:off x="3175000" y="1402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81216</xdr:rowOff>
    </xdr:from>
    <xdr:ext cx="762000" cy="259045"/>
    <xdr:sp macro="" textlink="">
      <xdr:nvSpPr>
        <xdr:cNvPr id="221" name="テキスト ボックス 220"/>
        <xdr:cNvSpPr txBox="1"/>
      </xdr:nvSpPr>
      <xdr:spPr>
        <a:xfrm>
          <a:off x="2844800" y="1379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90732</xdr:rowOff>
    </xdr:from>
    <xdr:to>
      <xdr:col>11</xdr:col>
      <xdr:colOff>82550</xdr:colOff>
      <xdr:row>82</xdr:row>
      <xdr:rowOff>20882</xdr:rowOff>
    </xdr:to>
    <xdr:sp macro="" textlink="">
      <xdr:nvSpPr>
        <xdr:cNvPr id="222" name="楕円 221"/>
        <xdr:cNvSpPr/>
      </xdr:nvSpPr>
      <xdr:spPr>
        <a:xfrm>
          <a:off x="2286000" y="1397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31059</xdr:rowOff>
    </xdr:from>
    <xdr:ext cx="762000" cy="259045"/>
    <xdr:sp macro="" textlink="">
      <xdr:nvSpPr>
        <xdr:cNvPr id="223" name="テキスト ボックス 222"/>
        <xdr:cNvSpPr txBox="1"/>
      </xdr:nvSpPr>
      <xdr:spPr>
        <a:xfrm>
          <a:off x="1955800" y="1374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128037</xdr:rowOff>
    </xdr:from>
    <xdr:to>
      <xdr:col>7</xdr:col>
      <xdr:colOff>31750</xdr:colOff>
      <xdr:row>81</xdr:row>
      <xdr:rowOff>58187</xdr:rowOff>
    </xdr:to>
    <xdr:sp macro="" textlink="">
      <xdr:nvSpPr>
        <xdr:cNvPr id="224" name="楕円 223"/>
        <xdr:cNvSpPr/>
      </xdr:nvSpPr>
      <xdr:spPr>
        <a:xfrm>
          <a:off x="1397000" y="1384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68364</xdr:rowOff>
    </xdr:from>
    <xdr:ext cx="762000" cy="259045"/>
    <xdr:sp macro="" textlink="">
      <xdr:nvSpPr>
        <xdr:cNvPr id="225" name="テキスト ボックス 224"/>
        <xdr:cNvSpPr txBox="1"/>
      </xdr:nvSpPr>
      <xdr:spPr>
        <a:xfrm>
          <a:off x="1066800" y="13612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ラスパイレス指数については、職員の採用及び退職、年齢構成の変動などにより、平成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a:t>
          </a:r>
          <a:r>
            <a:rPr kumimoji="1" lang="en-US" altLang="ja-JP" sz="1300">
              <a:latin typeface="ＭＳ Ｐゴシック" panose="020B0600070205080204" pitchFamily="50" charset="-128"/>
              <a:ea typeface="ＭＳ Ｐゴシック" panose="020B0600070205080204" pitchFamily="50" charset="-128"/>
            </a:rPr>
            <a:t>98.5</a:t>
          </a:r>
          <a:r>
            <a:rPr kumimoji="1" lang="ja-JP" altLang="en-US" sz="1300">
              <a:latin typeface="ＭＳ Ｐゴシック" panose="020B0600070205080204" pitchFamily="50" charset="-128"/>
              <a:ea typeface="ＭＳ Ｐゴシック" panose="020B0600070205080204" pitchFamily="50" charset="-128"/>
            </a:rPr>
            <a:t>となり、対前年度比で横ばいとなった。</a:t>
          </a:r>
        </a:p>
        <a:p>
          <a:r>
            <a:rPr kumimoji="1" lang="ja-JP" altLang="en-US" sz="1300">
              <a:latin typeface="ＭＳ Ｐゴシック" panose="020B0600070205080204" pitchFamily="50" charset="-128"/>
              <a:ea typeface="ＭＳ Ｐゴシック" panose="020B0600070205080204" pitchFamily="50" charset="-128"/>
            </a:rPr>
            <a:t>　今後も、国家公務員の給与改定やそれに対応する各地方公共団体の動向に注視しながら給与体系の在り方について検討し、人件費の適正化に努める。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140759</xdr:rowOff>
    </xdr:to>
    <xdr:cxnSp macro="">
      <xdr:nvCxnSpPr>
        <xdr:cNvPr id="254" name="直線コネクタ 253"/>
        <xdr:cNvCxnSpPr/>
      </xdr:nvCxnSpPr>
      <xdr:spPr>
        <a:xfrm flipV="1">
          <a:off x="17018000" y="1390120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55" name="給与水準   （国との比較）最小値テキスト"/>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56" name="直線コネクタ 255"/>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57"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58" name="直線コネクタ 257"/>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132291</xdr:rowOff>
    </xdr:from>
    <xdr:to>
      <xdr:col>81</xdr:col>
      <xdr:colOff>44450</xdr:colOff>
      <xdr:row>85</xdr:row>
      <xdr:rowOff>132291</xdr:rowOff>
    </xdr:to>
    <xdr:cxnSp macro="">
      <xdr:nvCxnSpPr>
        <xdr:cNvPr id="259" name="直線コネクタ 258"/>
        <xdr:cNvCxnSpPr/>
      </xdr:nvCxnSpPr>
      <xdr:spPr>
        <a:xfrm>
          <a:off x="16179800" y="147055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0" name="給与水準   （国との比較）平均値テキスト"/>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1" name="フローチャート: 判断 260"/>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85</xdr:row>
      <xdr:rowOff>132291</xdr:rowOff>
    </xdr:to>
    <xdr:cxnSp macro="">
      <xdr:nvCxnSpPr>
        <xdr:cNvPr id="262" name="直線コネクタ 261"/>
        <xdr:cNvCxnSpPr/>
      </xdr:nvCxnSpPr>
      <xdr:spPr>
        <a:xfrm>
          <a:off x="15290800" y="14363700"/>
          <a:ext cx="889000" cy="34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3" name="フローチャート: 判断 262"/>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4" name="テキスト ボックス 263"/>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122766</xdr:rowOff>
    </xdr:to>
    <xdr:cxnSp macro="">
      <xdr:nvCxnSpPr>
        <xdr:cNvPr id="265" name="直線コネクタ 264"/>
        <xdr:cNvCxnSpPr/>
      </xdr:nvCxnSpPr>
      <xdr:spPr>
        <a:xfrm flipV="1">
          <a:off x="14401800" y="1436370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66" name="フローチャート: 判断 265"/>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67" name="テキスト ボックス 266"/>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86</xdr:row>
      <xdr:rowOff>61384</xdr:rowOff>
    </xdr:to>
    <xdr:cxnSp macro="">
      <xdr:nvCxnSpPr>
        <xdr:cNvPr id="268" name="直線コネクタ 267"/>
        <xdr:cNvCxnSpPr/>
      </xdr:nvCxnSpPr>
      <xdr:spPr>
        <a:xfrm flipV="1">
          <a:off x="13512800" y="14524566"/>
          <a:ext cx="889000" cy="28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1" name="フローチャート: 判断 270"/>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102252</xdr:rowOff>
    </xdr:from>
    <xdr:ext cx="762000" cy="259045"/>
    <xdr:sp macro="" textlink="">
      <xdr:nvSpPr>
        <xdr:cNvPr id="272" name="テキスト ボックス 271"/>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81491</xdr:rowOff>
    </xdr:from>
    <xdr:to>
      <xdr:col>81</xdr:col>
      <xdr:colOff>95250</xdr:colOff>
      <xdr:row>86</xdr:row>
      <xdr:rowOff>11641</xdr:rowOff>
    </xdr:to>
    <xdr:sp macro="" textlink="">
      <xdr:nvSpPr>
        <xdr:cNvPr id="278" name="楕円 277"/>
        <xdr:cNvSpPr/>
      </xdr:nvSpPr>
      <xdr:spPr>
        <a:xfrm>
          <a:off x="169672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53568</xdr:rowOff>
    </xdr:from>
    <xdr:ext cx="762000" cy="259045"/>
    <xdr:sp macro="" textlink="">
      <xdr:nvSpPr>
        <xdr:cNvPr id="279" name="給与水準   （国との比較）該当値テキスト"/>
        <xdr:cNvSpPr txBox="1"/>
      </xdr:nvSpPr>
      <xdr:spPr>
        <a:xfrm>
          <a:off x="17106900" y="1462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81491</xdr:rowOff>
    </xdr:from>
    <xdr:to>
      <xdr:col>77</xdr:col>
      <xdr:colOff>95250</xdr:colOff>
      <xdr:row>86</xdr:row>
      <xdr:rowOff>11641</xdr:rowOff>
    </xdr:to>
    <xdr:sp macro="" textlink="">
      <xdr:nvSpPr>
        <xdr:cNvPr id="280" name="楕円 279"/>
        <xdr:cNvSpPr/>
      </xdr:nvSpPr>
      <xdr:spPr>
        <a:xfrm>
          <a:off x="16129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167868</xdr:rowOff>
    </xdr:from>
    <xdr:ext cx="736600" cy="259045"/>
    <xdr:sp macro="" textlink="">
      <xdr:nvSpPr>
        <xdr:cNvPr id="281" name="テキスト ボックス 280"/>
        <xdr:cNvSpPr txBox="1"/>
      </xdr:nvSpPr>
      <xdr:spPr>
        <a:xfrm>
          <a:off x="15798800" y="1474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2" name="楕円 281"/>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3" name="テキスト ボックス 282"/>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4" name="楕円 283"/>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5" name="テキスト ボックス 284"/>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86" name="楕円 285"/>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96961</xdr:rowOff>
    </xdr:from>
    <xdr:ext cx="762000" cy="259045"/>
    <xdr:sp macro="" textlink="">
      <xdr:nvSpPr>
        <xdr:cNvPr id="287" name="テキスト ボックス 286"/>
        <xdr:cNvSpPr txBox="1"/>
      </xdr:nvSpPr>
      <xdr:spPr>
        <a:xfrm>
          <a:off x="13131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行財政改革推進計画や定員適正化計画に基づく業務の委託化による職員数の削減や退職者の補充の抑制などを行ってきたため、類似団体内平均値及び大阪府平均を下回っている。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今後も、引き続き、各種計画に基づいてさらなる業務の委託化や公共施設の統廃合などを進め、スリムな行政運営を実施する。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129286</xdr:rowOff>
    </xdr:from>
    <xdr:to>
      <xdr:col>81</xdr:col>
      <xdr:colOff>44450</xdr:colOff>
      <xdr:row>67</xdr:row>
      <xdr:rowOff>36576</xdr:rowOff>
    </xdr:to>
    <xdr:cxnSp macro="">
      <xdr:nvCxnSpPr>
        <xdr:cNvPr id="315" name="直線コネクタ 314"/>
        <xdr:cNvCxnSpPr/>
      </xdr:nvCxnSpPr>
      <xdr:spPr>
        <a:xfrm flipV="1">
          <a:off x="17018000" y="10244836"/>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8653</xdr:rowOff>
    </xdr:from>
    <xdr:ext cx="762000" cy="259045"/>
    <xdr:sp macro="" textlink="">
      <xdr:nvSpPr>
        <xdr:cNvPr id="316" name="定員管理の状況最小値テキスト"/>
        <xdr:cNvSpPr txBox="1"/>
      </xdr:nvSpPr>
      <xdr:spPr>
        <a:xfrm>
          <a:off x="17106900" y="1149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36576</xdr:rowOff>
    </xdr:from>
    <xdr:to>
      <xdr:col>81</xdr:col>
      <xdr:colOff>133350</xdr:colOff>
      <xdr:row>67</xdr:row>
      <xdr:rowOff>36576</xdr:rowOff>
    </xdr:to>
    <xdr:cxnSp macro="">
      <xdr:nvCxnSpPr>
        <xdr:cNvPr id="317" name="直線コネクタ 316"/>
        <xdr:cNvCxnSpPr/>
      </xdr:nvCxnSpPr>
      <xdr:spPr>
        <a:xfrm>
          <a:off x="16929100" y="1152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44213</xdr:rowOff>
    </xdr:from>
    <xdr:ext cx="762000" cy="259045"/>
    <xdr:sp macro="" textlink="">
      <xdr:nvSpPr>
        <xdr:cNvPr id="318" name="定員管理の状況最大値テキスト"/>
        <xdr:cNvSpPr txBox="1"/>
      </xdr:nvSpPr>
      <xdr:spPr>
        <a:xfrm>
          <a:off x="17106900" y="998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129286</xdr:rowOff>
    </xdr:from>
    <xdr:to>
      <xdr:col>81</xdr:col>
      <xdr:colOff>133350</xdr:colOff>
      <xdr:row>59</xdr:row>
      <xdr:rowOff>129286</xdr:rowOff>
    </xdr:to>
    <xdr:cxnSp macro="">
      <xdr:nvCxnSpPr>
        <xdr:cNvPr id="319" name="直線コネクタ 318"/>
        <xdr:cNvCxnSpPr/>
      </xdr:nvCxnSpPr>
      <xdr:spPr>
        <a:xfrm>
          <a:off x="16929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107315</xdr:rowOff>
    </xdr:from>
    <xdr:to>
      <xdr:col>81</xdr:col>
      <xdr:colOff>44450</xdr:colOff>
      <xdr:row>61</xdr:row>
      <xdr:rowOff>119380</xdr:rowOff>
    </xdr:to>
    <xdr:cxnSp macro="">
      <xdr:nvCxnSpPr>
        <xdr:cNvPr id="320" name="直線コネクタ 319"/>
        <xdr:cNvCxnSpPr/>
      </xdr:nvCxnSpPr>
      <xdr:spPr>
        <a:xfrm>
          <a:off x="16179800" y="1056576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108094</xdr:rowOff>
    </xdr:from>
    <xdr:ext cx="762000" cy="259045"/>
    <xdr:sp macro="" textlink="">
      <xdr:nvSpPr>
        <xdr:cNvPr id="321" name="定員管理の状況平均値テキスト"/>
        <xdr:cNvSpPr txBox="1"/>
      </xdr:nvSpPr>
      <xdr:spPr>
        <a:xfrm>
          <a:off x="17106900" y="10737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136017</xdr:rowOff>
    </xdr:from>
    <xdr:to>
      <xdr:col>81</xdr:col>
      <xdr:colOff>95250</xdr:colOff>
      <xdr:row>63</xdr:row>
      <xdr:rowOff>66167</xdr:rowOff>
    </xdr:to>
    <xdr:sp macro="" textlink="">
      <xdr:nvSpPr>
        <xdr:cNvPr id="322" name="フローチャート: 判断 321"/>
        <xdr:cNvSpPr/>
      </xdr:nvSpPr>
      <xdr:spPr>
        <a:xfrm>
          <a:off x="16967200" y="107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85598</xdr:rowOff>
    </xdr:from>
    <xdr:to>
      <xdr:col>77</xdr:col>
      <xdr:colOff>44450</xdr:colOff>
      <xdr:row>61</xdr:row>
      <xdr:rowOff>107315</xdr:rowOff>
    </xdr:to>
    <xdr:cxnSp macro="">
      <xdr:nvCxnSpPr>
        <xdr:cNvPr id="323" name="直線コネクタ 322"/>
        <xdr:cNvCxnSpPr/>
      </xdr:nvCxnSpPr>
      <xdr:spPr>
        <a:xfrm>
          <a:off x="15290800" y="1054404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128778</xdr:rowOff>
    </xdr:from>
    <xdr:to>
      <xdr:col>77</xdr:col>
      <xdr:colOff>95250</xdr:colOff>
      <xdr:row>63</xdr:row>
      <xdr:rowOff>58928</xdr:rowOff>
    </xdr:to>
    <xdr:sp macro="" textlink="">
      <xdr:nvSpPr>
        <xdr:cNvPr id="324" name="フローチャート: 判断 323"/>
        <xdr:cNvSpPr/>
      </xdr:nvSpPr>
      <xdr:spPr>
        <a:xfrm>
          <a:off x="16129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43705</xdr:rowOff>
    </xdr:from>
    <xdr:ext cx="736600" cy="259045"/>
    <xdr:sp macro="" textlink="">
      <xdr:nvSpPr>
        <xdr:cNvPr id="325" name="テキスト ボックス 324"/>
        <xdr:cNvSpPr txBox="1"/>
      </xdr:nvSpPr>
      <xdr:spPr>
        <a:xfrm>
          <a:off x="15798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71120</xdr:rowOff>
    </xdr:from>
    <xdr:to>
      <xdr:col>72</xdr:col>
      <xdr:colOff>203200</xdr:colOff>
      <xdr:row>61</xdr:row>
      <xdr:rowOff>85598</xdr:rowOff>
    </xdr:to>
    <xdr:cxnSp macro="">
      <xdr:nvCxnSpPr>
        <xdr:cNvPr id="326" name="直線コネクタ 325"/>
        <xdr:cNvCxnSpPr/>
      </xdr:nvCxnSpPr>
      <xdr:spPr>
        <a:xfrm>
          <a:off x="14401800" y="1052957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150622</xdr:rowOff>
    </xdr:from>
    <xdr:to>
      <xdr:col>73</xdr:col>
      <xdr:colOff>44450</xdr:colOff>
      <xdr:row>62</xdr:row>
      <xdr:rowOff>80772</xdr:rowOff>
    </xdr:to>
    <xdr:sp macro="" textlink="">
      <xdr:nvSpPr>
        <xdr:cNvPr id="327" name="フローチャート: 判断 326"/>
        <xdr:cNvSpPr/>
      </xdr:nvSpPr>
      <xdr:spPr>
        <a:xfrm>
          <a:off x="15240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65549</xdr:rowOff>
    </xdr:from>
    <xdr:ext cx="762000" cy="259045"/>
    <xdr:sp macro="" textlink="">
      <xdr:nvSpPr>
        <xdr:cNvPr id="328" name="テキスト ボックス 327"/>
        <xdr:cNvSpPr txBox="1"/>
      </xdr:nvSpPr>
      <xdr:spPr>
        <a:xfrm>
          <a:off x="14909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49403</xdr:rowOff>
    </xdr:from>
    <xdr:to>
      <xdr:col>68</xdr:col>
      <xdr:colOff>152400</xdr:colOff>
      <xdr:row>61</xdr:row>
      <xdr:rowOff>71120</xdr:rowOff>
    </xdr:to>
    <xdr:cxnSp macro="">
      <xdr:nvCxnSpPr>
        <xdr:cNvPr id="329" name="直線コネクタ 328"/>
        <xdr:cNvCxnSpPr/>
      </xdr:nvCxnSpPr>
      <xdr:spPr>
        <a:xfrm>
          <a:off x="13512800" y="10507853"/>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136144</xdr:rowOff>
    </xdr:from>
    <xdr:to>
      <xdr:col>68</xdr:col>
      <xdr:colOff>203200</xdr:colOff>
      <xdr:row>62</xdr:row>
      <xdr:rowOff>66294</xdr:rowOff>
    </xdr:to>
    <xdr:sp macro="" textlink="">
      <xdr:nvSpPr>
        <xdr:cNvPr id="330" name="フローチャート: 判断 329"/>
        <xdr:cNvSpPr/>
      </xdr:nvSpPr>
      <xdr:spPr>
        <a:xfrm>
          <a:off x="14351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51071</xdr:rowOff>
    </xdr:from>
    <xdr:ext cx="762000" cy="259045"/>
    <xdr:sp macro="" textlink="">
      <xdr:nvSpPr>
        <xdr:cNvPr id="331" name="テキスト ボックス 330"/>
        <xdr:cNvSpPr txBox="1"/>
      </xdr:nvSpPr>
      <xdr:spPr>
        <a:xfrm>
          <a:off x="14020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140970</xdr:rowOff>
    </xdr:from>
    <xdr:to>
      <xdr:col>64</xdr:col>
      <xdr:colOff>152400</xdr:colOff>
      <xdr:row>62</xdr:row>
      <xdr:rowOff>71120</xdr:rowOff>
    </xdr:to>
    <xdr:sp macro="" textlink="">
      <xdr:nvSpPr>
        <xdr:cNvPr id="332" name="フローチャート: 判断 331"/>
        <xdr:cNvSpPr/>
      </xdr:nvSpPr>
      <xdr:spPr>
        <a:xfrm>
          <a:off x="13462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55897</xdr:rowOff>
    </xdr:from>
    <xdr:ext cx="762000" cy="259045"/>
    <xdr:sp macro="" textlink="">
      <xdr:nvSpPr>
        <xdr:cNvPr id="333" name="テキスト ボックス 332"/>
        <xdr:cNvSpPr txBox="1"/>
      </xdr:nvSpPr>
      <xdr:spPr>
        <a:xfrm>
          <a:off x="13131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39" name="楕円 338"/>
        <xdr:cNvSpPr/>
      </xdr:nvSpPr>
      <xdr:spPr>
        <a:xfrm>
          <a:off x="16967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85107</xdr:rowOff>
    </xdr:from>
    <xdr:ext cx="762000" cy="259045"/>
    <xdr:sp macro="" textlink="">
      <xdr:nvSpPr>
        <xdr:cNvPr id="340" name="定員管理の状況該当値テキスト"/>
        <xdr:cNvSpPr txBox="1"/>
      </xdr:nvSpPr>
      <xdr:spPr>
        <a:xfrm>
          <a:off x="171069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56515</xdr:rowOff>
    </xdr:from>
    <xdr:to>
      <xdr:col>77</xdr:col>
      <xdr:colOff>95250</xdr:colOff>
      <xdr:row>61</xdr:row>
      <xdr:rowOff>158115</xdr:rowOff>
    </xdr:to>
    <xdr:sp macro="" textlink="">
      <xdr:nvSpPr>
        <xdr:cNvPr id="341" name="楕円 340"/>
        <xdr:cNvSpPr/>
      </xdr:nvSpPr>
      <xdr:spPr>
        <a:xfrm>
          <a:off x="16129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168292</xdr:rowOff>
    </xdr:from>
    <xdr:ext cx="736600" cy="259045"/>
    <xdr:sp macro="" textlink="">
      <xdr:nvSpPr>
        <xdr:cNvPr id="342" name="テキスト ボックス 341"/>
        <xdr:cNvSpPr txBox="1"/>
      </xdr:nvSpPr>
      <xdr:spPr>
        <a:xfrm>
          <a:off x="15798800" y="1028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34798</xdr:rowOff>
    </xdr:from>
    <xdr:to>
      <xdr:col>73</xdr:col>
      <xdr:colOff>44450</xdr:colOff>
      <xdr:row>61</xdr:row>
      <xdr:rowOff>136398</xdr:rowOff>
    </xdr:to>
    <xdr:sp macro="" textlink="">
      <xdr:nvSpPr>
        <xdr:cNvPr id="343" name="楕円 342"/>
        <xdr:cNvSpPr/>
      </xdr:nvSpPr>
      <xdr:spPr>
        <a:xfrm>
          <a:off x="15240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146575</xdr:rowOff>
    </xdr:from>
    <xdr:ext cx="762000" cy="259045"/>
    <xdr:sp macro="" textlink="">
      <xdr:nvSpPr>
        <xdr:cNvPr id="344" name="テキスト ボックス 343"/>
        <xdr:cNvSpPr txBox="1"/>
      </xdr:nvSpPr>
      <xdr:spPr>
        <a:xfrm>
          <a:off x="14909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20320</xdr:rowOff>
    </xdr:from>
    <xdr:to>
      <xdr:col>68</xdr:col>
      <xdr:colOff>203200</xdr:colOff>
      <xdr:row>61</xdr:row>
      <xdr:rowOff>121920</xdr:rowOff>
    </xdr:to>
    <xdr:sp macro="" textlink="">
      <xdr:nvSpPr>
        <xdr:cNvPr id="345" name="楕円 344"/>
        <xdr:cNvSpPr/>
      </xdr:nvSpPr>
      <xdr:spPr>
        <a:xfrm>
          <a:off x="14351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132097</xdr:rowOff>
    </xdr:from>
    <xdr:ext cx="762000" cy="259045"/>
    <xdr:sp macro="" textlink="">
      <xdr:nvSpPr>
        <xdr:cNvPr id="346" name="テキスト ボックス 345"/>
        <xdr:cNvSpPr txBox="1"/>
      </xdr:nvSpPr>
      <xdr:spPr>
        <a:xfrm>
          <a:off x="14020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170053</xdr:rowOff>
    </xdr:from>
    <xdr:to>
      <xdr:col>64</xdr:col>
      <xdr:colOff>152400</xdr:colOff>
      <xdr:row>61</xdr:row>
      <xdr:rowOff>100203</xdr:rowOff>
    </xdr:to>
    <xdr:sp macro="" textlink="">
      <xdr:nvSpPr>
        <xdr:cNvPr id="347" name="楕円 346"/>
        <xdr:cNvSpPr/>
      </xdr:nvSpPr>
      <xdr:spPr>
        <a:xfrm>
          <a:off x="13462000" y="104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110380</xdr:rowOff>
    </xdr:from>
    <xdr:ext cx="762000" cy="259045"/>
    <xdr:sp macro="" textlink="">
      <xdr:nvSpPr>
        <xdr:cNvPr id="348" name="テキスト ボックス 347"/>
        <xdr:cNvSpPr txBox="1"/>
      </xdr:nvSpPr>
      <xdr:spPr>
        <a:xfrm>
          <a:off x="13131800" y="10225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公共下水道事業の公営企業会計適用により、公営企業に要する経費の財源とする地方債の償還の財源に充てたと認められる繰入金が対前年度比約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億円減少、過去の地方債の返済が終了したことなどにより、対前年度比約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億円の元利償還金の額が減少し、前年度比で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ポイントの改善となった。</a:t>
          </a:r>
        </a:p>
        <a:p>
          <a:r>
            <a:rPr kumimoji="1" lang="ja-JP" altLang="en-US" sz="1300">
              <a:latin typeface="ＭＳ Ｐゴシック" panose="020B0600070205080204" pitchFamily="50" charset="-128"/>
              <a:ea typeface="ＭＳ Ｐゴシック" panose="020B0600070205080204" pitchFamily="50" charset="-128"/>
            </a:rPr>
            <a:t>　今後、「門真市第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次総合計画」に基づく、まちづくり及び老朽化施設の整備等にかかる市債の発行を見込んでおり、引き続き、将来的な公債費の推移を見据えた市債発行に努める。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45</xdr:row>
      <xdr:rowOff>109474</xdr:rowOff>
    </xdr:to>
    <xdr:cxnSp macro="">
      <xdr:nvCxnSpPr>
        <xdr:cNvPr id="375" name="直線コネクタ 374"/>
        <xdr:cNvCxnSpPr/>
      </xdr:nvCxnSpPr>
      <xdr:spPr>
        <a:xfrm flipV="1">
          <a:off x="17018000" y="626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81551</xdr:rowOff>
    </xdr:from>
    <xdr:ext cx="762000" cy="259045"/>
    <xdr:sp macro="" textlink="">
      <xdr:nvSpPr>
        <xdr:cNvPr id="376"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109474</xdr:rowOff>
    </xdr:from>
    <xdr:to>
      <xdr:col>81</xdr:col>
      <xdr:colOff>133350</xdr:colOff>
      <xdr:row>45</xdr:row>
      <xdr:rowOff>109474</xdr:rowOff>
    </xdr:to>
    <xdr:cxnSp macro="">
      <xdr:nvCxnSpPr>
        <xdr:cNvPr id="377" name="直線コネクタ 376"/>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8"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79" name="直線コネクタ 378"/>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163322</xdr:rowOff>
    </xdr:from>
    <xdr:to>
      <xdr:col>81</xdr:col>
      <xdr:colOff>44450</xdr:colOff>
      <xdr:row>40</xdr:row>
      <xdr:rowOff>59436</xdr:rowOff>
    </xdr:to>
    <xdr:cxnSp macro="">
      <xdr:nvCxnSpPr>
        <xdr:cNvPr id="380" name="直線コネクタ 379"/>
        <xdr:cNvCxnSpPr/>
      </xdr:nvCxnSpPr>
      <xdr:spPr>
        <a:xfrm flipV="1">
          <a:off x="16179800" y="684987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1"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2" name="フローチャート: 判断 381"/>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59436</xdr:rowOff>
    </xdr:from>
    <xdr:to>
      <xdr:col>77</xdr:col>
      <xdr:colOff>44450</xdr:colOff>
      <xdr:row>40</xdr:row>
      <xdr:rowOff>117348</xdr:rowOff>
    </xdr:to>
    <xdr:cxnSp macro="">
      <xdr:nvCxnSpPr>
        <xdr:cNvPr id="383" name="直線コネクタ 382"/>
        <xdr:cNvCxnSpPr/>
      </xdr:nvCxnSpPr>
      <xdr:spPr>
        <a:xfrm flipV="1">
          <a:off x="15290800" y="691743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10922</xdr:rowOff>
    </xdr:from>
    <xdr:to>
      <xdr:col>77</xdr:col>
      <xdr:colOff>95250</xdr:colOff>
      <xdr:row>41</xdr:row>
      <xdr:rowOff>112522</xdr:rowOff>
    </xdr:to>
    <xdr:sp macro="" textlink="">
      <xdr:nvSpPr>
        <xdr:cNvPr id="384" name="フローチャート: 判断 383"/>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97299</xdr:rowOff>
    </xdr:from>
    <xdr:ext cx="736600" cy="259045"/>
    <xdr:sp macro="" textlink="">
      <xdr:nvSpPr>
        <xdr:cNvPr id="385" name="テキスト ボックス 384"/>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107696</xdr:rowOff>
    </xdr:from>
    <xdr:to>
      <xdr:col>72</xdr:col>
      <xdr:colOff>203200</xdr:colOff>
      <xdr:row>40</xdr:row>
      <xdr:rowOff>117348</xdr:rowOff>
    </xdr:to>
    <xdr:cxnSp macro="">
      <xdr:nvCxnSpPr>
        <xdr:cNvPr id="386" name="直線コネクタ 385"/>
        <xdr:cNvCxnSpPr/>
      </xdr:nvCxnSpPr>
      <xdr:spPr>
        <a:xfrm>
          <a:off x="14401800" y="69656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7" name="フローチャート: 判断 386"/>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88" name="テキスト ボックス 387"/>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88392</xdr:rowOff>
    </xdr:from>
    <xdr:to>
      <xdr:col>68</xdr:col>
      <xdr:colOff>152400</xdr:colOff>
      <xdr:row>40</xdr:row>
      <xdr:rowOff>107696</xdr:rowOff>
    </xdr:to>
    <xdr:cxnSp macro="">
      <xdr:nvCxnSpPr>
        <xdr:cNvPr id="389" name="直線コネクタ 388"/>
        <xdr:cNvCxnSpPr/>
      </xdr:nvCxnSpPr>
      <xdr:spPr>
        <a:xfrm>
          <a:off x="13512800" y="69463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37592</xdr:rowOff>
    </xdr:from>
    <xdr:to>
      <xdr:col>68</xdr:col>
      <xdr:colOff>203200</xdr:colOff>
      <xdr:row>40</xdr:row>
      <xdr:rowOff>139192</xdr:rowOff>
    </xdr:to>
    <xdr:sp macro="" textlink="">
      <xdr:nvSpPr>
        <xdr:cNvPr id="390" name="フローチャート: 判断 389"/>
        <xdr:cNvSpPr/>
      </xdr:nvSpPr>
      <xdr:spPr>
        <a:xfrm>
          <a:off x="14351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149369</xdr:rowOff>
    </xdr:from>
    <xdr:ext cx="762000" cy="259045"/>
    <xdr:sp macro="" textlink="">
      <xdr:nvSpPr>
        <xdr:cNvPr id="391" name="テキスト ボックス 390"/>
        <xdr:cNvSpPr txBox="1"/>
      </xdr:nvSpPr>
      <xdr:spPr>
        <a:xfrm>
          <a:off x="14020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392" name="フローチャート: 判断 391"/>
        <xdr:cNvSpPr/>
      </xdr:nvSpPr>
      <xdr:spPr>
        <a:xfrm>
          <a:off x="13462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29735</xdr:rowOff>
    </xdr:from>
    <xdr:ext cx="762000" cy="259045"/>
    <xdr:sp macro="" textlink="">
      <xdr:nvSpPr>
        <xdr:cNvPr id="393" name="テキスト ボックス 392"/>
        <xdr:cNvSpPr txBox="1"/>
      </xdr:nvSpPr>
      <xdr:spPr>
        <a:xfrm>
          <a:off x="13131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99" name="楕円 398"/>
        <xdr:cNvSpPr/>
      </xdr:nvSpPr>
      <xdr:spPr>
        <a:xfrm>
          <a:off x="169672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129049</xdr:rowOff>
    </xdr:from>
    <xdr:ext cx="762000" cy="259045"/>
    <xdr:sp macro="" textlink="">
      <xdr:nvSpPr>
        <xdr:cNvPr id="400" name="公債費負担の状況該当値テキスト"/>
        <xdr:cNvSpPr txBox="1"/>
      </xdr:nvSpPr>
      <xdr:spPr>
        <a:xfrm>
          <a:off x="17106900" y="66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8636</xdr:rowOff>
    </xdr:from>
    <xdr:to>
      <xdr:col>77</xdr:col>
      <xdr:colOff>95250</xdr:colOff>
      <xdr:row>40</xdr:row>
      <xdr:rowOff>110236</xdr:rowOff>
    </xdr:to>
    <xdr:sp macro="" textlink="">
      <xdr:nvSpPr>
        <xdr:cNvPr id="401" name="楕円 400"/>
        <xdr:cNvSpPr/>
      </xdr:nvSpPr>
      <xdr:spPr>
        <a:xfrm>
          <a:off x="16129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402" name="テキスト ボックス 401"/>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66548</xdr:rowOff>
    </xdr:from>
    <xdr:to>
      <xdr:col>73</xdr:col>
      <xdr:colOff>44450</xdr:colOff>
      <xdr:row>40</xdr:row>
      <xdr:rowOff>168148</xdr:rowOff>
    </xdr:to>
    <xdr:sp macro="" textlink="">
      <xdr:nvSpPr>
        <xdr:cNvPr id="403" name="楕円 402"/>
        <xdr:cNvSpPr/>
      </xdr:nvSpPr>
      <xdr:spPr>
        <a:xfrm>
          <a:off x="15240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152925</xdr:rowOff>
    </xdr:from>
    <xdr:ext cx="762000" cy="259045"/>
    <xdr:sp macro="" textlink="">
      <xdr:nvSpPr>
        <xdr:cNvPr id="404" name="テキスト ボックス 403"/>
        <xdr:cNvSpPr txBox="1"/>
      </xdr:nvSpPr>
      <xdr:spPr>
        <a:xfrm>
          <a:off x="14909800" y="701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56896</xdr:rowOff>
    </xdr:from>
    <xdr:to>
      <xdr:col>68</xdr:col>
      <xdr:colOff>203200</xdr:colOff>
      <xdr:row>40</xdr:row>
      <xdr:rowOff>158496</xdr:rowOff>
    </xdr:to>
    <xdr:sp macro="" textlink="">
      <xdr:nvSpPr>
        <xdr:cNvPr id="405" name="楕円 404"/>
        <xdr:cNvSpPr/>
      </xdr:nvSpPr>
      <xdr:spPr>
        <a:xfrm>
          <a:off x="14351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406" name="テキスト ボックス 405"/>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37592</xdr:rowOff>
    </xdr:from>
    <xdr:to>
      <xdr:col>64</xdr:col>
      <xdr:colOff>152400</xdr:colOff>
      <xdr:row>40</xdr:row>
      <xdr:rowOff>139192</xdr:rowOff>
    </xdr:to>
    <xdr:sp macro="" textlink="">
      <xdr:nvSpPr>
        <xdr:cNvPr id="407" name="楕円 406"/>
        <xdr:cNvSpPr/>
      </xdr:nvSpPr>
      <xdr:spPr>
        <a:xfrm>
          <a:off x="13462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149369</xdr:rowOff>
    </xdr:from>
    <xdr:ext cx="762000" cy="259045"/>
    <xdr:sp macro="" textlink="">
      <xdr:nvSpPr>
        <xdr:cNvPr id="408" name="テキスト ボックス 407"/>
        <xdr:cNvSpPr txBox="1"/>
      </xdr:nvSpPr>
      <xdr:spPr>
        <a:xfrm>
          <a:off x="13131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公共下水道事業の公営企業会計適用により公営企業債等繰入見込額が対前年度比約</a:t>
          </a:r>
          <a:r>
            <a:rPr kumimoji="1" lang="en-US" altLang="ja-JP" sz="1200">
              <a:latin typeface="ＭＳ Ｐゴシック" panose="020B0600070205080204" pitchFamily="50" charset="-128"/>
              <a:ea typeface="ＭＳ Ｐゴシック" panose="020B0600070205080204" pitchFamily="50" charset="-128"/>
            </a:rPr>
            <a:t>9</a:t>
          </a:r>
          <a:r>
            <a:rPr kumimoji="1" lang="ja-JP" altLang="en-US" sz="1200">
              <a:latin typeface="ＭＳ Ｐゴシック" panose="020B0600070205080204" pitchFamily="50" charset="-128"/>
              <a:ea typeface="ＭＳ Ｐゴシック" panose="020B0600070205080204" pitchFamily="50" charset="-128"/>
            </a:rPr>
            <a:t>億円減少、下水道事業債を約</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億円、公共施設等適正管理推進事業債が約</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億円発行したことなどにより基準財政需要額算入見込額が約</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億円増加、都市計画事業に係る地方債の元金償還金等が対前年度比約</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億円減少したことにより平均充当率が</a:t>
          </a:r>
          <a:r>
            <a:rPr kumimoji="1" lang="en-US" altLang="ja-JP" sz="1200">
              <a:latin typeface="ＭＳ Ｐゴシック" panose="020B0600070205080204" pitchFamily="50" charset="-128"/>
              <a:ea typeface="ＭＳ Ｐゴシック" panose="020B0600070205080204" pitchFamily="50" charset="-128"/>
            </a:rPr>
            <a:t>3.7</a:t>
          </a:r>
          <a:r>
            <a:rPr kumimoji="1" lang="ja-JP" altLang="en-US" sz="1200">
              <a:latin typeface="ＭＳ Ｐゴシック" panose="020B0600070205080204" pitchFamily="50" charset="-128"/>
              <a:ea typeface="ＭＳ Ｐゴシック" panose="020B0600070205080204" pitchFamily="50" charset="-128"/>
            </a:rPr>
            <a:t>％増加し、充当可能特定歳入が対前年度比約</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億円増加となったことなどにより、比率は</a:t>
          </a:r>
          <a:r>
            <a:rPr kumimoji="1" lang="en-US" altLang="ja-JP" sz="1200">
              <a:latin typeface="ＭＳ Ｐゴシック" panose="020B0600070205080204" pitchFamily="50" charset="-128"/>
              <a:ea typeface="ＭＳ Ｐゴシック" panose="020B0600070205080204" pitchFamily="50" charset="-128"/>
            </a:rPr>
            <a:t>8.4</a:t>
          </a:r>
          <a:r>
            <a:rPr kumimoji="1" lang="ja-JP" altLang="en-US" sz="1200">
              <a:latin typeface="ＭＳ Ｐゴシック" panose="020B0600070205080204" pitchFamily="50" charset="-128"/>
              <a:ea typeface="ＭＳ Ｐゴシック" panose="020B0600070205080204" pitchFamily="50" charset="-128"/>
            </a:rPr>
            <a:t>ポイントの改善となった。</a:t>
          </a:r>
        </a:p>
        <a:p>
          <a:r>
            <a:rPr kumimoji="1" lang="ja-JP" altLang="en-US" sz="1200">
              <a:latin typeface="ＭＳ Ｐゴシック" panose="020B0600070205080204" pitchFamily="50" charset="-128"/>
              <a:ea typeface="ＭＳ Ｐゴシック" panose="020B0600070205080204" pitchFamily="50" charset="-128"/>
            </a:rPr>
            <a:t>　今後、比率の動向に注視しながら経常的経費の削減及び計画的な市債の発行等を行い、財政の健全化に努める。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11853</xdr:rowOff>
    </xdr:to>
    <xdr:cxnSp macro="">
      <xdr:nvCxnSpPr>
        <xdr:cNvPr id="439" name="直線コネクタ 438"/>
        <xdr:cNvCxnSpPr/>
      </xdr:nvCxnSpPr>
      <xdr:spPr>
        <a:xfrm flipV="1">
          <a:off x="17018000" y="2313214"/>
          <a:ext cx="0" cy="1641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155380</xdr:rowOff>
    </xdr:from>
    <xdr:ext cx="762000" cy="259045"/>
    <xdr:sp macro="" textlink="">
      <xdr:nvSpPr>
        <xdr:cNvPr id="440" name="将来負担の状況最小値テキスト"/>
        <xdr:cNvSpPr txBox="1"/>
      </xdr:nvSpPr>
      <xdr:spPr>
        <a:xfrm>
          <a:off x="17106900" y="3927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11853</xdr:rowOff>
    </xdr:from>
    <xdr:to>
      <xdr:col>81</xdr:col>
      <xdr:colOff>133350</xdr:colOff>
      <xdr:row>23</xdr:row>
      <xdr:rowOff>11853</xdr:rowOff>
    </xdr:to>
    <xdr:cxnSp macro="">
      <xdr:nvCxnSpPr>
        <xdr:cNvPr id="441" name="直線コネクタ 440"/>
        <xdr:cNvCxnSpPr/>
      </xdr:nvCxnSpPr>
      <xdr:spPr>
        <a:xfrm>
          <a:off x="16929100" y="395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158327</xdr:rowOff>
    </xdr:from>
    <xdr:to>
      <xdr:col>81</xdr:col>
      <xdr:colOff>44450</xdr:colOff>
      <xdr:row>17</xdr:row>
      <xdr:rowOff>83397</xdr:rowOff>
    </xdr:to>
    <xdr:cxnSp macro="">
      <xdr:nvCxnSpPr>
        <xdr:cNvPr id="444" name="直線コネクタ 443"/>
        <xdr:cNvCxnSpPr/>
      </xdr:nvCxnSpPr>
      <xdr:spPr>
        <a:xfrm flipV="1">
          <a:off x="16179800" y="2901527"/>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124054</xdr:rowOff>
    </xdr:from>
    <xdr:ext cx="762000" cy="259045"/>
    <xdr:sp macro="" textlink="">
      <xdr:nvSpPr>
        <xdr:cNvPr id="445" name="将来負担の状況平均値テキスト"/>
        <xdr:cNvSpPr txBox="1"/>
      </xdr:nvSpPr>
      <xdr:spPr>
        <a:xfrm>
          <a:off x="17106900" y="2695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107527</xdr:rowOff>
    </xdr:from>
    <xdr:to>
      <xdr:col>81</xdr:col>
      <xdr:colOff>95250</xdr:colOff>
      <xdr:row>17</xdr:row>
      <xdr:rowOff>37677</xdr:rowOff>
    </xdr:to>
    <xdr:sp macro="" textlink="">
      <xdr:nvSpPr>
        <xdr:cNvPr id="446" name="フローチャート: 判断 445"/>
        <xdr:cNvSpPr/>
      </xdr:nvSpPr>
      <xdr:spPr>
        <a:xfrm>
          <a:off x="169672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77893</xdr:rowOff>
    </xdr:from>
    <xdr:to>
      <xdr:col>77</xdr:col>
      <xdr:colOff>44450</xdr:colOff>
      <xdr:row>17</xdr:row>
      <xdr:rowOff>83397</xdr:rowOff>
    </xdr:to>
    <xdr:cxnSp macro="">
      <xdr:nvCxnSpPr>
        <xdr:cNvPr id="447" name="直線コネクタ 446"/>
        <xdr:cNvCxnSpPr/>
      </xdr:nvCxnSpPr>
      <xdr:spPr>
        <a:xfrm>
          <a:off x="15290800" y="2821093"/>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129359</xdr:rowOff>
    </xdr:from>
    <xdr:to>
      <xdr:col>77</xdr:col>
      <xdr:colOff>95250</xdr:colOff>
      <xdr:row>17</xdr:row>
      <xdr:rowOff>59509</xdr:rowOff>
    </xdr:to>
    <xdr:sp macro="" textlink="">
      <xdr:nvSpPr>
        <xdr:cNvPr id="448" name="フローチャート: 判断 447"/>
        <xdr:cNvSpPr/>
      </xdr:nvSpPr>
      <xdr:spPr>
        <a:xfrm>
          <a:off x="16129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69686</xdr:rowOff>
    </xdr:from>
    <xdr:ext cx="736600" cy="259045"/>
    <xdr:sp macro="" textlink="">
      <xdr:nvSpPr>
        <xdr:cNvPr id="449" name="テキスト ボックス 448"/>
        <xdr:cNvSpPr txBox="1"/>
      </xdr:nvSpPr>
      <xdr:spPr>
        <a:xfrm>
          <a:off x="15798800" y="2641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67552</xdr:rowOff>
    </xdr:from>
    <xdr:to>
      <xdr:col>72</xdr:col>
      <xdr:colOff>203200</xdr:colOff>
      <xdr:row>16</xdr:row>
      <xdr:rowOff>77893</xdr:rowOff>
    </xdr:to>
    <xdr:cxnSp macro="">
      <xdr:nvCxnSpPr>
        <xdr:cNvPr id="450" name="直線コネクタ 449"/>
        <xdr:cNvCxnSpPr/>
      </xdr:nvCxnSpPr>
      <xdr:spPr>
        <a:xfrm>
          <a:off x="14401800" y="281075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91682</xdr:rowOff>
    </xdr:from>
    <xdr:to>
      <xdr:col>73</xdr:col>
      <xdr:colOff>44450</xdr:colOff>
      <xdr:row>16</xdr:row>
      <xdr:rowOff>21832</xdr:rowOff>
    </xdr:to>
    <xdr:sp macro="" textlink="">
      <xdr:nvSpPr>
        <xdr:cNvPr id="451" name="フローチャート: 判断 450"/>
        <xdr:cNvSpPr/>
      </xdr:nvSpPr>
      <xdr:spPr>
        <a:xfrm>
          <a:off x="15240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32009</xdr:rowOff>
    </xdr:from>
    <xdr:ext cx="762000" cy="259045"/>
    <xdr:sp macro="" textlink="">
      <xdr:nvSpPr>
        <xdr:cNvPr id="452" name="テキスト ボックス 451"/>
        <xdr:cNvSpPr txBox="1"/>
      </xdr:nvSpPr>
      <xdr:spPr>
        <a:xfrm>
          <a:off x="14909800" y="24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53763</xdr:rowOff>
    </xdr:from>
    <xdr:to>
      <xdr:col>68</xdr:col>
      <xdr:colOff>152400</xdr:colOff>
      <xdr:row>16</xdr:row>
      <xdr:rowOff>67552</xdr:rowOff>
    </xdr:to>
    <xdr:cxnSp macro="">
      <xdr:nvCxnSpPr>
        <xdr:cNvPr id="453" name="直線コネクタ 452"/>
        <xdr:cNvCxnSpPr/>
      </xdr:nvCxnSpPr>
      <xdr:spPr>
        <a:xfrm>
          <a:off x="13512800" y="279696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79042</xdr:rowOff>
    </xdr:from>
    <xdr:to>
      <xdr:col>68</xdr:col>
      <xdr:colOff>203200</xdr:colOff>
      <xdr:row>16</xdr:row>
      <xdr:rowOff>9192</xdr:rowOff>
    </xdr:to>
    <xdr:sp macro="" textlink="">
      <xdr:nvSpPr>
        <xdr:cNvPr id="454" name="フローチャート: 判断 453"/>
        <xdr:cNvSpPr/>
      </xdr:nvSpPr>
      <xdr:spPr>
        <a:xfrm>
          <a:off x="14351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19369</xdr:rowOff>
    </xdr:from>
    <xdr:ext cx="762000" cy="259045"/>
    <xdr:sp macro="" textlink="">
      <xdr:nvSpPr>
        <xdr:cNvPr id="455" name="テキスト ボックス 454"/>
        <xdr:cNvSpPr txBox="1"/>
      </xdr:nvSpPr>
      <xdr:spPr>
        <a:xfrm>
          <a:off x="14020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122706</xdr:rowOff>
    </xdr:from>
    <xdr:to>
      <xdr:col>64</xdr:col>
      <xdr:colOff>152400</xdr:colOff>
      <xdr:row>16</xdr:row>
      <xdr:rowOff>52856</xdr:rowOff>
    </xdr:to>
    <xdr:sp macro="" textlink="">
      <xdr:nvSpPr>
        <xdr:cNvPr id="456" name="フローチャート: 判断 455"/>
        <xdr:cNvSpPr/>
      </xdr:nvSpPr>
      <xdr:spPr>
        <a:xfrm>
          <a:off x="13462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63033</xdr:rowOff>
    </xdr:from>
    <xdr:ext cx="762000" cy="259045"/>
    <xdr:sp macro="" textlink="">
      <xdr:nvSpPr>
        <xdr:cNvPr id="457" name="テキスト ボックス 456"/>
        <xdr:cNvSpPr txBox="1"/>
      </xdr:nvSpPr>
      <xdr:spPr>
        <a:xfrm>
          <a:off x="13131800" y="24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107527</xdr:rowOff>
    </xdr:from>
    <xdr:to>
      <xdr:col>81</xdr:col>
      <xdr:colOff>95250</xdr:colOff>
      <xdr:row>17</xdr:row>
      <xdr:rowOff>37677</xdr:rowOff>
    </xdr:to>
    <xdr:sp macro="" textlink="">
      <xdr:nvSpPr>
        <xdr:cNvPr id="463" name="楕円 462"/>
        <xdr:cNvSpPr/>
      </xdr:nvSpPr>
      <xdr:spPr>
        <a:xfrm>
          <a:off x="16967200" y="285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79604</xdr:rowOff>
    </xdr:from>
    <xdr:ext cx="762000" cy="259045"/>
    <xdr:sp macro="" textlink="">
      <xdr:nvSpPr>
        <xdr:cNvPr id="464" name="将来負担の状況該当値テキスト"/>
        <xdr:cNvSpPr txBox="1"/>
      </xdr:nvSpPr>
      <xdr:spPr>
        <a:xfrm>
          <a:off x="17106900" y="282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32597</xdr:rowOff>
    </xdr:from>
    <xdr:to>
      <xdr:col>77</xdr:col>
      <xdr:colOff>95250</xdr:colOff>
      <xdr:row>17</xdr:row>
      <xdr:rowOff>134197</xdr:rowOff>
    </xdr:to>
    <xdr:sp macro="" textlink="">
      <xdr:nvSpPr>
        <xdr:cNvPr id="465" name="楕円 464"/>
        <xdr:cNvSpPr/>
      </xdr:nvSpPr>
      <xdr:spPr>
        <a:xfrm>
          <a:off x="16129000" y="294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118974</xdr:rowOff>
    </xdr:from>
    <xdr:ext cx="736600" cy="259045"/>
    <xdr:sp macro="" textlink="">
      <xdr:nvSpPr>
        <xdr:cNvPr id="466" name="テキスト ボックス 465"/>
        <xdr:cNvSpPr txBox="1"/>
      </xdr:nvSpPr>
      <xdr:spPr>
        <a:xfrm>
          <a:off x="15798800" y="3033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27093</xdr:rowOff>
    </xdr:from>
    <xdr:to>
      <xdr:col>73</xdr:col>
      <xdr:colOff>44450</xdr:colOff>
      <xdr:row>16</xdr:row>
      <xdr:rowOff>128693</xdr:rowOff>
    </xdr:to>
    <xdr:sp macro="" textlink="">
      <xdr:nvSpPr>
        <xdr:cNvPr id="467" name="楕円 466"/>
        <xdr:cNvSpPr/>
      </xdr:nvSpPr>
      <xdr:spPr>
        <a:xfrm>
          <a:off x="15240000" y="277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113470</xdr:rowOff>
    </xdr:from>
    <xdr:ext cx="762000" cy="259045"/>
    <xdr:sp macro="" textlink="">
      <xdr:nvSpPr>
        <xdr:cNvPr id="468" name="テキスト ボックス 467"/>
        <xdr:cNvSpPr txBox="1"/>
      </xdr:nvSpPr>
      <xdr:spPr>
        <a:xfrm>
          <a:off x="14909800" y="285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16752</xdr:rowOff>
    </xdr:from>
    <xdr:to>
      <xdr:col>68</xdr:col>
      <xdr:colOff>203200</xdr:colOff>
      <xdr:row>16</xdr:row>
      <xdr:rowOff>118352</xdr:rowOff>
    </xdr:to>
    <xdr:sp macro="" textlink="">
      <xdr:nvSpPr>
        <xdr:cNvPr id="469" name="楕円 468"/>
        <xdr:cNvSpPr/>
      </xdr:nvSpPr>
      <xdr:spPr>
        <a:xfrm>
          <a:off x="14351000" y="275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103129</xdr:rowOff>
    </xdr:from>
    <xdr:ext cx="762000" cy="259045"/>
    <xdr:sp macro="" textlink="">
      <xdr:nvSpPr>
        <xdr:cNvPr id="470" name="テキスト ボックス 469"/>
        <xdr:cNvSpPr txBox="1"/>
      </xdr:nvSpPr>
      <xdr:spPr>
        <a:xfrm>
          <a:off x="14020800" y="284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2963</xdr:rowOff>
    </xdr:from>
    <xdr:to>
      <xdr:col>64</xdr:col>
      <xdr:colOff>152400</xdr:colOff>
      <xdr:row>16</xdr:row>
      <xdr:rowOff>104563</xdr:rowOff>
    </xdr:to>
    <xdr:sp macro="" textlink="">
      <xdr:nvSpPr>
        <xdr:cNvPr id="471" name="楕円 470"/>
        <xdr:cNvSpPr/>
      </xdr:nvSpPr>
      <xdr:spPr>
        <a:xfrm>
          <a:off x="13462000" y="27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89340</xdr:rowOff>
    </xdr:from>
    <xdr:ext cx="762000" cy="259045"/>
    <xdr:sp macro="" textlink="">
      <xdr:nvSpPr>
        <xdr:cNvPr id="472" name="テキスト ボックス 471"/>
        <xdr:cNvSpPr txBox="1"/>
      </xdr:nvSpPr>
      <xdr:spPr>
        <a:xfrm>
          <a:off x="13131800" y="283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大阪府門真市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123,632
120,688
12.30
51,402,125
51,393,556
1,866
26,996,400
50,845,981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人件費に係る経常収支比率は、職員の採用及び退職、経験年数階層の変動などにより、前年度と比較して</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ポイント改善した。大阪府平均と比較すると低い比率となっている。</a:t>
          </a:r>
        </a:p>
        <a:p>
          <a:r>
            <a:rPr kumimoji="1" lang="ja-JP" altLang="en-US" sz="1200">
              <a:latin typeface="ＭＳ Ｐゴシック" panose="020B0600070205080204" pitchFamily="50" charset="-128"/>
              <a:ea typeface="ＭＳ Ｐゴシック" panose="020B0600070205080204" pitchFamily="50" charset="-128"/>
            </a:rPr>
            <a:t>　主な要因としては、行財政改革推進計画や定員適正化計画に基づき、業務の委託化などにより職員数を減らしてきたことや、近年の団塊世代の大量退職により、職員の平均年齢が低下していることなどによるものである。今後も、業務の委託化など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29028</xdr:rowOff>
    </xdr:from>
    <xdr:to>
      <xdr:col>24</xdr:col>
      <xdr:colOff>25400</xdr:colOff>
      <xdr:row>41</xdr:row>
      <xdr:rowOff>37193</xdr:rowOff>
    </xdr:to>
    <xdr:cxnSp macro="">
      <xdr:nvCxnSpPr>
        <xdr:cNvPr id="63" name="直線コネクタ 62"/>
        <xdr:cNvCxnSpPr/>
      </xdr:nvCxnSpPr>
      <xdr:spPr>
        <a:xfrm flipV="1">
          <a:off x="4826000" y="5515428"/>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115405</xdr:rowOff>
    </xdr:from>
    <xdr:ext cx="762000" cy="259045"/>
    <xdr:sp macro="" textlink="">
      <xdr:nvSpPr>
        <xdr:cNvPr id="66" name="人件費最大値テキスト"/>
        <xdr:cNvSpPr txBox="1"/>
      </xdr:nvSpPr>
      <xdr:spPr>
        <a:xfrm>
          <a:off x="4914900" y="525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29028</xdr:rowOff>
    </xdr:from>
    <xdr:to>
      <xdr:col>24</xdr:col>
      <xdr:colOff>114300</xdr:colOff>
      <xdr:row>32</xdr:row>
      <xdr:rowOff>29028</xdr:rowOff>
    </xdr:to>
    <xdr:cxnSp macro="">
      <xdr:nvCxnSpPr>
        <xdr:cNvPr id="67" name="直線コネクタ 66"/>
        <xdr:cNvCxnSpPr/>
      </xdr:nvCxnSpPr>
      <xdr:spPr>
        <a:xfrm>
          <a:off x="4737100" y="551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110672</xdr:rowOff>
    </xdr:from>
    <xdr:to>
      <xdr:col>24</xdr:col>
      <xdr:colOff>25400</xdr:colOff>
      <xdr:row>36</xdr:row>
      <xdr:rowOff>159657</xdr:rowOff>
    </xdr:to>
    <xdr:cxnSp macro="">
      <xdr:nvCxnSpPr>
        <xdr:cNvPr id="68" name="直線コネクタ 67"/>
        <xdr:cNvCxnSpPr/>
      </xdr:nvCxnSpPr>
      <xdr:spPr>
        <a:xfrm flipV="1">
          <a:off x="3987800" y="62828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43741</xdr:rowOff>
    </xdr:from>
    <xdr:ext cx="762000" cy="259045"/>
    <xdr:sp macro="" textlink="">
      <xdr:nvSpPr>
        <xdr:cNvPr id="69" name="人件費平均値テキスト"/>
        <xdr:cNvSpPr txBox="1"/>
      </xdr:nvSpPr>
      <xdr:spPr>
        <a:xfrm>
          <a:off x="4914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110672</xdr:rowOff>
    </xdr:from>
    <xdr:to>
      <xdr:col>19</xdr:col>
      <xdr:colOff>187325</xdr:colOff>
      <xdr:row>36</xdr:row>
      <xdr:rowOff>159657</xdr:rowOff>
    </xdr:to>
    <xdr:cxnSp macro="">
      <xdr:nvCxnSpPr>
        <xdr:cNvPr id="71" name="直線コネクタ 70"/>
        <xdr:cNvCxnSpPr/>
      </xdr:nvCxnSpPr>
      <xdr:spPr>
        <a:xfrm>
          <a:off x="3098800" y="62828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59872</xdr:rowOff>
    </xdr:from>
    <xdr:to>
      <xdr:col>20</xdr:col>
      <xdr:colOff>38100</xdr:colOff>
      <xdr:row>36</xdr:row>
      <xdr:rowOff>161472</xdr:rowOff>
    </xdr:to>
    <xdr:sp macro="" textlink="">
      <xdr:nvSpPr>
        <xdr:cNvPr id="72" name="フローチャート: 判断 71"/>
        <xdr:cNvSpPr/>
      </xdr:nvSpPr>
      <xdr:spPr>
        <a:xfrm>
          <a:off x="3937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199</xdr:rowOff>
    </xdr:from>
    <xdr:ext cx="736600" cy="259045"/>
    <xdr:sp macro="" textlink="">
      <xdr:nvSpPr>
        <xdr:cNvPr id="73" name="テキスト ボックス 72"/>
        <xdr:cNvSpPr txBox="1"/>
      </xdr:nvSpPr>
      <xdr:spPr>
        <a:xfrm>
          <a:off x="3606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110672</xdr:rowOff>
    </xdr:from>
    <xdr:to>
      <xdr:col>15</xdr:col>
      <xdr:colOff>98425</xdr:colOff>
      <xdr:row>36</xdr:row>
      <xdr:rowOff>127000</xdr:rowOff>
    </xdr:to>
    <xdr:cxnSp macro="">
      <xdr:nvCxnSpPr>
        <xdr:cNvPr id="74" name="直線コネクタ 73"/>
        <xdr:cNvCxnSpPr/>
      </xdr:nvCxnSpPr>
      <xdr:spPr>
        <a:xfrm flipV="1">
          <a:off x="2209800" y="62828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43543</xdr:rowOff>
    </xdr:from>
    <xdr:to>
      <xdr:col>15</xdr:col>
      <xdr:colOff>149225</xdr:colOff>
      <xdr:row>36</xdr:row>
      <xdr:rowOff>145143</xdr:rowOff>
    </xdr:to>
    <xdr:sp macro="" textlink="">
      <xdr:nvSpPr>
        <xdr:cNvPr id="75" name="フローチャート: 判断 74"/>
        <xdr:cNvSpPr/>
      </xdr:nvSpPr>
      <xdr:spPr>
        <a:xfrm>
          <a:off x="3048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155320</xdr:rowOff>
    </xdr:from>
    <xdr:ext cx="762000" cy="259045"/>
    <xdr:sp macro="" textlink="">
      <xdr:nvSpPr>
        <xdr:cNvPr id="76" name="テキスト ボックス 75"/>
        <xdr:cNvSpPr txBox="1"/>
      </xdr:nvSpPr>
      <xdr:spPr>
        <a:xfrm>
          <a:off x="2717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61686</xdr:rowOff>
    </xdr:from>
    <xdr:to>
      <xdr:col>11</xdr:col>
      <xdr:colOff>9525</xdr:colOff>
      <xdr:row>36</xdr:row>
      <xdr:rowOff>127000</xdr:rowOff>
    </xdr:to>
    <xdr:cxnSp macro="">
      <xdr:nvCxnSpPr>
        <xdr:cNvPr id="77" name="直線コネクタ 76"/>
        <xdr:cNvCxnSpPr/>
      </xdr:nvCxnSpPr>
      <xdr:spPr>
        <a:xfrm>
          <a:off x="1320800" y="62338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166007</xdr:rowOff>
    </xdr:from>
    <xdr:to>
      <xdr:col>11</xdr:col>
      <xdr:colOff>60325</xdr:colOff>
      <xdr:row>38</xdr:row>
      <xdr:rowOff>96157</xdr:rowOff>
    </xdr:to>
    <xdr:sp macro="" textlink="">
      <xdr:nvSpPr>
        <xdr:cNvPr id="78" name="フローチャート: 判断 77"/>
        <xdr:cNvSpPr/>
      </xdr:nvSpPr>
      <xdr:spPr>
        <a:xfrm>
          <a:off x="2159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80934</xdr:rowOff>
    </xdr:from>
    <xdr:ext cx="762000" cy="259045"/>
    <xdr:sp macro="" textlink="">
      <xdr:nvSpPr>
        <xdr:cNvPr id="79" name="テキスト ボックス 78"/>
        <xdr:cNvSpPr txBox="1"/>
      </xdr:nvSpPr>
      <xdr:spPr>
        <a:xfrm>
          <a:off x="1828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166007</xdr:rowOff>
    </xdr:from>
    <xdr:to>
      <xdr:col>6</xdr:col>
      <xdr:colOff>171450</xdr:colOff>
      <xdr:row>38</xdr:row>
      <xdr:rowOff>96157</xdr:rowOff>
    </xdr:to>
    <xdr:sp macro="" textlink="">
      <xdr:nvSpPr>
        <xdr:cNvPr id="80" name="フローチャート: 判断 79"/>
        <xdr:cNvSpPr/>
      </xdr:nvSpPr>
      <xdr:spPr>
        <a:xfrm>
          <a:off x="1270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80934</xdr:rowOff>
    </xdr:from>
    <xdr:ext cx="762000" cy="259045"/>
    <xdr:sp macro="" textlink="">
      <xdr:nvSpPr>
        <xdr:cNvPr id="81" name="テキスト ボックス 80"/>
        <xdr:cNvSpPr txBox="1"/>
      </xdr:nvSpPr>
      <xdr:spPr>
        <a:xfrm>
          <a:off x="939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59872</xdr:rowOff>
    </xdr:from>
    <xdr:to>
      <xdr:col>24</xdr:col>
      <xdr:colOff>76200</xdr:colOff>
      <xdr:row>36</xdr:row>
      <xdr:rowOff>161472</xdr:rowOff>
    </xdr:to>
    <xdr:sp macro="" textlink="">
      <xdr:nvSpPr>
        <xdr:cNvPr id="87" name="楕円 86"/>
        <xdr:cNvSpPr/>
      </xdr:nvSpPr>
      <xdr:spPr>
        <a:xfrm>
          <a:off x="47752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31949</xdr:rowOff>
    </xdr:from>
    <xdr:ext cx="762000" cy="259045"/>
    <xdr:sp macro="" textlink="">
      <xdr:nvSpPr>
        <xdr:cNvPr id="88" name="人件費該当値テキスト"/>
        <xdr:cNvSpPr txBox="1"/>
      </xdr:nvSpPr>
      <xdr:spPr>
        <a:xfrm>
          <a:off x="4914900" y="620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108857</xdr:rowOff>
    </xdr:from>
    <xdr:to>
      <xdr:col>20</xdr:col>
      <xdr:colOff>38100</xdr:colOff>
      <xdr:row>37</xdr:row>
      <xdr:rowOff>39007</xdr:rowOff>
    </xdr:to>
    <xdr:sp macro="" textlink="">
      <xdr:nvSpPr>
        <xdr:cNvPr id="89" name="楕円 88"/>
        <xdr:cNvSpPr/>
      </xdr:nvSpPr>
      <xdr:spPr>
        <a:xfrm>
          <a:off x="3937000" y="628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23784</xdr:rowOff>
    </xdr:from>
    <xdr:ext cx="736600" cy="259045"/>
    <xdr:sp macro="" textlink="">
      <xdr:nvSpPr>
        <xdr:cNvPr id="90" name="テキスト ボックス 89"/>
        <xdr:cNvSpPr txBox="1"/>
      </xdr:nvSpPr>
      <xdr:spPr>
        <a:xfrm>
          <a:off x="3606800" y="636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59872</xdr:rowOff>
    </xdr:from>
    <xdr:to>
      <xdr:col>15</xdr:col>
      <xdr:colOff>149225</xdr:colOff>
      <xdr:row>36</xdr:row>
      <xdr:rowOff>161472</xdr:rowOff>
    </xdr:to>
    <xdr:sp macro="" textlink="">
      <xdr:nvSpPr>
        <xdr:cNvPr id="91" name="楕円 90"/>
        <xdr:cNvSpPr/>
      </xdr:nvSpPr>
      <xdr:spPr>
        <a:xfrm>
          <a:off x="3048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146249</xdr:rowOff>
    </xdr:from>
    <xdr:ext cx="762000" cy="259045"/>
    <xdr:sp macro="" textlink="">
      <xdr:nvSpPr>
        <xdr:cNvPr id="92" name="テキスト ボックス 91"/>
        <xdr:cNvSpPr txBox="1"/>
      </xdr:nvSpPr>
      <xdr:spPr>
        <a:xfrm>
          <a:off x="2717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3" name="楕円 92"/>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94" name="テキスト ボックス 93"/>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10886</xdr:rowOff>
    </xdr:from>
    <xdr:to>
      <xdr:col>6</xdr:col>
      <xdr:colOff>171450</xdr:colOff>
      <xdr:row>36</xdr:row>
      <xdr:rowOff>112486</xdr:rowOff>
    </xdr:to>
    <xdr:sp macro="" textlink="">
      <xdr:nvSpPr>
        <xdr:cNvPr id="95" name="楕円 94"/>
        <xdr:cNvSpPr/>
      </xdr:nvSpPr>
      <xdr:spPr>
        <a:xfrm>
          <a:off x="1270000" y="618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122663</xdr:rowOff>
    </xdr:from>
    <xdr:ext cx="762000" cy="259045"/>
    <xdr:sp macro="" textlink="">
      <xdr:nvSpPr>
        <xdr:cNvPr id="96" name="テキスト ボックス 95"/>
        <xdr:cNvSpPr txBox="1"/>
      </xdr:nvSpPr>
      <xdr:spPr>
        <a:xfrm>
          <a:off x="939800" y="59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総合体育館運営管理事業等が増加したことにより、前年度と比較して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今後も引き続き、業務の委託化や指定管理者制度の導入、さらに公共施設の統廃合などを検討し、コストの削減を図る。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86179</xdr:rowOff>
    </xdr:from>
    <xdr:to>
      <xdr:col>82</xdr:col>
      <xdr:colOff>107950</xdr:colOff>
      <xdr:row>22</xdr:row>
      <xdr:rowOff>12700</xdr:rowOff>
    </xdr:to>
    <xdr:cxnSp macro="">
      <xdr:nvCxnSpPr>
        <xdr:cNvPr id="126" name="直線コネクタ 125"/>
        <xdr:cNvCxnSpPr/>
      </xdr:nvCxnSpPr>
      <xdr:spPr>
        <a:xfrm flipV="1">
          <a:off x="16510000" y="23150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7"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8" name="直線コネクタ 127"/>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1106</xdr:rowOff>
    </xdr:from>
    <xdr:ext cx="762000" cy="259045"/>
    <xdr:sp macro="" textlink="">
      <xdr:nvSpPr>
        <xdr:cNvPr id="129"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86179</xdr:rowOff>
    </xdr:from>
    <xdr:to>
      <xdr:col>82</xdr:col>
      <xdr:colOff>196850</xdr:colOff>
      <xdr:row>13</xdr:row>
      <xdr:rowOff>86179</xdr:rowOff>
    </xdr:to>
    <xdr:cxnSp macro="">
      <xdr:nvCxnSpPr>
        <xdr:cNvPr id="130" name="直線コネクタ 129"/>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135164</xdr:rowOff>
    </xdr:from>
    <xdr:to>
      <xdr:col>82</xdr:col>
      <xdr:colOff>107950</xdr:colOff>
      <xdr:row>18</xdr:row>
      <xdr:rowOff>12700</xdr:rowOff>
    </xdr:to>
    <xdr:cxnSp macro="">
      <xdr:nvCxnSpPr>
        <xdr:cNvPr id="131" name="直線コネクタ 130"/>
        <xdr:cNvCxnSpPr/>
      </xdr:nvCxnSpPr>
      <xdr:spPr>
        <a:xfrm>
          <a:off x="15671800" y="304981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32"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33" name="フローチャート: 判断 132"/>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20864</xdr:rowOff>
    </xdr:from>
    <xdr:to>
      <xdr:col>78</xdr:col>
      <xdr:colOff>69850</xdr:colOff>
      <xdr:row>17</xdr:row>
      <xdr:rowOff>135164</xdr:rowOff>
    </xdr:to>
    <xdr:cxnSp macro="">
      <xdr:nvCxnSpPr>
        <xdr:cNvPr id="134" name="直線コネクタ 133"/>
        <xdr:cNvCxnSpPr/>
      </xdr:nvCxnSpPr>
      <xdr:spPr>
        <a:xfrm>
          <a:off x="14782800" y="293551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92529</xdr:rowOff>
    </xdr:from>
    <xdr:to>
      <xdr:col>78</xdr:col>
      <xdr:colOff>120650</xdr:colOff>
      <xdr:row>17</xdr:row>
      <xdr:rowOff>22679</xdr:rowOff>
    </xdr:to>
    <xdr:sp macro="" textlink="">
      <xdr:nvSpPr>
        <xdr:cNvPr id="135" name="フローチャート: 判断 134"/>
        <xdr:cNvSpPr/>
      </xdr:nvSpPr>
      <xdr:spPr>
        <a:xfrm>
          <a:off x="15621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32856</xdr:rowOff>
    </xdr:from>
    <xdr:ext cx="736600" cy="259045"/>
    <xdr:sp macro="" textlink="">
      <xdr:nvSpPr>
        <xdr:cNvPr id="136" name="テキスト ボックス 135"/>
        <xdr:cNvSpPr txBox="1"/>
      </xdr:nvSpPr>
      <xdr:spPr>
        <a:xfrm>
          <a:off x="15290800" y="260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143329</xdr:rowOff>
    </xdr:from>
    <xdr:to>
      <xdr:col>73</xdr:col>
      <xdr:colOff>180975</xdr:colOff>
      <xdr:row>17</xdr:row>
      <xdr:rowOff>20864</xdr:rowOff>
    </xdr:to>
    <xdr:cxnSp macro="">
      <xdr:nvCxnSpPr>
        <xdr:cNvPr id="137" name="直線コネクタ 136"/>
        <xdr:cNvCxnSpPr/>
      </xdr:nvCxnSpPr>
      <xdr:spPr>
        <a:xfrm>
          <a:off x="13893800" y="288652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51707</xdr:rowOff>
    </xdr:from>
    <xdr:to>
      <xdr:col>74</xdr:col>
      <xdr:colOff>31750</xdr:colOff>
      <xdr:row>17</xdr:row>
      <xdr:rowOff>153307</xdr:rowOff>
    </xdr:to>
    <xdr:sp macro="" textlink="">
      <xdr:nvSpPr>
        <xdr:cNvPr id="138" name="フローチャート: 判断 137"/>
        <xdr:cNvSpPr/>
      </xdr:nvSpPr>
      <xdr:spPr>
        <a:xfrm>
          <a:off x="14732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138084</xdr:rowOff>
    </xdr:from>
    <xdr:ext cx="762000" cy="259045"/>
    <xdr:sp macro="" textlink="">
      <xdr:nvSpPr>
        <xdr:cNvPr id="139" name="テキスト ボックス 138"/>
        <xdr:cNvSpPr txBox="1"/>
      </xdr:nvSpPr>
      <xdr:spPr>
        <a:xfrm>
          <a:off x="14401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61686</xdr:rowOff>
    </xdr:from>
    <xdr:to>
      <xdr:col>69</xdr:col>
      <xdr:colOff>92075</xdr:colOff>
      <xdr:row>16</xdr:row>
      <xdr:rowOff>143329</xdr:rowOff>
    </xdr:to>
    <xdr:cxnSp macro="">
      <xdr:nvCxnSpPr>
        <xdr:cNvPr id="140" name="直線コネクタ 139"/>
        <xdr:cNvCxnSpPr/>
      </xdr:nvCxnSpPr>
      <xdr:spPr>
        <a:xfrm>
          <a:off x="13004800" y="280488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41" name="フローチャート: 判断 140"/>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42" name="テキスト ボックス 141"/>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3" name="フローチャート: 判断 142"/>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44" name="テキスト ボックス 143"/>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50" name="楕円 149"/>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105427</xdr:rowOff>
    </xdr:from>
    <xdr:ext cx="762000" cy="259045"/>
    <xdr:sp macro="" textlink="">
      <xdr:nvSpPr>
        <xdr:cNvPr id="151" name="物件費該当値テキスト"/>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84364</xdr:rowOff>
    </xdr:from>
    <xdr:to>
      <xdr:col>78</xdr:col>
      <xdr:colOff>120650</xdr:colOff>
      <xdr:row>18</xdr:row>
      <xdr:rowOff>14514</xdr:rowOff>
    </xdr:to>
    <xdr:sp macro="" textlink="">
      <xdr:nvSpPr>
        <xdr:cNvPr id="152" name="楕円 151"/>
        <xdr:cNvSpPr/>
      </xdr:nvSpPr>
      <xdr:spPr>
        <a:xfrm>
          <a:off x="15621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170741</xdr:rowOff>
    </xdr:from>
    <xdr:ext cx="736600" cy="259045"/>
    <xdr:sp macro="" textlink="">
      <xdr:nvSpPr>
        <xdr:cNvPr id="153" name="テキスト ボックス 152"/>
        <xdr:cNvSpPr txBox="1"/>
      </xdr:nvSpPr>
      <xdr:spPr>
        <a:xfrm>
          <a:off x="15290800" y="30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141514</xdr:rowOff>
    </xdr:from>
    <xdr:to>
      <xdr:col>74</xdr:col>
      <xdr:colOff>31750</xdr:colOff>
      <xdr:row>17</xdr:row>
      <xdr:rowOff>71664</xdr:rowOff>
    </xdr:to>
    <xdr:sp macro="" textlink="">
      <xdr:nvSpPr>
        <xdr:cNvPr id="154" name="楕円 153"/>
        <xdr:cNvSpPr/>
      </xdr:nvSpPr>
      <xdr:spPr>
        <a:xfrm>
          <a:off x="14732000" y="2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81841</xdr:rowOff>
    </xdr:from>
    <xdr:ext cx="762000" cy="259045"/>
    <xdr:sp macro="" textlink="">
      <xdr:nvSpPr>
        <xdr:cNvPr id="155" name="テキスト ボックス 154"/>
        <xdr:cNvSpPr txBox="1"/>
      </xdr:nvSpPr>
      <xdr:spPr>
        <a:xfrm>
          <a:off x="14401800" y="265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92529</xdr:rowOff>
    </xdr:from>
    <xdr:to>
      <xdr:col>69</xdr:col>
      <xdr:colOff>142875</xdr:colOff>
      <xdr:row>17</xdr:row>
      <xdr:rowOff>22679</xdr:rowOff>
    </xdr:to>
    <xdr:sp macro="" textlink="">
      <xdr:nvSpPr>
        <xdr:cNvPr id="156" name="楕円 155"/>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57" name="テキスト ボックス 156"/>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10886</xdr:rowOff>
    </xdr:from>
    <xdr:to>
      <xdr:col>65</xdr:col>
      <xdr:colOff>53975</xdr:colOff>
      <xdr:row>16</xdr:row>
      <xdr:rowOff>112486</xdr:rowOff>
    </xdr:to>
    <xdr:sp macro="" textlink="">
      <xdr:nvSpPr>
        <xdr:cNvPr id="158" name="楕円 157"/>
        <xdr:cNvSpPr/>
      </xdr:nvSpPr>
      <xdr:spPr>
        <a:xfrm>
          <a:off x="12954000" y="275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122663</xdr:rowOff>
    </xdr:from>
    <xdr:ext cx="762000" cy="259045"/>
    <xdr:sp macro="" textlink="">
      <xdr:nvSpPr>
        <xdr:cNvPr id="159" name="テキスト ボックス 158"/>
        <xdr:cNvSpPr txBox="1"/>
      </xdr:nvSpPr>
      <xdr:spPr>
        <a:xfrm>
          <a:off x="12623800" y="2522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ポイント改善したものの、類似団体内平均値及び大阪府平均を大幅に上回っている。</a:t>
          </a:r>
        </a:p>
        <a:p>
          <a:r>
            <a:rPr kumimoji="1" lang="ja-JP" altLang="en-US" sz="1300">
              <a:latin typeface="ＭＳ Ｐゴシック" panose="020B0600070205080204" pitchFamily="50" charset="-128"/>
              <a:ea typeface="ＭＳ Ｐゴシック" panose="020B0600070205080204" pitchFamily="50" charset="-128"/>
            </a:rPr>
            <a:t>　主な要因は、扶助費に占める生活保護費の割合が高いことが挙げられる。</a:t>
          </a:r>
        </a:p>
        <a:p>
          <a:r>
            <a:rPr kumimoji="1" lang="ja-JP" altLang="en-US" sz="1300">
              <a:latin typeface="ＭＳ Ｐゴシック" panose="020B0600070205080204" pitchFamily="50" charset="-128"/>
              <a:ea typeface="ＭＳ Ｐゴシック" panose="020B0600070205080204" pitchFamily="50" charset="-128"/>
            </a:rPr>
            <a:t>　また、近年では障がい者自立支援給付費の増加も経常収支比率を押し上げる要因となっている。</a:t>
          </a:r>
        </a:p>
        <a:p>
          <a:r>
            <a:rPr kumimoji="1" lang="ja-JP" altLang="en-US" sz="1300">
              <a:latin typeface="ＭＳ Ｐゴシック" panose="020B0600070205080204" pitchFamily="50" charset="-128"/>
              <a:ea typeface="ＭＳ Ｐゴシック" panose="020B0600070205080204" pitchFamily="50" charset="-128"/>
            </a:rPr>
            <a:t>　生活保護については、診療報酬明細書点検等充実事業や後発医薬品の利用促進などの取組みにより引き続き扶助費の抑制に努める。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69850</xdr:rowOff>
    </xdr:to>
    <xdr:cxnSp macro="">
      <xdr:nvCxnSpPr>
        <xdr:cNvPr id="189" name="直線コネクタ 188"/>
        <xdr:cNvCxnSpPr/>
      </xdr:nvCxnSpPr>
      <xdr:spPr>
        <a:xfrm flipV="1">
          <a:off x="4826000" y="8982528"/>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90"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91" name="直線コネクタ 190"/>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2"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3" name="直線コネクタ 192"/>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56243</xdr:rowOff>
    </xdr:from>
    <xdr:to>
      <xdr:col>24</xdr:col>
      <xdr:colOff>25400</xdr:colOff>
      <xdr:row>60</xdr:row>
      <xdr:rowOff>78015</xdr:rowOff>
    </xdr:to>
    <xdr:cxnSp macro="">
      <xdr:nvCxnSpPr>
        <xdr:cNvPr id="194" name="直線コネクタ 193"/>
        <xdr:cNvCxnSpPr/>
      </xdr:nvCxnSpPr>
      <xdr:spPr>
        <a:xfrm flipV="1">
          <a:off x="3987800" y="103432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8362</xdr:rowOff>
    </xdr:from>
    <xdr:ext cx="762000" cy="259045"/>
    <xdr:sp macro="" textlink="">
      <xdr:nvSpPr>
        <xdr:cNvPr id="195" name="扶助費平均値テキスト"/>
        <xdr:cNvSpPr txBox="1"/>
      </xdr:nvSpPr>
      <xdr:spPr>
        <a:xfrm>
          <a:off x="4914900" y="9266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163285</xdr:rowOff>
    </xdr:from>
    <xdr:to>
      <xdr:col>24</xdr:col>
      <xdr:colOff>76200</xdr:colOff>
      <xdr:row>55</xdr:row>
      <xdr:rowOff>93435</xdr:rowOff>
    </xdr:to>
    <xdr:sp macro="" textlink="">
      <xdr:nvSpPr>
        <xdr:cNvPr id="196" name="フローチャート: 判断 195"/>
        <xdr:cNvSpPr/>
      </xdr:nvSpPr>
      <xdr:spPr>
        <a:xfrm>
          <a:off x="47752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60</xdr:row>
      <xdr:rowOff>78015</xdr:rowOff>
    </xdr:to>
    <xdr:cxnSp macro="">
      <xdr:nvCxnSpPr>
        <xdr:cNvPr id="197" name="直線コネクタ 196"/>
        <xdr:cNvCxnSpPr/>
      </xdr:nvCxnSpPr>
      <xdr:spPr>
        <a:xfrm>
          <a:off x="3098800" y="10071100"/>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119743</xdr:rowOff>
    </xdr:from>
    <xdr:to>
      <xdr:col>20</xdr:col>
      <xdr:colOff>38100</xdr:colOff>
      <xdr:row>55</xdr:row>
      <xdr:rowOff>49893</xdr:rowOff>
    </xdr:to>
    <xdr:sp macro="" textlink="">
      <xdr:nvSpPr>
        <xdr:cNvPr id="198" name="フローチャート: 判断 197"/>
        <xdr:cNvSpPr/>
      </xdr:nvSpPr>
      <xdr:spPr>
        <a:xfrm>
          <a:off x="3937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60070</xdr:rowOff>
    </xdr:from>
    <xdr:ext cx="736600" cy="259045"/>
    <xdr:sp macro="" textlink="">
      <xdr:nvSpPr>
        <xdr:cNvPr id="199" name="テキスト ボックス 198"/>
        <xdr:cNvSpPr txBox="1"/>
      </xdr:nvSpPr>
      <xdr:spPr>
        <a:xfrm>
          <a:off x="3606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105228</xdr:rowOff>
    </xdr:from>
    <xdr:to>
      <xdr:col>15</xdr:col>
      <xdr:colOff>98425</xdr:colOff>
      <xdr:row>58</xdr:row>
      <xdr:rowOff>127000</xdr:rowOff>
    </xdr:to>
    <xdr:cxnSp macro="">
      <xdr:nvCxnSpPr>
        <xdr:cNvPr id="200" name="直線コネクタ 199"/>
        <xdr:cNvCxnSpPr/>
      </xdr:nvCxnSpPr>
      <xdr:spPr>
        <a:xfrm>
          <a:off x="2209800" y="100493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130628</xdr:rowOff>
    </xdr:from>
    <xdr:to>
      <xdr:col>15</xdr:col>
      <xdr:colOff>149225</xdr:colOff>
      <xdr:row>55</xdr:row>
      <xdr:rowOff>60778</xdr:rowOff>
    </xdr:to>
    <xdr:sp macro="" textlink="">
      <xdr:nvSpPr>
        <xdr:cNvPr id="201" name="フローチャート: 判断 200"/>
        <xdr:cNvSpPr/>
      </xdr:nvSpPr>
      <xdr:spPr>
        <a:xfrm>
          <a:off x="3048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70955</xdr:rowOff>
    </xdr:from>
    <xdr:ext cx="762000" cy="259045"/>
    <xdr:sp macro="" textlink="">
      <xdr:nvSpPr>
        <xdr:cNvPr id="202" name="テキスト ボックス 201"/>
        <xdr:cNvSpPr txBox="1"/>
      </xdr:nvSpPr>
      <xdr:spPr>
        <a:xfrm>
          <a:off x="2717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105228</xdr:rowOff>
    </xdr:from>
    <xdr:to>
      <xdr:col>11</xdr:col>
      <xdr:colOff>9525</xdr:colOff>
      <xdr:row>59</xdr:row>
      <xdr:rowOff>9978</xdr:rowOff>
    </xdr:to>
    <xdr:cxnSp macro="">
      <xdr:nvCxnSpPr>
        <xdr:cNvPr id="203" name="直線コネクタ 202"/>
        <xdr:cNvCxnSpPr/>
      </xdr:nvCxnSpPr>
      <xdr:spPr>
        <a:xfrm flipV="1">
          <a:off x="1320800" y="100493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160565</xdr:rowOff>
    </xdr:from>
    <xdr:to>
      <xdr:col>11</xdr:col>
      <xdr:colOff>60325</xdr:colOff>
      <xdr:row>54</xdr:row>
      <xdr:rowOff>90715</xdr:rowOff>
    </xdr:to>
    <xdr:sp macro="" textlink="">
      <xdr:nvSpPr>
        <xdr:cNvPr id="204" name="フローチャート: 判断 203"/>
        <xdr:cNvSpPr/>
      </xdr:nvSpPr>
      <xdr:spPr>
        <a:xfrm>
          <a:off x="2159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100892</xdr:rowOff>
    </xdr:from>
    <xdr:ext cx="762000" cy="259045"/>
    <xdr:sp macro="" textlink="">
      <xdr:nvSpPr>
        <xdr:cNvPr id="205" name="テキスト ボックス 204"/>
        <xdr:cNvSpPr txBox="1"/>
      </xdr:nvSpPr>
      <xdr:spPr>
        <a:xfrm>
          <a:off x="1828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06" name="フローチャート: 判断 205"/>
        <xdr:cNvSpPr/>
      </xdr:nvSpPr>
      <xdr:spPr>
        <a:xfrm>
          <a:off x="1270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07" name="テキスト ボックス 206"/>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5443</xdr:rowOff>
    </xdr:from>
    <xdr:to>
      <xdr:col>24</xdr:col>
      <xdr:colOff>76200</xdr:colOff>
      <xdr:row>60</xdr:row>
      <xdr:rowOff>107043</xdr:rowOff>
    </xdr:to>
    <xdr:sp macro="" textlink="">
      <xdr:nvSpPr>
        <xdr:cNvPr id="213" name="楕円 212"/>
        <xdr:cNvSpPr/>
      </xdr:nvSpPr>
      <xdr:spPr>
        <a:xfrm>
          <a:off x="4775200" y="10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148970</xdr:rowOff>
    </xdr:from>
    <xdr:ext cx="762000" cy="259045"/>
    <xdr:sp macro="" textlink="">
      <xdr:nvSpPr>
        <xdr:cNvPr id="214" name="扶助費該当値テキスト"/>
        <xdr:cNvSpPr txBox="1"/>
      </xdr:nvSpPr>
      <xdr:spPr>
        <a:xfrm>
          <a:off x="4914900" y="1026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27215</xdr:rowOff>
    </xdr:from>
    <xdr:to>
      <xdr:col>20</xdr:col>
      <xdr:colOff>38100</xdr:colOff>
      <xdr:row>60</xdr:row>
      <xdr:rowOff>128815</xdr:rowOff>
    </xdr:to>
    <xdr:sp macro="" textlink="">
      <xdr:nvSpPr>
        <xdr:cNvPr id="215" name="楕円 214"/>
        <xdr:cNvSpPr/>
      </xdr:nvSpPr>
      <xdr:spPr>
        <a:xfrm>
          <a:off x="3937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113592</xdr:rowOff>
    </xdr:from>
    <xdr:ext cx="736600" cy="259045"/>
    <xdr:sp macro="" textlink="">
      <xdr:nvSpPr>
        <xdr:cNvPr id="216" name="テキスト ボックス 215"/>
        <xdr:cNvSpPr txBox="1"/>
      </xdr:nvSpPr>
      <xdr:spPr>
        <a:xfrm>
          <a:off x="3606800" y="1040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7" name="楕円 216"/>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8" name="テキスト ボックス 217"/>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54428</xdr:rowOff>
    </xdr:from>
    <xdr:to>
      <xdr:col>11</xdr:col>
      <xdr:colOff>60325</xdr:colOff>
      <xdr:row>58</xdr:row>
      <xdr:rowOff>156028</xdr:rowOff>
    </xdr:to>
    <xdr:sp macro="" textlink="">
      <xdr:nvSpPr>
        <xdr:cNvPr id="219" name="楕円 218"/>
        <xdr:cNvSpPr/>
      </xdr:nvSpPr>
      <xdr:spPr>
        <a:xfrm>
          <a:off x="2159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140805</xdr:rowOff>
    </xdr:from>
    <xdr:ext cx="762000" cy="259045"/>
    <xdr:sp macro="" textlink="">
      <xdr:nvSpPr>
        <xdr:cNvPr id="220" name="テキスト ボックス 219"/>
        <xdr:cNvSpPr txBox="1"/>
      </xdr:nvSpPr>
      <xdr:spPr>
        <a:xfrm>
          <a:off x="1828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130628</xdr:rowOff>
    </xdr:from>
    <xdr:to>
      <xdr:col>6</xdr:col>
      <xdr:colOff>171450</xdr:colOff>
      <xdr:row>59</xdr:row>
      <xdr:rowOff>60778</xdr:rowOff>
    </xdr:to>
    <xdr:sp macro="" textlink="">
      <xdr:nvSpPr>
        <xdr:cNvPr id="221" name="楕円 220"/>
        <xdr:cNvSpPr/>
      </xdr:nvSpPr>
      <xdr:spPr>
        <a:xfrm>
          <a:off x="1270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45555</xdr:rowOff>
    </xdr:from>
    <xdr:ext cx="762000" cy="259045"/>
    <xdr:sp macro="" textlink="">
      <xdr:nvSpPr>
        <xdr:cNvPr id="222" name="テキスト ボックス 221"/>
        <xdr:cNvSpPr txBox="1"/>
      </xdr:nvSpPr>
      <xdr:spPr>
        <a:xfrm>
          <a:off x="939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公共下水道事業の公営企業会計適用に伴い、前年度まで繰出金で計上していたものが補助費等に分類されたことにより、対前年度比では</a:t>
          </a:r>
          <a:r>
            <a:rPr kumimoji="1" lang="en-US" altLang="ja-JP" sz="1200">
              <a:latin typeface="ＭＳ Ｐゴシック" panose="020B0600070205080204" pitchFamily="50" charset="-128"/>
              <a:ea typeface="ＭＳ Ｐゴシック" panose="020B0600070205080204" pitchFamily="50" charset="-128"/>
            </a:rPr>
            <a:t>6.5</a:t>
          </a:r>
          <a:r>
            <a:rPr kumimoji="1" lang="ja-JP" altLang="en-US" sz="1200">
              <a:latin typeface="ＭＳ Ｐゴシック" panose="020B0600070205080204" pitchFamily="50" charset="-128"/>
              <a:ea typeface="ＭＳ Ｐゴシック" panose="020B0600070205080204" pitchFamily="50" charset="-128"/>
            </a:rPr>
            <a:t>ポイントの改善となり、類似団体内平均値を下回っている。</a:t>
          </a:r>
        </a:p>
        <a:p>
          <a:r>
            <a:rPr kumimoji="1" lang="ja-JP" altLang="en-US" sz="1200">
              <a:latin typeface="ＭＳ Ｐゴシック" panose="020B0600070205080204" pitchFamily="50" charset="-128"/>
              <a:ea typeface="ＭＳ Ｐゴシック" panose="020B0600070205080204" pitchFamily="50" charset="-128"/>
            </a:rPr>
            <a:t>　その他に係る経常収支比率の中で、繰出金の割合が高く、具体的には国民健康保険事業特別会計への繰出金、介護保険を実施しているくすのき広域連合への負担金などが挙げられる。　各特別会計ともにさらなる事業の効率化などを進め、経営の健全化に努める。</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114300</xdr:rowOff>
    </xdr:from>
    <xdr:to>
      <xdr:col>82</xdr:col>
      <xdr:colOff>107950</xdr:colOff>
      <xdr:row>59</xdr:row>
      <xdr:rowOff>146050</xdr:rowOff>
    </xdr:to>
    <xdr:cxnSp macro="">
      <xdr:nvCxnSpPr>
        <xdr:cNvPr id="250" name="直線コネクタ 249"/>
        <xdr:cNvCxnSpPr/>
      </xdr:nvCxnSpPr>
      <xdr:spPr>
        <a:xfrm flipV="1">
          <a:off x="16510000" y="9029700"/>
          <a:ext cx="0" cy="1231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118127</xdr:rowOff>
    </xdr:from>
    <xdr:ext cx="762000" cy="259045"/>
    <xdr:sp macro="" textlink="">
      <xdr:nvSpPr>
        <xdr:cNvPr id="251" name="その他最小値テキスト"/>
        <xdr:cNvSpPr txBox="1"/>
      </xdr:nvSpPr>
      <xdr:spPr>
        <a:xfrm>
          <a:off x="16598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146050</xdr:rowOff>
    </xdr:from>
    <xdr:to>
      <xdr:col>82</xdr:col>
      <xdr:colOff>196850</xdr:colOff>
      <xdr:row>59</xdr:row>
      <xdr:rowOff>146050</xdr:rowOff>
    </xdr:to>
    <xdr:cxnSp macro="">
      <xdr:nvCxnSpPr>
        <xdr:cNvPr id="252" name="直線コネクタ 251"/>
        <xdr:cNvCxnSpPr/>
      </xdr:nvCxnSpPr>
      <xdr:spPr>
        <a:xfrm>
          <a:off x="16421100" y="1026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29227</xdr:rowOff>
    </xdr:from>
    <xdr:ext cx="762000" cy="259045"/>
    <xdr:sp macro="" textlink="">
      <xdr:nvSpPr>
        <xdr:cNvPr id="253" name="その他最大値テキスト"/>
        <xdr:cNvSpPr txBox="1"/>
      </xdr:nvSpPr>
      <xdr:spPr>
        <a:xfrm>
          <a:off x="16598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114300</xdr:rowOff>
    </xdr:from>
    <xdr:to>
      <xdr:col>82</xdr:col>
      <xdr:colOff>196850</xdr:colOff>
      <xdr:row>52</xdr:row>
      <xdr:rowOff>114300</xdr:rowOff>
    </xdr:to>
    <xdr:cxnSp macro="">
      <xdr:nvCxnSpPr>
        <xdr:cNvPr id="254" name="直線コネクタ 253"/>
        <xdr:cNvCxnSpPr/>
      </xdr:nvCxnSpPr>
      <xdr:spPr>
        <a:xfrm>
          <a:off x="16421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60</xdr:row>
      <xdr:rowOff>114300</xdr:rowOff>
    </xdr:to>
    <xdr:cxnSp macro="">
      <xdr:nvCxnSpPr>
        <xdr:cNvPr id="255" name="直線コネクタ 254"/>
        <xdr:cNvCxnSpPr/>
      </xdr:nvCxnSpPr>
      <xdr:spPr>
        <a:xfrm flipV="1">
          <a:off x="15671800" y="9575800"/>
          <a:ext cx="838200" cy="82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118127</xdr:rowOff>
    </xdr:from>
    <xdr:ext cx="762000" cy="259045"/>
    <xdr:sp macro="" textlink="">
      <xdr:nvSpPr>
        <xdr:cNvPr id="256" name="その他平均値テキスト"/>
        <xdr:cNvSpPr txBox="1"/>
      </xdr:nvSpPr>
      <xdr:spPr>
        <a:xfrm>
          <a:off x="16598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146050</xdr:rowOff>
    </xdr:from>
    <xdr:to>
      <xdr:col>82</xdr:col>
      <xdr:colOff>158750</xdr:colOff>
      <xdr:row>56</xdr:row>
      <xdr:rowOff>76200</xdr:rowOff>
    </xdr:to>
    <xdr:sp macro="" textlink="">
      <xdr:nvSpPr>
        <xdr:cNvPr id="257" name="フローチャート: 判断 256"/>
        <xdr:cNvSpPr/>
      </xdr:nvSpPr>
      <xdr:spPr>
        <a:xfrm>
          <a:off x="16459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25400</xdr:rowOff>
    </xdr:from>
    <xdr:to>
      <xdr:col>78</xdr:col>
      <xdr:colOff>69850</xdr:colOff>
      <xdr:row>60</xdr:row>
      <xdr:rowOff>114300</xdr:rowOff>
    </xdr:to>
    <xdr:cxnSp macro="">
      <xdr:nvCxnSpPr>
        <xdr:cNvPr id="258" name="直線コネクタ 257"/>
        <xdr:cNvCxnSpPr/>
      </xdr:nvCxnSpPr>
      <xdr:spPr>
        <a:xfrm>
          <a:off x="14782800" y="10312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63500</xdr:rowOff>
    </xdr:from>
    <xdr:to>
      <xdr:col>78</xdr:col>
      <xdr:colOff>120650</xdr:colOff>
      <xdr:row>56</xdr:row>
      <xdr:rowOff>165100</xdr:rowOff>
    </xdr:to>
    <xdr:sp macro="" textlink="">
      <xdr:nvSpPr>
        <xdr:cNvPr id="259" name="フローチャート: 判断 258"/>
        <xdr:cNvSpPr/>
      </xdr:nvSpPr>
      <xdr:spPr>
        <a:xfrm>
          <a:off x="15621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3827</xdr:rowOff>
    </xdr:from>
    <xdr:ext cx="736600" cy="259045"/>
    <xdr:sp macro="" textlink="">
      <xdr:nvSpPr>
        <xdr:cNvPr id="260" name="テキスト ボックス 259"/>
        <xdr:cNvSpPr txBox="1"/>
      </xdr:nvSpPr>
      <xdr:spPr>
        <a:xfrm>
          <a:off x="15290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82550</xdr:rowOff>
    </xdr:from>
    <xdr:to>
      <xdr:col>73</xdr:col>
      <xdr:colOff>180975</xdr:colOff>
      <xdr:row>60</xdr:row>
      <xdr:rowOff>25400</xdr:rowOff>
    </xdr:to>
    <xdr:cxnSp macro="">
      <xdr:nvCxnSpPr>
        <xdr:cNvPr id="261" name="直線コネクタ 260"/>
        <xdr:cNvCxnSpPr/>
      </xdr:nvCxnSpPr>
      <xdr:spPr>
        <a:xfrm>
          <a:off x="13893800" y="10198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12700</xdr:rowOff>
    </xdr:from>
    <xdr:to>
      <xdr:col>74</xdr:col>
      <xdr:colOff>31750</xdr:colOff>
      <xdr:row>56</xdr:row>
      <xdr:rowOff>114300</xdr:rowOff>
    </xdr:to>
    <xdr:sp macro="" textlink="">
      <xdr:nvSpPr>
        <xdr:cNvPr id="262" name="フローチャート: 判断 261"/>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124477</xdr:rowOff>
    </xdr:from>
    <xdr:ext cx="762000" cy="259045"/>
    <xdr:sp macro="" textlink="">
      <xdr:nvSpPr>
        <xdr:cNvPr id="263" name="テキスト ボックス 262"/>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165100</xdr:rowOff>
    </xdr:from>
    <xdr:to>
      <xdr:col>69</xdr:col>
      <xdr:colOff>92075</xdr:colOff>
      <xdr:row>59</xdr:row>
      <xdr:rowOff>82550</xdr:rowOff>
    </xdr:to>
    <xdr:cxnSp macro="">
      <xdr:nvCxnSpPr>
        <xdr:cNvPr id="264" name="直線コネクタ 263"/>
        <xdr:cNvCxnSpPr/>
      </xdr:nvCxnSpPr>
      <xdr:spPr>
        <a:xfrm>
          <a:off x="13004800" y="10109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65" name="フローチャート: 判断 264"/>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66" name="テキスト ボックス 265"/>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25400</xdr:rowOff>
    </xdr:from>
    <xdr:to>
      <xdr:col>65</xdr:col>
      <xdr:colOff>53975</xdr:colOff>
      <xdr:row>56</xdr:row>
      <xdr:rowOff>127000</xdr:rowOff>
    </xdr:to>
    <xdr:sp macro="" textlink="">
      <xdr:nvSpPr>
        <xdr:cNvPr id="267" name="フローチャート: 判断 266"/>
        <xdr:cNvSpPr/>
      </xdr:nvSpPr>
      <xdr:spPr>
        <a:xfrm>
          <a:off x="12954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137177</xdr:rowOff>
    </xdr:from>
    <xdr:ext cx="762000" cy="259045"/>
    <xdr:sp macro="" textlink="">
      <xdr:nvSpPr>
        <xdr:cNvPr id="268" name="テキスト ボックス 267"/>
        <xdr:cNvSpPr txBox="1"/>
      </xdr:nvSpPr>
      <xdr:spPr>
        <a:xfrm>
          <a:off x="12623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74" name="楕円 273"/>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111777</xdr:rowOff>
    </xdr:from>
    <xdr:ext cx="762000" cy="259045"/>
    <xdr:sp macro="" textlink="">
      <xdr:nvSpPr>
        <xdr:cNvPr id="275"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63500</xdr:rowOff>
    </xdr:from>
    <xdr:to>
      <xdr:col>78</xdr:col>
      <xdr:colOff>120650</xdr:colOff>
      <xdr:row>60</xdr:row>
      <xdr:rowOff>165100</xdr:rowOff>
    </xdr:to>
    <xdr:sp macro="" textlink="">
      <xdr:nvSpPr>
        <xdr:cNvPr id="276" name="楕円 275"/>
        <xdr:cNvSpPr/>
      </xdr:nvSpPr>
      <xdr:spPr>
        <a:xfrm>
          <a:off x="15621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149877</xdr:rowOff>
    </xdr:from>
    <xdr:ext cx="736600" cy="259045"/>
    <xdr:sp macro="" textlink="">
      <xdr:nvSpPr>
        <xdr:cNvPr id="277" name="テキスト ボックス 276"/>
        <xdr:cNvSpPr txBox="1"/>
      </xdr:nvSpPr>
      <xdr:spPr>
        <a:xfrm>
          <a:off x="15290800" y="1043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146050</xdr:rowOff>
    </xdr:from>
    <xdr:to>
      <xdr:col>74</xdr:col>
      <xdr:colOff>31750</xdr:colOff>
      <xdr:row>60</xdr:row>
      <xdr:rowOff>76200</xdr:rowOff>
    </xdr:to>
    <xdr:sp macro="" textlink="">
      <xdr:nvSpPr>
        <xdr:cNvPr id="278" name="楕円 277"/>
        <xdr:cNvSpPr/>
      </xdr:nvSpPr>
      <xdr:spPr>
        <a:xfrm>
          <a:off x="14732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60977</xdr:rowOff>
    </xdr:from>
    <xdr:ext cx="762000" cy="259045"/>
    <xdr:sp macro="" textlink="">
      <xdr:nvSpPr>
        <xdr:cNvPr id="279" name="テキスト ボックス 278"/>
        <xdr:cNvSpPr txBox="1"/>
      </xdr:nvSpPr>
      <xdr:spPr>
        <a:xfrm>
          <a:off x="14401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31750</xdr:rowOff>
    </xdr:from>
    <xdr:to>
      <xdr:col>69</xdr:col>
      <xdr:colOff>142875</xdr:colOff>
      <xdr:row>59</xdr:row>
      <xdr:rowOff>133350</xdr:rowOff>
    </xdr:to>
    <xdr:sp macro="" textlink="">
      <xdr:nvSpPr>
        <xdr:cNvPr id="280" name="楕円 279"/>
        <xdr:cNvSpPr/>
      </xdr:nvSpPr>
      <xdr:spPr>
        <a:xfrm>
          <a:off x="13843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118127</xdr:rowOff>
    </xdr:from>
    <xdr:ext cx="762000" cy="259045"/>
    <xdr:sp macro="" textlink="">
      <xdr:nvSpPr>
        <xdr:cNvPr id="281" name="テキスト ボックス 280"/>
        <xdr:cNvSpPr txBox="1"/>
      </xdr:nvSpPr>
      <xdr:spPr>
        <a:xfrm>
          <a:off x="13512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82" name="楕円 281"/>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83" name="テキスト ボックス 282"/>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補助費等に係る経常収支比率は、公共下水道事業の公営企業会計適用に伴い、前年度まで繰出金で計上していたものが補助費等に分類されたことにより、対前年度比では</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ポイントの悪化となり、類似団体内平均値及び大阪府平均を上回っている。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今後も引き続き、補助金等の事業内容、市民ニーズ、また、公益性の度合いなど、様々な面から検証・検討を行い、廃止を含めた見直しにより整理合理化を推進する。 </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40</xdr:row>
      <xdr:rowOff>165100</xdr:rowOff>
    </xdr:to>
    <xdr:cxnSp macro="">
      <xdr:nvCxnSpPr>
        <xdr:cNvPr id="310" name="直線コネクタ 309"/>
        <xdr:cNvCxnSpPr/>
      </xdr:nvCxnSpPr>
      <xdr:spPr>
        <a:xfrm flipV="1">
          <a:off x="16510000" y="5880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11"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12" name="直線コネクタ 311"/>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3"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4" name="直線コネクタ 313"/>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39</xdr:row>
      <xdr:rowOff>100330</xdr:rowOff>
    </xdr:to>
    <xdr:cxnSp macro="">
      <xdr:nvCxnSpPr>
        <xdr:cNvPr id="315" name="直線コネクタ 314"/>
        <xdr:cNvCxnSpPr/>
      </xdr:nvCxnSpPr>
      <xdr:spPr>
        <a:xfrm>
          <a:off x="15671800" y="6322060"/>
          <a:ext cx="838200" cy="46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88917</xdr:rowOff>
    </xdr:from>
    <xdr:ext cx="762000" cy="259045"/>
    <xdr:sp macro="" textlink="">
      <xdr:nvSpPr>
        <xdr:cNvPr id="316" name="補助費等平均値テキスト"/>
        <xdr:cNvSpPr txBox="1"/>
      </xdr:nvSpPr>
      <xdr:spPr>
        <a:xfrm>
          <a:off x="16598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7" name="フローチャート: 判断 316"/>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149860</xdr:rowOff>
    </xdr:to>
    <xdr:cxnSp macro="">
      <xdr:nvCxnSpPr>
        <xdr:cNvPr id="318" name="直線コネクタ 317"/>
        <xdr:cNvCxnSpPr/>
      </xdr:nvCxnSpPr>
      <xdr:spPr>
        <a:xfrm>
          <a:off x="14782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9" name="フローチャート: 判断 318"/>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20" name="テキスト ボックス 319"/>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127000</xdr:rowOff>
    </xdr:to>
    <xdr:cxnSp macro="">
      <xdr:nvCxnSpPr>
        <xdr:cNvPr id="321" name="直線コネクタ 320"/>
        <xdr:cNvCxnSpPr/>
      </xdr:nvCxnSpPr>
      <xdr:spPr>
        <a:xfrm>
          <a:off x="13893800" y="629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2" name="フローチャート: 判断 321"/>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3" name="テキスト ボックス 322"/>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127000</xdr:rowOff>
    </xdr:to>
    <xdr:cxnSp macro="">
      <xdr:nvCxnSpPr>
        <xdr:cNvPr id="324" name="直線コネクタ 323"/>
        <xdr:cNvCxnSpPr/>
      </xdr:nvCxnSpPr>
      <xdr:spPr>
        <a:xfrm>
          <a:off x="13004800" y="6230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5" name="フローチャート: 判断 324"/>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6" name="テキスト ボックス 325"/>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7" name="フローチャート: 判断 326"/>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21607</xdr:rowOff>
    </xdr:from>
    <xdr:ext cx="762000" cy="259045"/>
    <xdr:sp macro="" textlink="">
      <xdr:nvSpPr>
        <xdr:cNvPr id="328" name="テキスト ボックス 327"/>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49530</xdr:rowOff>
    </xdr:from>
    <xdr:to>
      <xdr:col>82</xdr:col>
      <xdr:colOff>158750</xdr:colOff>
      <xdr:row>39</xdr:row>
      <xdr:rowOff>151130</xdr:rowOff>
    </xdr:to>
    <xdr:sp macro="" textlink="">
      <xdr:nvSpPr>
        <xdr:cNvPr id="334" name="楕円 333"/>
        <xdr:cNvSpPr/>
      </xdr:nvSpPr>
      <xdr:spPr>
        <a:xfrm>
          <a:off x="164592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21607</xdr:rowOff>
    </xdr:from>
    <xdr:ext cx="762000" cy="259045"/>
    <xdr:sp macro="" textlink="">
      <xdr:nvSpPr>
        <xdr:cNvPr id="335" name="補助費等該当値テキスト"/>
        <xdr:cNvSpPr txBox="1"/>
      </xdr:nvSpPr>
      <xdr:spPr>
        <a:xfrm>
          <a:off x="165989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6" name="楕円 335"/>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37" name="テキスト ボックス 336"/>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8" name="楕円 337"/>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39" name="テキスト ボックス 338"/>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40" name="楕円 339"/>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41" name="テキスト ボックス 340"/>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42" name="楕円 341"/>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43" name="テキスト ボックス 342"/>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公債費に係る経常収支比率は、既に発行済みの市債の償還が終了したことなどにより、前年度と比較して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ポイントの改善となった。</a:t>
          </a:r>
        </a:p>
        <a:p>
          <a:r>
            <a:rPr kumimoji="1" lang="ja-JP" altLang="en-US" sz="1300">
              <a:latin typeface="ＭＳ Ｐゴシック" panose="020B0600070205080204" pitchFamily="50" charset="-128"/>
              <a:ea typeface="ＭＳ Ｐゴシック" panose="020B0600070205080204" pitchFamily="50" charset="-128"/>
            </a:rPr>
            <a:t>　今後、元利償還金の動向を見据えながら計画的な市債の発行に努める。</a:t>
          </a: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8" name="直線コネクタ 357"/>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9" name="テキスト ボックス 358"/>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0" name="直線コネクタ 359"/>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1" name="テキスト ボックス 360"/>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2" name="直線コネクタ 361"/>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3" name="テキスト ボックス 362"/>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4" name="直線コネクタ 363"/>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5" name="テキスト ボックス 364"/>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6" name="直線コネクタ 365"/>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7" name="テキスト ボックス 366"/>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8" name="直線コネクタ 367"/>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9" name="テキスト ボックス 368"/>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0" name="直線コネクタ 36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1" name="テキスト ボックス 37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26307</xdr:rowOff>
    </xdr:from>
    <xdr:to>
      <xdr:col>24</xdr:col>
      <xdr:colOff>25400</xdr:colOff>
      <xdr:row>82</xdr:row>
      <xdr:rowOff>29029</xdr:rowOff>
    </xdr:to>
    <xdr:cxnSp macro="">
      <xdr:nvCxnSpPr>
        <xdr:cNvPr id="373" name="直線コネクタ 372"/>
        <xdr:cNvCxnSpPr/>
      </xdr:nvCxnSpPr>
      <xdr:spPr>
        <a:xfrm flipV="1">
          <a:off x="4826000" y="12542157"/>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1106</xdr:rowOff>
    </xdr:from>
    <xdr:ext cx="762000" cy="259045"/>
    <xdr:sp macro="" textlink="">
      <xdr:nvSpPr>
        <xdr:cNvPr id="374" name="公債費最小値テキスト"/>
        <xdr:cNvSpPr txBox="1"/>
      </xdr:nvSpPr>
      <xdr:spPr>
        <a:xfrm>
          <a:off x="4914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29029</xdr:rowOff>
    </xdr:from>
    <xdr:to>
      <xdr:col>24</xdr:col>
      <xdr:colOff>114300</xdr:colOff>
      <xdr:row>82</xdr:row>
      <xdr:rowOff>29029</xdr:rowOff>
    </xdr:to>
    <xdr:cxnSp macro="">
      <xdr:nvCxnSpPr>
        <xdr:cNvPr id="375" name="直線コネクタ 374"/>
        <xdr:cNvCxnSpPr/>
      </xdr:nvCxnSpPr>
      <xdr:spPr>
        <a:xfrm>
          <a:off x="4737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112684</xdr:rowOff>
    </xdr:from>
    <xdr:ext cx="762000" cy="259045"/>
    <xdr:sp macro="" textlink="">
      <xdr:nvSpPr>
        <xdr:cNvPr id="376" name="公債費最大値テキスト"/>
        <xdr:cNvSpPr txBox="1"/>
      </xdr:nvSpPr>
      <xdr:spPr>
        <a:xfrm>
          <a:off x="4914900" y="1228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26307</xdr:rowOff>
    </xdr:from>
    <xdr:to>
      <xdr:col>24</xdr:col>
      <xdr:colOff>114300</xdr:colOff>
      <xdr:row>73</xdr:row>
      <xdr:rowOff>26307</xdr:rowOff>
    </xdr:to>
    <xdr:cxnSp macro="">
      <xdr:nvCxnSpPr>
        <xdr:cNvPr id="377" name="直線コネクタ 376"/>
        <xdr:cNvCxnSpPr/>
      </xdr:nvCxnSpPr>
      <xdr:spPr>
        <a:xfrm>
          <a:off x="4737100" y="1254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67129</xdr:rowOff>
    </xdr:from>
    <xdr:to>
      <xdr:col>24</xdr:col>
      <xdr:colOff>25400</xdr:colOff>
      <xdr:row>76</xdr:row>
      <xdr:rowOff>154214</xdr:rowOff>
    </xdr:to>
    <xdr:cxnSp macro="">
      <xdr:nvCxnSpPr>
        <xdr:cNvPr id="378" name="直線コネクタ 377"/>
        <xdr:cNvCxnSpPr/>
      </xdr:nvCxnSpPr>
      <xdr:spPr>
        <a:xfrm flipV="1">
          <a:off x="3987800" y="13097329"/>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56441</xdr:rowOff>
    </xdr:from>
    <xdr:ext cx="762000" cy="259045"/>
    <xdr:sp macro="" textlink="">
      <xdr:nvSpPr>
        <xdr:cNvPr id="379" name="公債費平均値テキスト"/>
        <xdr:cNvSpPr txBox="1"/>
      </xdr:nvSpPr>
      <xdr:spPr>
        <a:xfrm>
          <a:off x="4914900" y="13258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80" name="フローチャート: 判断 379"/>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154214</xdr:rowOff>
    </xdr:from>
    <xdr:to>
      <xdr:col>19</xdr:col>
      <xdr:colOff>187325</xdr:colOff>
      <xdr:row>77</xdr:row>
      <xdr:rowOff>4536</xdr:rowOff>
    </xdr:to>
    <xdr:cxnSp macro="">
      <xdr:nvCxnSpPr>
        <xdr:cNvPr id="381" name="直線コネクタ 380"/>
        <xdr:cNvCxnSpPr/>
      </xdr:nvCxnSpPr>
      <xdr:spPr>
        <a:xfrm flipV="1">
          <a:off x="3098800" y="13184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2" name="フローチャート: 判断 381"/>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83" name="テキスト ボックス 382"/>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4536</xdr:rowOff>
    </xdr:from>
    <xdr:to>
      <xdr:col>15</xdr:col>
      <xdr:colOff>98425</xdr:colOff>
      <xdr:row>78</xdr:row>
      <xdr:rowOff>7257</xdr:rowOff>
    </xdr:to>
    <xdr:cxnSp macro="">
      <xdr:nvCxnSpPr>
        <xdr:cNvPr id="384" name="直線コネクタ 383"/>
        <xdr:cNvCxnSpPr/>
      </xdr:nvCxnSpPr>
      <xdr:spPr>
        <a:xfrm flipV="1">
          <a:off x="2209800" y="13206186"/>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70757</xdr:rowOff>
    </xdr:from>
    <xdr:to>
      <xdr:col>15</xdr:col>
      <xdr:colOff>149225</xdr:colOff>
      <xdr:row>77</xdr:row>
      <xdr:rowOff>907</xdr:rowOff>
    </xdr:to>
    <xdr:sp macro="" textlink="">
      <xdr:nvSpPr>
        <xdr:cNvPr id="385" name="フローチャート: 判断 384"/>
        <xdr:cNvSpPr/>
      </xdr:nvSpPr>
      <xdr:spPr>
        <a:xfrm>
          <a:off x="3048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11084</xdr:rowOff>
    </xdr:from>
    <xdr:ext cx="762000" cy="259045"/>
    <xdr:sp macro="" textlink="">
      <xdr:nvSpPr>
        <xdr:cNvPr id="386" name="テキスト ボックス 385"/>
        <xdr:cNvSpPr txBox="1"/>
      </xdr:nvSpPr>
      <xdr:spPr>
        <a:xfrm>
          <a:off x="2717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7257</xdr:rowOff>
    </xdr:from>
    <xdr:to>
      <xdr:col>11</xdr:col>
      <xdr:colOff>9525</xdr:colOff>
      <xdr:row>78</xdr:row>
      <xdr:rowOff>61686</xdr:rowOff>
    </xdr:to>
    <xdr:cxnSp macro="">
      <xdr:nvCxnSpPr>
        <xdr:cNvPr id="387" name="直線コネクタ 386"/>
        <xdr:cNvCxnSpPr/>
      </xdr:nvCxnSpPr>
      <xdr:spPr>
        <a:xfrm flipV="1">
          <a:off x="1320800" y="133803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29936</xdr:rowOff>
    </xdr:from>
    <xdr:to>
      <xdr:col>11</xdr:col>
      <xdr:colOff>60325</xdr:colOff>
      <xdr:row>77</xdr:row>
      <xdr:rowOff>131536</xdr:rowOff>
    </xdr:to>
    <xdr:sp macro="" textlink="">
      <xdr:nvSpPr>
        <xdr:cNvPr id="388" name="フローチャート: 判断 387"/>
        <xdr:cNvSpPr/>
      </xdr:nvSpPr>
      <xdr:spPr>
        <a:xfrm>
          <a:off x="2159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141713</xdr:rowOff>
    </xdr:from>
    <xdr:ext cx="762000" cy="259045"/>
    <xdr:sp macro="" textlink="">
      <xdr:nvSpPr>
        <xdr:cNvPr id="389" name="テキスト ボックス 388"/>
        <xdr:cNvSpPr txBox="1"/>
      </xdr:nvSpPr>
      <xdr:spPr>
        <a:xfrm>
          <a:off x="1828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62593</xdr:rowOff>
    </xdr:from>
    <xdr:to>
      <xdr:col>6</xdr:col>
      <xdr:colOff>171450</xdr:colOff>
      <xdr:row>77</xdr:row>
      <xdr:rowOff>164193</xdr:rowOff>
    </xdr:to>
    <xdr:sp macro="" textlink="">
      <xdr:nvSpPr>
        <xdr:cNvPr id="390" name="フローチャート: 判断 389"/>
        <xdr:cNvSpPr/>
      </xdr:nvSpPr>
      <xdr:spPr>
        <a:xfrm>
          <a:off x="1270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2920</xdr:rowOff>
    </xdr:from>
    <xdr:ext cx="762000" cy="259045"/>
    <xdr:sp macro="" textlink="">
      <xdr:nvSpPr>
        <xdr:cNvPr id="391" name="テキスト ボックス 390"/>
        <xdr:cNvSpPr txBox="1"/>
      </xdr:nvSpPr>
      <xdr:spPr>
        <a:xfrm>
          <a:off x="9398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2" name="テキスト ボックス 39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3" name="テキスト ボックス 39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4" name="テキスト ボックス 39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5" name="テキスト ボックス 39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6" name="テキスト ボックス 39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16329</xdr:rowOff>
    </xdr:from>
    <xdr:to>
      <xdr:col>24</xdr:col>
      <xdr:colOff>76200</xdr:colOff>
      <xdr:row>76</xdr:row>
      <xdr:rowOff>117929</xdr:rowOff>
    </xdr:to>
    <xdr:sp macro="" textlink="">
      <xdr:nvSpPr>
        <xdr:cNvPr id="397" name="楕円 396"/>
        <xdr:cNvSpPr/>
      </xdr:nvSpPr>
      <xdr:spPr>
        <a:xfrm>
          <a:off x="4775200" y="130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32855</xdr:rowOff>
    </xdr:from>
    <xdr:ext cx="762000" cy="259045"/>
    <xdr:sp macro="" textlink="">
      <xdr:nvSpPr>
        <xdr:cNvPr id="398" name="公債費該当値テキスト"/>
        <xdr:cNvSpPr txBox="1"/>
      </xdr:nvSpPr>
      <xdr:spPr>
        <a:xfrm>
          <a:off x="49149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103414</xdr:rowOff>
    </xdr:from>
    <xdr:to>
      <xdr:col>20</xdr:col>
      <xdr:colOff>38100</xdr:colOff>
      <xdr:row>77</xdr:row>
      <xdr:rowOff>33564</xdr:rowOff>
    </xdr:to>
    <xdr:sp macro="" textlink="">
      <xdr:nvSpPr>
        <xdr:cNvPr id="399" name="楕円 398"/>
        <xdr:cNvSpPr/>
      </xdr:nvSpPr>
      <xdr:spPr>
        <a:xfrm>
          <a:off x="3937000" y="1313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43742</xdr:rowOff>
    </xdr:from>
    <xdr:ext cx="736600" cy="259045"/>
    <xdr:sp macro="" textlink="">
      <xdr:nvSpPr>
        <xdr:cNvPr id="400" name="テキスト ボックス 399"/>
        <xdr:cNvSpPr txBox="1"/>
      </xdr:nvSpPr>
      <xdr:spPr>
        <a:xfrm>
          <a:off x="3606800" y="12902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125186</xdr:rowOff>
    </xdr:from>
    <xdr:to>
      <xdr:col>15</xdr:col>
      <xdr:colOff>149225</xdr:colOff>
      <xdr:row>77</xdr:row>
      <xdr:rowOff>55336</xdr:rowOff>
    </xdr:to>
    <xdr:sp macro="" textlink="">
      <xdr:nvSpPr>
        <xdr:cNvPr id="401" name="楕円 400"/>
        <xdr:cNvSpPr/>
      </xdr:nvSpPr>
      <xdr:spPr>
        <a:xfrm>
          <a:off x="3048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40113</xdr:rowOff>
    </xdr:from>
    <xdr:ext cx="762000" cy="259045"/>
    <xdr:sp macro="" textlink="">
      <xdr:nvSpPr>
        <xdr:cNvPr id="402" name="テキスト ボックス 401"/>
        <xdr:cNvSpPr txBox="1"/>
      </xdr:nvSpPr>
      <xdr:spPr>
        <a:xfrm>
          <a:off x="2717800" y="1324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127907</xdr:rowOff>
    </xdr:from>
    <xdr:to>
      <xdr:col>11</xdr:col>
      <xdr:colOff>60325</xdr:colOff>
      <xdr:row>78</xdr:row>
      <xdr:rowOff>58057</xdr:rowOff>
    </xdr:to>
    <xdr:sp macro="" textlink="">
      <xdr:nvSpPr>
        <xdr:cNvPr id="403" name="楕円 402"/>
        <xdr:cNvSpPr/>
      </xdr:nvSpPr>
      <xdr:spPr>
        <a:xfrm>
          <a:off x="21590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42834</xdr:rowOff>
    </xdr:from>
    <xdr:ext cx="762000" cy="259045"/>
    <xdr:sp macro="" textlink="">
      <xdr:nvSpPr>
        <xdr:cNvPr id="404" name="テキスト ボックス 403"/>
        <xdr:cNvSpPr txBox="1"/>
      </xdr:nvSpPr>
      <xdr:spPr>
        <a:xfrm>
          <a:off x="1828800" y="1341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10886</xdr:rowOff>
    </xdr:from>
    <xdr:to>
      <xdr:col>6</xdr:col>
      <xdr:colOff>171450</xdr:colOff>
      <xdr:row>78</xdr:row>
      <xdr:rowOff>112486</xdr:rowOff>
    </xdr:to>
    <xdr:sp macro="" textlink="">
      <xdr:nvSpPr>
        <xdr:cNvPr id="405" name="楕円 404"/>
        <xdr:cNvSpPr/>
      </xdr:nvSpPr>
      <xdr:spPr>
        <a:xfrm>
          <a:off x="1270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97263</xdr:rowOff>
    </xdr:from>
    <xdr:ext cx="762000" cy="259045"/>
    <xdr:sp macro="" textlink="">
      <xdr:nvSpPr>
        <xdr:cNvPr id="406" name="テキスト ボックス 405"/>
        <xdr:cNvSpPr txBox="1"/>
      </xdr:nvSpPr>
      <xdr:spPr>
        <a:xfrm>
          <a:off x="939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7" name="正方形/長方形 40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8" name="正方形/長方形 40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9" name="正方形/長方形 40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0" name="正方形/長方形 40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1" name="正方形/長方形 41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2" name="正方形/長方形 41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3" name="正方形/長方形 41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4" name="正方形/長方形 41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5" name="正方形/長方形 41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6" name="正方形/長方形 41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7" name="テキスト ボックス 41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が類似団体内平均値を大幅に上回っているため、結果的に、公債費以外の経常収支比率においても類似団体内平均値を上回っている。要因としては、生活保護費の額が多額であることと、近年では障がい者自立支援給付費の増加が挙げられる。</a:t>
          </a:r>
        </a:p>
        <a:p>
          <a:r>
            <a:rPr kumimoji="1" lang="ja-JP" altLang="en-US" sz="1300">
              <a:latin typeface="ＭＳ Ｐゴシック" panose="020B0600070205080204" pitchFamily="50" charset="-128"/>
              <a:ea typeface="ＭＳ Ｐゴシック" panose="020B0600070205080204" pitchFamily="50" charset="-128"/>
            </a:rPr>
            <a:t>　生活保護については、診療報酬明細書点検等充実事業や後発医薬品の利用促進などの取組みにより引き続き扶助費の抑制に努める。</a:t>
          </a:r>
        </a:p>
      </xdr:txBody>
    </xdr:sp>
    <xdr:clientData/>
  </xdr:twoCellAnchor>
  <xdr:oneCellAnchor>
    <xdr:from>
      <xdr:col>62</xdr:col>
      <xdr:colOff>6350</xdr:colOff>
      <xdr:row>69</xdr:row>
      <xdr:rowOff>107950</xdr:rowOff>
    </xdr:from>
    <xdr:ext cx="298543" cy="225703"/>
    <xdr:sp macro="" textlink="">
      <xdr:nvSpPr>
        <xdr:cNvPr id="418" name="テキスト ボックス 41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9" name="直線コネクタ 41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0" name="テキスト ボックス 41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1" name="直線コネクタ 42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2" name="テキスト ボックス 42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3" name="直線コネクタ 42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4" name="テキスト ボックス 42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5" name="直線コネクタ 42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6" name="テキスト ボックス 42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7" name="直線コネクタ 42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8" name="テキスト ボックス 42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9" name="直線コネクタ 42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0" name="テキスト ボックス 42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1" name="直線コネクタ 43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2" name="テキスト ボックス 43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66040</xdr:rowOff>
    </xdr:from>
    <xdr:to>
      <xdr:col>82</xdr:col>
      <xdr:colOff>107950</xdr:colOff>
      <xdr:row>80</xdr:row>
      <xdr:rowOff>73661</xdr:rowOff>
    </xdr:to>
    <xdr:cxnSp macro="">
      <xdr:nvCxnSpPr>
        <xdr:cNvPr id="434" name="直線コネクタ 433"/>
        <xdr:cNvCxnSpPr/>
      </xdr:nvCxnSpPr>
      <xdr:spPr>
        <a:xfrm flipV="1">
          <a:off x="16510000" y="12410440"/>
          <a:ext cx="0" cy="1379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5"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6" name="直線コネクタ 435"/>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152417</xdr:rowOff>
    </xdr:from>
    <xdr:ext cx="762000" cy="259045"/>
    <xdr:sp macro="" textlink="">
      <xdr:nvSpPr>
        <xdr:cNvPr id="437" name="公債費以外最大値テキスト"/>
        <xdr:cNvSpPr txBox="1"/>
      </xdr:nvSpPr>
      <xdr:spPr>
        <a:xfrm>
          <a:off x="16598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66040</xdr:rowOff>
    </xdr:from>
    <xdr:to>
      <xdr:col>82</xdr:col>
      <xdr:colOff>196850</xdr:colOff>
      <xdr:row>72</xdr:row>
      <xdr:rowOff>66040</xdr:rowOff>
    </xdr:to>
    <xdr:cxnSp macro="">
      <xdr:nvCxnSpPr>
        <xdr:cNvPr id="438" name="直線コネクタ 437"/>
        <xdr:cNvCxnSpPr/>
      </xdr:nvCxnSpPr>
      <xdr:spPr>
        <a:xfrm>
          <a:off x="16421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73661</xdr:rowOff>
    </xdr:from>
    <xdr:to>
      <xdr:col>82</xdr:col>
      <xdr:colOff>107950</xdr:colOff>
      <xdr:row>80</xdr:row>
      <xdr:rowOff>119380</xdr:rowOff>
    </xdr:to>
    <xdr:cxnSp macro="">
      <xdr:nvCxnSpPr>
        <xdr:cNvPr id="439" name="直線コネクタ 438"/>
        <xdr:cNvCxnSpPr/>
      </xdr:nvCxnSpPr>
      <xdr:spPr>
        <a:xfrm flipV="1">
          <a:off x="15671800" y="137896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69867</xdr:rowOff>
    </xdr:from>
    <xdr:ext cx="762000" cy="259045"/>
    <xdr:sp macro="" textlink="">
      <xdr:nvSpPr>
        <xdr:cNvPr id="440" name="公債費以外平均値テキスト"/>
        <xdr:cNvSpPr txBox="1"/>
      </xdr:nvSpPr>
      <xdr:spPr>
        <a:xfrm>
          <a:off x="16598900" y="1258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53340</xdr:rowOff>
    </xdr:from>
    <xdr:to>
      <xdr:col>82</xdr:col>
      <xdr:colOff>158750</xdr:colOff>
      <xdr:row>74</xdr:row>
      <xdr:rowOff>154940</xdr:rowOff>
    </xdr:to>
    <xdr:sp macro="" textlink="">
      <xdr:nvSpPr>
        <xdr:cNvPr id="441" name="フローチャート: 判断 440"/>
        <xdr:cNvSpPr/>
      </xdr:nvSpPr>
      <xdr:spPr>
        <a:xfrm>
          <a:off x="164592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104139</xdr:rowOff>
    </xdr:from>
    <xdr:to>
      <xdr:col>78</xdr:col>
      <xdr:colOff>69850</xdr:colOff>
      <xdr:row>80</xdr:row>
      <xdr:rowOff>119380</xdr:rowOff>
    </xdr:to>
    <xdr:cxnSp macro="">
      <xdr:nvCxnSpPr>
        <xdr:cNvPr id="442" name="直線コネクタ 441"/>
        <xdr:cNvCxnSpPr/>
      </xdr:nvCxnSpPr>
      <xdr:spPr>
        <a:xfrm>
          <a:off x="14782800" y="13477239"/>
          <a:ext cx="889000" cy="35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22860</xdr:rowOff>
    </xdr:from>
    <xdr:to>
      <xdr:col>78</xdr:col>
      <xdr:colOff>120650</xdr:colOff>
      <xdr:row>74</xdr:row>
      <xdr:rowOff>124460</xdr:rowOff>
    </xdr:to>
    <xdr:sp macro="" textlink="">
      <xdr:nvSpPr>
        <xdr:cNvPr id="443" name="フローチャート: 判断 442"/>
        <xdr:cNvSpPr/>
      </xdr:nvSpPr>
      <xdr:spPr>
        <a:xfrm>
          <a:off x="15621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134637</xdr:rowOff>
    </xdr:from>
    <xdr:ext cx="736600" cy="259045"/>
    <xdr:sp macro="" textlink="">
      <xdr:nvSpPr>
        <xdr:cNvPr id="444" name="テキスト ボックス 443"/>
        <xdr:cNvSpPr txBox="1"/>
      </xdr:nvSpPr>
      <xdr:spPr>
        <a:xfrm>
          <a:off x="15290800" y="124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5080</xdr:rowOff>
    </xdr:from>
    <xdr:to>
      <xdr:col>73</xdr:col>
      <xdr:colOff>180975</xdr:colOff>
      <xdr:row>78</xdr:row>
      <xdr:rowOff>104139</xdr:rowOff>
    </xdr:to>
    <xdr:cxnSp macro="">
      <xdr:nvCxnSpPr>
        <xdr:cNvPr id="445" name="直線コネクタ 444"/>
        <xdr:cNvCxnSpPr/>
      </xdr:nvCxnSpPr>
      <xdr:spPr>
        <a:xfrm>
          <a:off x="13893800" y="133781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7620</xdr:rowOff>
    </xdr:from>
    <xdr:to>
      <xdr:col>74</xdr:col>
      <xdr:colOff>31750</xdr:colOff>
      <xdr:row>74</xdr:row>
      <xdr:rowOff>109220</xdr:rowOff>
    </xdr:to>
    <xdr:sp macro="" textlink="">
      <xdr:nvSpPr>
        <xdr:cNvPr id="446" name="フローチャート: 判断 445"/>
        <xdr:cNvSpPr/>
      </xdr:nvSpPr>
      <xdr:spPr>
        <a:xfrm>
          <a:off x="14732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119397</xdr:rowOff>
    </xdr:from>
    <xdr:ext cx="762000" cy="259045"/>
    <xdr:sp macro="" textlink="">
      <xdr:nvSpPr>
        <xdr:cNvPr id="447" name="テキスト ボックス 446"/>
        <xdr:cNvSpPr txBox="1"/>
      </xdr:nvSpPr>
      <xdr:spPr>
        <a:xfrm>
          <a:off x="14401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39370</xdr:rowOff>
    </xdr:from>
    <xdr:to>
      <xdr:col>69</xdr:col>
      <xdr:colOff>92075</xdr:colOff>
      <xdr:row>78</xdr:row>
      <xdr:rowOff>5080</xdr:rowOff>
    </xdr:to>
    <xdr:cxnSp macro="">
      <xdr:nvCxnSpPr>
        <xdr:cNvPr id="448" name="直線コネクタ 447"/>
        <xdr:cNvCxnSpPr/>
      </xdr:nvCxnSpPr>
      <xdr:spPr>
        <a:xfrm>
          <a:off x="13004800" y="132410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91440</xdr:rowOff>
    </xdr:from>
    <xdr:to>
      <xdr:col>69</xdr:col>
      <xdr:colOff>142875</xdr:colOff>
      <xdr:row>75</xdr:row>
      <xdr:rowOff>21590</xdr:rowOff>
    </xdr:to>
    <xdr:sp macro="" textlink="">
      <xdr:nvSpPr>
        <xdr:cNvPr id="449" name="フローチャート: 判断 448"/>
        <xdr:cNvSpPr/>
      </xdr:nvSpPr>
      <xdr:spPr>
        <a:xfrm>
          <a:off x="13843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31767</xdr:rowOff>
    </xdr:from>
    <xdr:ext cx="762000" cy="259045"/>
    <xdr:sp macro="" textlink="">
      <xdr:nvSpPr>
        <xdr:cNvPr id="450" name="テキスト ボックス 449"/>
        <xdr:cNvSpPr txBox="1"/>
      </xdr:nvSpPr>
      <xdr:spPr>
        <a:xfrm>
          <a:off x="13512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140970</xdr:rowOff>
    </xdr:from>
    <xdr:to>
      <xdr:col>65</xdr:col>
      <xdr:colOff>53975</xdr:colOff>
      <xdr:row>74</xdr:row>
      <xdr:rowOff>71120</xdr:rowOff>
    </xdr:to>
    <xdr:sp macro="" textlink="">
      <xdr:nvSpPr>
        <xdr:cNvPr id="451" name="フローチャート: 判断 450"/>
        <xdr:cNvSpPr/>
      </xdr:nvSpPr>
      <xdr:spPr>
        <a:xfrm>
          <a:off x="12954000" y="1265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81297</xdr:rowOff>
    </xdr:from>
    <xdr:ext cx="762000" cy="259045"/>
    <xdr:sp macro="" textlink="">
      <xdr:nvSpPr>
        <xdr:cNvPr id="452" name="テキスト ボックス 451"/>
        <xdr:cNvSpPr txBox="1"/>
      </xdr:nvSpPr>
      <xdr:spPr>
        <a:xfrm>
          <a:off x="12623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3" name="テキスト ボックス 45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4" name="テキスト ボックス 45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5" name="テキスト ボックス 45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6" name="テキスト ボックス 45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7" name="テキスト ボックス 45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22861</xdr:rowOff>
    </xdr:from>
    <xdr:to>
      <xdr:col>82</xdr:col>
      <xdr:colOff>158750</xdr:colOff>
      <xdr:row>80</xdr:row>
      <xdr:rowOff>124461</xdr:rowOff>
    </xdr:to>
    <xdr:sp macro="" textlink="">
      <xdr:nvSpPr>
        <xdr:cNvPr id="458" name="楕円 457"/>
        <xdr:cNvSpPr/>
      </xdr:nvSpPr>
      <xdr:spPr>
        <a:xfrm>
          <a:off x="164592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102888</xdr:rowOff>
    </xdr:from>
    <xdr:ext cx="762000" cy="259045"/>
    <xdr:sp macro="" textlink="">
      <xdr:nvSpPr>
        <xdr:cNvPr id="459" name="公債費以外該当値テキスト"/>
        <xdr:cNvSpPr txBox="1"/>
      </xdr:nvSpPr>
      <xdr:spPr>
        <a:xfrm>
          <a:off x="16598900" y="136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68580</xdr:rowOff>
    </xdr:from>
    <xdr:to>
      <xdr:col>78</xdr:col>
      <xdr:colOff>120650</xdr:colOff>
      <xdr:row>80</xdr:row>
      <xdr:rowOff>170180</xdr:rowOff>
    </xdr:to>
    <xdr:sp macro="" textlink="">
      <xdr:nvSpPr>
        <xdr:cNvPr id="460" name="楕円 459"/>
        <xdr:cNvSpPr/>
      </xdr:nvSpPr>
      <xdr:spPr>
        <a:xfrm>
          <a:off x="15621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154957</xdr:rowOff>
    </xdr:from>
    <xdr:ext cx="736600" cy="259045"/>
    <xdr:sp macro="" textlink="">
      <xdr:nvSpPr>
        <xdr:cNvPr id="461" name="テキスト ボックス 460"/>
        <xdr:cNvSpPr txBox="1"/>
      </xdr:nvSpPr>
      <xdr:spPr>
        <a:xfrm>
          <a:off x="15290800" y="1387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53339</xdr:rowOff>
    </xdr:from>
    <xdr:to>
      <xdr:col>74</xdr:col>
      <xdr:colOff>31750</xdr:colOff>
      <xdr:row>78</xdr:row>
      <xdr:rowOff>154939</xdr:rowOff>
    </xdr:to>
    <xdr:sp macro="" textlink="">
      <xdr:nvSpPr>
        <xdr:cNvPr id="462" name="楕円 461"/>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63" name="テキスト ボックス 462"/>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125730</xdr:rowOff>
    </xdr:from>
    <xdr:to>
      <xdr:col>69</xdr:col>
      <xdr:colOff>142875</xdr:colOff>
      <xdr:row>78</xdr:row>
      <xdr:rowOff>55880</xdr:rowOff>
    </xdr:to>
    <xdr:sp macro="" textlink="">
      <xdr:nvSpPr>
        <xdr:cNvPr id="464" name="楕円 463"/>
        <xdr:cNvSpPr/>
      </xdr:nvSpPr>
      <xdr:spPr>
        <a:xfrm>
          <a:off x="13843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40657</xdr:rowOff>
    </xdr:from>
    <xdr:ext cx="762000" cy="259045"/>
    <xdr:sp macro="" textlink="">
      <xdr:nvSpPr>
        <xdr:cNvPr id="465" name="テキスト ボックス 464"/>
        <xdr:cNvSpPr txBox="1"/>
      </xdr:nvSpPr>
      <xdr:spPr>
        <a:xfrm>
          <a:off x="13512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160020</xdr:rowOff>
    </xdr:from>
    <xdr:to>
      <xdr:col>65</xdr:col>
      <xdr:colOff>53975</xdr:colOff>
      <xdr:row>77</xdr:row>
      <xdr:rowOff>90170</xdr:rowOff>
    </xdr:to>
    <xdr:sp macro="" textlink="">
      <xdr:nvSpPr>
        <xdr:cNvPr id="466" name="楕円 465"/>
        <xdr:cNvSpPr/>
      </xdr:nvSpPr>
      <xdr:spPr>
        <a:xfrm>
          <a:off x="12954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74947</xdr:rowOff>
    </xdr:from>
    <xdr:ext cx="762000" cy="259045"/>
    <xdr:sp macro="" textlink="">
      <xdr:nvSpPr>
        <xdr:cNvPr id="467" name="テキスト ボックス 466"/>
        <xdr:cNvSpPr txBox="1"/>
      </xdr:nvSpPr>
      <xdr:spPr>
        <a:xfrm>
          <a:off x="12623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大阪府門真市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27243</xdr:rowOff>
    </xdr:from>
    <xdr:to>
      <xdr:col>29</xdr:col>
      <xdr:colOff>127000</xdr:colOff>
      <xdr:row>19</xdr:row>
      <xdr:rowOff>154182</xdr:rowOff>
    </xdr:to>
    <xdr:cxnSp macro="">
      <xdr:nvCxnSpPr>
        <xdr:cNvPr id="47" name="直線コネクタ 46"/>
        <xdr:cNvCxnSpPr/>
      </xdr:nvCxnSpPr>
      <xdr:spPr bwMode="auto">
        <a:xfrm flipV="1">
          <a:off x="5651500" y="2132268"/>
          <a:ext cx="0" cy="13270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126259</xdr:rowOff>
    </xdr:from>
    <xdr:ext cx="762000" cy="259045"/>
    <xdr:sp macro="" textlink="">
      <xdr:nvSpPr>
        <xdr:cNvPr id="48" name="人口1人当たり決算額の推移最小値テキスト130"/>
        <xdr:cNvSpPr txBox="1"/>
      </xdr:nvSpPr>
      <xdr:spPr>
        <a:xfrm>
          <a:off x="5740400" y="343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154182</xdr:rowOff>
    </xdr:from>
    <xdr:to>
      <xdr:col>30</xdr:col>
      <xdr:colOff>25400</xdr:colOff>
      <xdr:row>19</xdr:row>
      <xdr:rowOff>154182</xdr:rowOff>
    </xdr:to>
    <xdr:cxnSp macro="">
      <xdr:nvCxnSpPr>
        <xdr:cNvPr id="49" name="直線コネクタ 48"/>
        <xdr:cNvCxnSpPr/>
      </xdr:nvCxnSpPr>
      <xdr:spPr bwMode="auto">
        <a:xfrm>
          <a:off x="5562600" y="3459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113620</xdr:rowOff>
    </xdr:from>
    <xdr:ext cx="762000" cy="259045"/>
    <xdr:sp macro="" textlink="">
      <xdr:nvSpPr>
        <xdr:cNvPr id="50" name="人口1人当たり決算額の推移最大値テキスト130"/>
        <xdr:cNvSpPr txBox="1"/>
      </xdr:nvSpPr>
      <xdr:spPr>
        <a:xfrm>
          <a:off x="5740400" y="187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27243</xdr:rowOff>
    </xdr:from>
    <xdr:to>
      <xdr:col>30</xdr:col>
      <xdr:colOff>25400</xdr:colOff>
      <xdr:row>12</xdr:row>
      <xdr:rowOff>27243</xdr:rowOff>
    </xdr:to>
    <xdr:cxnSp macro="">
      <xdr:nvCxnSpPr>
        <xdr:cNvPr id="51" name="直線コネクタ 50"/>
        <xdr:cNvCxnSpPr/>
      </xdr:nvCxnSpPr>
      <xdr:spPr bwMode="auto">
        <a:xfrm>
          <a:off x="5562600" y="2132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24206</xdr:rowOff>
    </xdr:from>
    <xdr:to>
      <xdr:col>29</xdr:col>
      <xdr:colOff>127000</xdr:colOff>
      <xdr:row>17</xdr:row>
      <xdr:rowOff>50071</xdr:rowOff>
    </xdr:to>
    <xdr:cxnSp macro="">
      <xdr:nvCxnSpPr>
        <xdr:cNvPr id="52" name="直線コネクタ 51"/>
        <xdr:cNvCxnSpPr/>
      </xdr:nvCxnSpPr>
      <xdr:spPr bwMode="auto">
        <a:xfrm flipV="1">
          <a:off x="5003800" y="2986481"/>
          <a:ext cx="647700" cy="25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32616</xdr:rowOff>
    </xdr:from>
    <xdr:ext cx="762000" cy="259045"/>
    <xdr:sp macro="" textlink="">
      <xdr:nvSpPr>
        <xdr:cNvPr id="53" name="人口1人当たり決算額の推移平均値テキスト130"/>
        <xdr:cNvSpPr txBox="1"/>
      </xdr:nvSpPr>
      <xdr:spPr>
        <a:xfrm>
          <a:off x="5740400" y="2651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16089</xdr:rowOff>
    </xdr:from>
    <xdr:to>
      <xdr:col>29</xdr:col>
      <xdr:colOff>177800</xdr:colOff>
      <xdr:row>16</xdr:row>
      <xdr:rowOff>117689</xdr:rowOff>
    </xdr:to>
    <xdr:sp macro="" textlink="">
      <xdr:nvSpPr>
        <xdr:cNvPr id="54" name="フローチャート: 判断 53"/>
        <xdr:cNvSpPr/>
      </xdr:nvSpPr>
      <xdr:spPr bwMode="auto">
        <a:xfrm>
          <a:off x="56007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41057</xdr:rowOff>
    </xdr:from>
    <xdr:to>
      <xdr:col>26</xdr:col>
      <xdr:colOff>50800</xdr:colOff>
      <xdr:row>17</xdr:row>
      <xdr:rowOff>50071</xdr:rowOff>
    </xdr:to>
    <xdr:cxnSp macro="">
      <xdr:nvCxnSpPr>
        <xdr:cNvPr id="55" name="直線コネクタ 54"/>
        <xdr:cNvCxnSpPr/>
      </xdr:nvCxnSpPr>
      <xdr:spPr bwMode="auto">
        <a:xfrm>
          <a:off x="4305300" y="3003332"/>
          <a:ext cx="698500" cy="9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40517</xdr:rowOff>
    </xdr:from>
    <xdr:to>
      <xdr:col>26</xdr:col>
      <xdr:colOff>101600</xdr:colOff>
      <xdr:row>16</xdr:row>
      <xdr:rowOff>142117</xdr:rowOff>
    </xdr:to>
    <xdr:sp macro="" textlink="">
      <xdr:nvSpPr>
        <xdr:cNvPr id="56" name="フローチャート: 判断 55"/>
        <xdr:cNvSpPr/>
      </xdr:nvSpPr>
      <xdr:spPr bwMode="auto">
        <a:xfrm>
          <a:off x="49530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152294</xdr:rowOff>
    </xdr:from>
    <xdr:ext cx="736600" cy="259045"/>
    <xdr:sp macro="" textlink="">
      <xdr:nvSpPr>
        <xdr:cNvPr id="57" name="テキスト ボックス 56"/>
        <xdr:cNvSpPr txBox="1"/>
      </xdr:nvSpPr>
      <xdr:spPr>
        <a:xfrm>
          <a:off x="4622800" y="2600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41057</xdr:rowOff>
    </xdr:from>
    <xdr:to>
      <xdr:col>22</xdr:col>
      <xdr:colOff>114300</xdr:colOff>
      <xdr:row>17</xdr:row>
      <xdr:rowOff>120708</xdr:rowOff>
    </xdr:to>
    <xdr:cxnSp macro="">
      <xdr:nvCxnSpPr>
        <xdr:cNvPr id="58" name="直線コネクタ 57"/>
        <xdr:cNvCxnSpPr/>
      </xdr:nvCxnSpPr>
      <xdr:spPr bwMode="auto">
        <a:xfrm flipV="1">
          <a:off x="3606800" y="3003332"/>
          <a:ext cx="698500" cy="79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38492</xdr:rowOff>
    </xdr:from>
    <xdr:to>
      <xdr:col>22</xdr:col>
      <xdr:colOff>165100</xdr:colOff>
      <xdr:row>17</xdr:row>
      <xdr:rowOff>140092</xdr:rowOff>
    </xdr:to>
    <xdr:sp macro="" textlink="">
      <xdr:nvSpPr>
        <xdr:cNvPr id="59" name="フローチャート: 判断 58"/>
        <xdr:cNvSpPr/>
      </xdr:nvSpPr>
      <xdr:spPr bwMode="auto">
        <a:xfrm>
          <a:off x="42545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124869</xdr:rowOff>
    </xdr:from>
    <xdr:ext cx="762000" cy="259045"/>
    <xdr:sp macro="" textlink="">
      <xdr:nvSpPr>
        <xdr:cNvPr id="60" name="テキスト ボックス 59"/>
        <xdr:cNvSpPr txBox="1"/>
      </xdr:nvSpPr>
      <xdr:spPr>
        <a:xfrm>
          <a:off x="3924300" y="30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120708</xdr:rowOff>
    </xdr:from>
    <xdr:to>
      <xdr:col>18</xdr:col>
      <xdr:colOff>177800</xdr:colOff>
      <xdr:row>18</xdr:row>
      <xdr:rowOff>113001</xdr:rowOff>
    </xdr:to>
    <xdr:cxnSp macro="">
      <xdr:nvCxnSpPr>
        <xdr:cNvPr id="61" name="直線コネクタ 60"/>
        <xdr:cNvCxnSpPr/>
      </xdr:nvCxnSpPr>
      <xdr:spPr bwMode="auto">
        <a:xfrm flipV="1">
          <a:off x="2908300" y="3082983"/>
          <a:ext cx="698500" cy="163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102369</xdr:rowOff>
    </xdr:from>
    <xdr:to>
      <xdr:col>19</xdr:col>
      <xdr:colOff>38100</xdr:colOff>
      <xdr:row>18</xdr:row>
      <xdr:rowOff>32519</xdr:rowOff>
    </xdr:to>
    <xdr:sp macro="" textlink="">
      <xdr:nvSpPr>
        <xdr:cNvPr id="62" name="フローチャート: 判断 61"/>
        <xdr:cNvSpPr/>
      </xdr:nvSpPr>
      <xdr:spPr bwMode="auto">
        <a:xfrm>
          <a:off x="35560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17296</xdr:rowOff>
    </xdr:from>
    <xdr:ext cx="762000" cy="259045"/>
    <xdr:sp macro="" textlink="">
      <xdr:nvSpPr>
        <xdr:cNvPr id="63" name="テキスト ボックス 62"/>
        <xdr:cNvSpPr txBox="1"/>
      </xdr:nvSpPr>
      <xdr:spPr>
        <a:xfrm>
          <a:off x="3225800" y="315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146228</xdr:rowOff>
    </xdr:from>
    <xdr:to>
      <xdr:col>15</xdr:col>
      <xdr:colOff>101600</xdr:colOff>
      <xdr:row>18</xdr:row>
      <xdr:rowOff>76378</xdr:rowOff>
    </xdr:to>
    <xdr:sp macro="" textlink="">
      <xdr:nvSpPr>
        <xdr:cNvPr id="64" name="フローチャート: 判断 63"/>
        <xdr:cNvSpPr/>
      </xdr:nvSpPr>
      <xdr:spPr bwMode="auto">
        <a:xfrm>
          <a:off x="2857500" y="3108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86555</xdr:rowOff>
    </xdr:from>
    <xdr:ext cx="762000" cy="259045"/>
    <xdr:sp macro="" textlink="">
      <xdr:nvSpPr>
        <xdr:cNvPr id="65" name="テキスト ボックス 64"/>
        <xdr:cNvSpPr txBox="1"/>
      </xdr:nvSpPr>
      <xdr:spPr>
        <a:xfrm>
          <a:off x="2527300" y="287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144856</xdr:rowOff>
    </xdr:from>
    <xdr:to>
      <xdr:col>29</xdr:col>
      <xdr:colOff>177800</xdr:colOff>
      <xdr:row>17</xdr:row>
      <xdr:rowOff>75006</xdr:rowOff>
    </xdr:to>
    <xdr:sp macro="" textlink="">
      <xdr:nvSpPr>
        <xdr:cNvPr id="71" name="楕円 70"/>
        <xdr:cNvSpPr/>
      </xdr:nvSpPr>
      <xdr:spPr bwMode="auto">
        <a:xfrm>
          <a:off x="5600700" y="2935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116933</xdr:rowOff>
    </xdr:from>
    <xdr:ext cx="762000" cy="259045"/>
    <xdr:sp macro="" textlink="">
      <xdr:nvSpPr>
        <xdr:cNvPr id="72" name="人口1人当たり決算額の推移該当値テキスト130"/>
        <xdr:cNvSpPr txBox="1"/>
      </xdr:nvSpPr>
      <xdr:spPr>
        <a:xfrm>
          <a:off x="5740400" y="290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170721</xdr:rowOff>
    </xdr:from>
    <xdr:to>
      <xdr:col>26</xdr:col>
      <xdr:colOff>101600</xdr:colOff>
      <xdr:row>17</xdr:row>
      <xdr:rowOff>100871</xdr:rowOff>
    </xdr:to>
    <xdr:sp macro="" textlink="">
      <xdr:nvSpPr>
        <xdr:cNvPr id="73" name="楕円 72"/>
        <xdr:cNvSpPr/>
      </xdr:nvSpPr>
      <xdr:spPr bwMode="auto">
        <a:xfrm>
          <a:off x="4953000" y="2961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85648</xdr:rowOff>
    </xdr:from>
    <xdr:ext cx="736600" cy="259045"/>
    <xdr:sp macro="" textlink="">
      <xdr:nvSpPr>
        <xdr:cNvPr id="74" name="テキスト ボックス 73"/>
        <xdr:cNvSpPr txBox="1"/>
      </xdr:nvSpPr>
      <xdr:spPr>
        <a:xfrm>
          <a:off x="4622800" y="3047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161707</xdr:rowOff>
    </xdr:from>
    <xdr:to>
      <xdr:col>22</xdr:col>
      <xdr:colOff>165100</xdr:colOff>
      <xdr:row>17</xdr:row>
      <xdr:rowOff>91857</xdr:rowOff>
    </xdr:to>
    <xdr:sp macro="" textlink="">
      <xdr:nvSpPr>
        <xdr:cNvPr id="75" name="楕円 74"/>
        <xdr:cNvSpPr/>
      </xdr:nvSpPr>
      <xdr:spPr bwMode="auto">
        <a:xfrm>
          <a:off x="4254500" y="2952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102034</xdr:rowOff>
    </xdr:from>
    <xdr:ext cx="762000" cy="259045"/>
    <xdr:sp macro="" textlink="">
      <xdr:nvSpPr>
        <xdr:cNvPr id="76" name="テキスト ボックス 75"/>
        <xdr:cNvSpPr txBox="1"/>
      </xdr:nvSpPr>
      <xdr:spPr>
        <a:xfrm>
          <a:off x="3924300" y="272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69908</xdr:rowOff>
    </xdr:from>
    <xdr:to>
      <xdr:col>19</xdr:col>
      <xdr:colOff>38100</xdr:colOff>
      <xdr:row>18</xdr:row>
      <xdr:rowOff>58</xdr:rowOff>
    </xdr:to>
    <xdr:sp macro="" textlink="">
      <xdr:nvSpPr>
        <xdr:cNvPr id="77" name="楕円 76"/>
        <xdr:cNvSpPr/>
      </xdr:nvSpPr>
      <xdr:spPr bwMode="auto">
        <a:xfrm>
          <a:off x="3556000" y="3032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10235</xdr:rowOff>
    </xdr:from>
    <xdr:ext cx="762000" cy="259045"/>
    <xdr:sp macro="" textlink="">
      <xdr:nvSpPr>
        <xdr:cNvPr id="78" name="テキスト ボックス 77"/>
        <xdr:cNvSpPr txBox="1"/>
      </xdr:nvSpPr>
      <xdr:spPr>
        <a:xfrm>
          <a:off x="3225800" y="2801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62201</xdr:rowOff>
    </xdr:from>
    <xdr:to>
      <xdr:col>15</xdr:col>
      <xdr:colOff>101600</xdr:colOff>
      <xdr:row>18</xdr:row>
      <xdr:rowOff>163801</xdr:rowOff>
    </xdr:to>
    <xdr:sp macro="" textlink="">
      <xdr:nvSpPr>
        <xdr:cNvPr id="79" name="楕円 78"/>
        <xdr:cNvSpPr/>
      </xdr:nvSpPr>
      <xdr:spPr bwMode="auto">
        <a:xfrm>
          <a:off x="2857500" y="3195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148578</xdr:rowOff>
    </xdr:from>
    <xdr:ext cx="762000" cy="259045"/>
    <xdr:sp macro="" textlink="">
      <xdr:nvSpPr>
        <xdr:cNvPr id="80" name="テキスト ボックス 79"/>
        <xdr:cNvSpPr txBox="1"/>
      </xdr:nvSpPr>
      <xdr:spPr>
        <a:xfrm>
          <a:off x="2527300" y="3282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99263</xdr:rowOff>
    </xdr:from>
    <xdr:to>
      <xdr:col>29</xdr:col>
      <xdr:colOff>127000</xdr:colOff>
      <xdr:row>38</xdr:row>
      <xdr:rowOff>100025</xdr:rowOff>
    </xdr:to>
    <xdr:cxnSp macro="">
      <xdr:nvCxnSpPr>
        <xdr:cNvPr id="109" name="直線コネクタ 108"/>
        <xdr:cNvCxnSpPr/>
      </xdr:nvCxnSpPr>
      <xdr:spPr bwMode="auto">
        <a:xfrm flipV="1">
          <a:off x="5651500" y="6023813"/>
          <a:ext cx="0" cy="1543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72102</xdr:rowOff>
    </xdr:from>
    <xdr:ext cx="762000" cy="259045"/>
    <xdr:sp macro="" textlink="">
      <xdr:nvSpPr>
        <xdr:cNvPr id="110" name="人口1人当たり決算額の推移最小値テキスト445"/>
        <xdr:cNvSpPr txBox="1"/>
      </xdr:nvSpPr>
      <xdr:spPr>
        <a:xfrm>
          <a:off x="5740400" y="753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100025</xdr:rowOff>
    </xdr:from>
    <xdr:to>
      <xdr:col>30</xdr:col>
      <xdr:colOff>25400</xdr:colOff>
      <xdr:row>38</xdr:row>
      <xdr:rowOff>100025</xdr:rowOff>
    </xdr:to>
    <xdr:cxnSp macro="">
      <xdr:nvCxnSpPr>
        <xdr:cNvPr id="111" name="直線コネクタ 110"/>
        <xdr:cNvCxnSpPr/>
      </xdr:nvCxnSpPr>
      <xdr:spPr bwMode="auto">
        <a:xfrm>
          <a:off x="5562600" y="7567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14190</xdr:rowOff>
    </xdr:from>
    <xdr:ext cx="762000" cy="259045"/>
    <xdr:sp macro="" textlink="">
      <xdr:nvSpPr>
        <xdr:cNvPr id="112" name="人口1人当たり決算額の推移最大値テキスト445"/>
        <xdr:cNvSpPr txBox="1"/>
      </xdr:nvSpPr>
      <xdr:spPr>
        <a:xfrm>
          <a:off x="5740400" y="576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99263</xdr:rowOff>
    </xdr:from>
    <xdr:to>
      <xdr:col>30</xdr:col>
      <xdr:colOff>25400</xdr:colOff>
      <xdr:row>33</xdr:row>
      <xdr:rowOff>99263</xdr:rowOff>
    </xdr:to>
    <xdr:cxnSp macro="">
      <xdr:nvCxnSpPr>
        <xdr:cNvPr id="113" name="直線コネクタ 112"/>
        <xdr:cNvCxnSpPr/>
      </xdr:nvCxnSpPr>
      <xdr:spPr bwMode="auto">
        <a:xfrm>
          <a:off x="5562600" y="60238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171234</xdr:rowOff>
    </xdr:from>
    <xdr:to>
      <xdr:col>29</xdr:col>
      <xdr:colOff>127000</xdr:colOff>
      <xdr:row>37</xdr:row>
      <xdr:rowOff>55944</xdr:rowOff>
    </xdr:to>
    <xdr:cxnSp macro="">
      <xdr:nvCxnSpPr>
        <xdr:cNvPr id="114" name="直線コネクタ 113"/>
        <xdr:cNvCxnSpPr/>
      </xdr:nvCxnSpPr>
      <xdr:spPr bwMode="auto">
        <a:xfrm>
          <a:off x="5003800" y="7124484"/>
          <a:ext cx="647700" cy="56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108958</xdr:rowOff>
    </xdr:from>
    <xdr:ext cx="762000" cy="259045"/>
    <xdr:sp macro="" textlink="">
      <xdr:nvSpPr>
        <xdr:cNvPr id="115" name="人口1人当たり決算額の推移平均値テキスト445"/>
        <xdr:cNvSpPr txBox="1"/>
      </xdr:nvSpPr>
      <xdr:spPr>
        <a:xfrm>
          <a:off x="5740400" y="6719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263881</xdr:rowOff>
    </xdr:from>
    <xdr:to>
      <xdr:col>29</xdr:col>
      <xdr:colOff>177800</xdr:colOff>
      <xdr:row>36</xdr:row>
      <xdr:rowOff>22581</xdr:rowOff>
    </xdr:to>
    <xdr:sp macro="" textlink="">
      <xdr:nvSpPr>
        <xdr:cNvPr id="116" name="フローチャート: 判断 115"/>
        <xdr:cNvSpPr/>
      </xdr:nvSpPr>
      <xdr:spPr bwMode="auto">
        <a:xfrm>
          <a:off x="5600700" y="6874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81509</xdr:rowOff>
    </xdr:from>
    <xdr:to>
      <xdr:col>26</xdr:col>
      <xdr:colOff>50800</xdr:colOff>
      <xdr:row>36</xdr:row>
      <xdr:rowOff>171234</xdr:rowOff>
    </xdr:to>
    <xdr:cxnSp macro="">
      <xdr:nvCxnSpPr>
        <xdr:cNvPr id="117" name="直線コネクタ 116"/>
        <xdr:cNvCxnSpPr/>
      </xdr:nvCxnSpPr>
      <xdr:spPr bwMode="auto">
        <a:xfrm>
          <a:off x="4305300" y="7034759"/>
          <a:ext cx="698500" cy="89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234696</xdr:rowOff>
    </xdr:from>
    <xdr:to>
      <xdr:col>26</xdr:col>
      <xdr:colOff>101600</xdr:colOff>
      <xdr:row>35</xdr:row>
      <xdr:rowOff>336296</xdr:rowOff>
    </xdr:to>
    <xdr:sp macro="" textlink="">
      <xdr:nvSpPr>
        <xdr:cNvPr id="118" name="フローチャート: 判断 117"/>
        <xdr:cNvSpPr/>
      </xdr:nvSpPr>
      <xdr:spPr bwMode="auto">
        <a:xfrm>
          <a:off x="49530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3573</xdr:rowOff>
    </xdr:from>
    <xdr:ext cx="736600" cy="259045"/>
    <xdr:sp macro="" textlink="">
      <xdr:nvSpPr>
        <xdr:cNvPr id="119" name="テキスト ボックス 118"/>
        <xdr:cNvSpPr txBox="1"/>
      </xdr:nvSpPr>
      <xdr:spPr>
        <a:xfrm>
          <a:off x="4622800" y="6613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81509</xdr:rowOff>
    </xdr:from>
    <xdr:to>
      <xdr:col>22</xdr:col>
      <xdr:colOff>114300</xdr:colOff>
      <xdr:row>36</xdr:row>
      <xdr:rowOff>84366</xdr:rowOff>
    </xdr:to>
    <xdr:cxnSp macro="">
      <xdr:nvCxnSpPr>
        <xdr:cNvPr id="120" name="直線コネクタ 119"/>
        <xdr:cNvCxnSpPr/>
      </xdr:nvCxnSpPr>
      <xdr:spPr bwMode="auto">
        <a:xfrm flipV="1">
          <a:off x="3606800" y="7034759"/>
          <a:ext cx="698500" cy="2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40539</xdr:rowOff>
    </xdr:from>
    <xdr:to>
      <xdr:col>22</xdr:col>
      <xdr:colOff>165100</xdr:colOff>
      <xdr:row>36</xdr:row>
      <xdr:rowOff>142139</xdr:rowOff>
    </xdr:to>
    <xdr:sp macro="" textlink="">
      <xdr:nvSpPr>
        <xdr:cNvPr id="121" name="フローチャート: 判断 120"/>
        <xdr:cNvSpPr/>
      </xdr:nvSpPr>
      <xdr:spPr bwMode="auto">
        <a:xfrm>
          <a:off x="42545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126916</xdr:rowOff>
    </xdr:from>
    <xdr:ext cx="762000" cy="259045"/>
    <xdr:sp macro="" textlink="">
      <xdr:nvSpPr>
        <xdr:cNvPr id="122" name="テキスト ボックス 121"/>
        <xdr:cNvSpPr txBox="1"/>
      </xdr:nvSpPr>
      <xdr:spPr>
        <a:xfrm>
          <a:off x="3924300" y="708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50991</xdr:rowOff>
    </xdr:from>
    <xdr:to>
      <xdr:col>18</xdr:col>
      <xdr:colOff>177800</xdr:colOff>
      <xdr:row>36</xdr:row>
      <xdr:rowOff>84366</xdr:rowOff>
    </xdr:to>
    <xdr:cxnSp macro="">
      <xdr:nvCxnSpPr>
        <xdr:cNvPr id="123" name="直線コネクタ 122"/>
        <xdr:cNvCxnSpPr/>
      </xdr:nvCxnSpPr>
      <xdr:spPr bwMode="auto">
        <a:xfrm>
          <a:off x="2908300" y="7004241"/>
          <a:ext cx="698500" cy="33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107214</xdr:rowOff>
    </xdr:from>
    <xdr:to>
      <xdr:col>19</xdr:col>
      <xdr:colOff>38100</xdr:colOff>
      <xdr:row>37</xdr:row>
      <xdr:rowOff>37364</xdr:rowOff>
    </xdr:to>
    <xdr:sp macro="" textlink="">
      <xdr:nvSpPr>
        <xdr:cNvPr id="124" name="フローチャート: 判断 123"/>
        <xdr:cNvSpPr/>
      </xdr:nvSpPr>
      <xdr:spPr bwMode="auto">
        <a:xfrm>
          <a:off x="35560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22141</xdr:rowOff>
    </xdr:from>
    <xdr:ext cx="762000" cy="259045"/>
    <xdr:sp macro="" textlink="">
      <xdr:nvSpPr>
        <xdr:cNvPr id="125" name="テキスト ボックス 124"/>
        <xdr:cNvSpPr txBox="1"/>
      </xdr:nvSpPr>
      <xdr:spPr>
        <a:xfrm>
          <a:off x="3225800" y="71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33604</xdr:rowOff>
    </xdr:from>
    <xdr:to>
      <xdr:col>15</xdr:col>
      <xdr:colOff>101600</xdr:colOff>
      <xdr:row>36</xdr:row>
      <xdr:rowOff>135204</xdr:rowOff>
    </xdr:to>
    <xdr:sp macro="" textlink="">
      <xdr:nvSpPr>
        <xdr:cNvPr id="126" name="フローチャート: 判断 125"/>
        <xdr:cNvSpPr/>
      </xdr:nvSpPr>
      <xdr:spPr bwMode="auto">
        <a:xfrm>
          <a:off x="28575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119981</xdr:rowOff>
    </xdr:from>
    <xdr:ext cx="762000" cy="259045"/>
    <xdr:sp macro="" textlink="">
      <xdr:nvSpPr>
        <xdr:cNvPr id="127" name="テキスト ボックス 126"/>
        <xdr:cNvSpPr txBox="1"/>
      </xdr:nvSpPr>
      <xdr:spPr>
        <a:xfrm>
          <a:off x="2527300" y="707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5144</xdr:rowOff>
    </xdr:from>
    <xdr:to>
      <xdr:col>29</xdr:col>
      <xdr:colOff>177800</xdr:colOff>
      <xdr:row>37</xdr:row>
      <xdr:rowOff>106744</xdr:rowOff>
    </xdr:to>
    <xdr:sp macro="" textlink="">
      <xdr:nvSpPr>
        <xdr:cNvPr id="133" name="楕円 132"/>
        <xdr:cNvSpPr/>
      </xdr:nvSpPr>
      <xdr:spPr bwMode="auto">
        <a:xfrm>
          <a:off x="5600700" y="7129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148671</xdr:rowOff>
    </xdr:from>
    <xdr:ext cx="762000" cy="259045"/>
    <xdr:sp macro="" textlink="">
      <xdr:nvSpPr>
        <xdr:cNvPr id="134" name="人口1人当たり決算額の推移該当値テキスト445"/>
        <xdr:cNvSpPr txBox="1"/>
      </xdr:nvSpPr>
      <xdr:spPr>
        <a:xfrm>
          <a:off x="5740400" y="71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120434</xdr:rowOff>
    </xdr:from>
    <xdr:to>
      <xdr:col>26</xdr:col>
      <xdr:colOff>101600</xdr:colOff>
      <xdr:row>37</xdr:row>
      <xdr:rowOff>50584</xdr:rowOff>
    </xdr:to>
    <xdr:sp macro="" textlink="">
      <xdr:nvSpPr>
        <xdr:cNvPr id="135" name="楕円 134"/>
        <xdr:cNvSpPr/>
      </xdr:nvSpPr>
      <xdr:spPr bwMode="auto">
        <a:xfrm>
          <a:off x="4953000" y="7073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35361</xdr:rowOff>
    </xdr:from>
    <xdr:ext cx="736600" cy="259045"/>
    <xdr:sp macro="" textlink="">
      <xdr:nvSpPr>
        <xdr:cNvPr id="136" name="テキスト ボックス 135"/>
        <xdr:cNvSpPr txBox="1"/>
      </xdr:nvSpPr>
      <xdr:spPr>
        <a:xfrm>
          <a:off x="4622800" y="716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30709</xdr:rowOff>
    </xdr:from>
    <xdr:to>
      <xdr:col>22</xdr:col>
      <xdr:colOff>165100</xdr:colOff>
      <xdr:row>36</xdr:row>
      <xdr:rowOff>132309</xdr:rowOff>
    </xdr:to>
    <xdr:sp macro="" textlink="">
      <xdr:nvSpPr>
        <xdr:cNvPr id="137" name="楕円 136"/>
        <xdr:cNvSpPr/>
      </xdr:nvSpPr>
      <xdr:spPr bwMode="auto">
        <a:xfrm>
          <a:off x="4254500" y="6983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142486</xdr:rowOff>
    </xdr:from>
    <xdr:ext cx="762000" cy="259045"/>
    <xdr:sp macro="" textlink="">
      <xdr:nvSpPr>
        <xdr:cNvPr id="138" name="テキスト ボックス 137"/>
        <xdr:cNvSpPr txBox="1"/>
      </xdr:nvSpPr>
      <xdr:spPr>
        <a:xfrm>
          <a:off x="3924300" y="67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33566</xdr:rowOff>
    </xdr:from>
    <xdr:to>
      <xdr:col>19</xdr:col>
      <xdr:colOff>38100</xdr:colOff>
      <xdr:row>36</xdr:row>
      <xdr:rowOff>135166</xdr:rowOff>
    </xdr:to>
    <xdr:sp macro="" textlink="">
      <xdr:nvSpPr>
        <xdr:cNvPr id="139" name="楕円 138"/>
        <xdr:cNvSpPr/>
      </xdr:nvSpPr>
      <xdr:spPr bwMode="auto">
        <a:xfrm>
          <a:off x="3556000" y="6986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145343</xdr:rowOff>
    </xdr:from>
    <xdr:ext cx="762000" cy="259045"/>
    <xdr:sp macro="" textlink="">
      <xdr:nvSpPr>
        <xdr:cNvPr id="140" name="テキスト ボックス 139"/>
        <xdr:cNvSpPr txBox="1"/>
      </xdr:nvSpPr>
      <xdr:spPr>
        <a:xfrm>
          <a:off x="3225800" y="675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191</xdr:rowOff>
    </xdr:from>
    <xdr:to>
      <xdr:col>15</xdr:col>
      <xdr:colOff>101600</xdr:colOff>
      <xdr:row>36</xdr:row>
      <xdr:rowOff>101791</xdr:rowOff>
    </xdr:to>
    <xdr:sp macro="" textlink="">
      <xdr:nvSpPr>
        <xdr:cNvPr id="141" name="楕円 140"/>
        <xdr:cNvSpPr/>
      </xdr:nvSpPr>
      <xdr:spPr bwMode="auto">
        <a:xfrm>
          <a:off x="2857500" y="6953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111968</xdr:rowOff>
    </xdr:from>
    <xdr:ext cx="762000" cy="259045"/>
    <xdr:sp macro="" textlink="">
      <xdr:nvSpPr>
        <xdr:cNvPr id="142" name="テキスト ボックス 141"/>
        <xdr:cNvSpPr txBox="1"/>
      </xdr:nvSpPr>
      <xdr:spPr>
        <a:xfrm>
          <a:off x="2527300" y="672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大阪府門真市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123,632
120,688
12.30
51,402,125
51,393,556
1,866
26,996,400
50,845,981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139308</xdr:rowOff>
    </xdr:from>
    <xdr:to>
      <xdr:col>24</xdr:col>
      <xdr:colOff>62865</xdr:colOff>
      <xdr:row>39</xdr:row>
      <xdr:rowOff>22754</xdr:rowOff>
    </xdr:to>
    <xdr:cxnSp macro="">
      <xdr:nvCxnSpPr>
        <xdr:cNvPr id="58" name="直線コネクタ 57"/>
        <xdr:cNvCxnSpPr/>
      </xdr:nvCxnSpPr>
      <xdr:spPr>
        <a:xfrm flipV="1">
          <a:off x="4633595" y="5111358"/>
          <a:ext cx="1270" cy="159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26581</xdr:rowOff>
    </xdr:from>
    <xdr:ext cx="534377" cy="259045"/>
    <xdr:sp macro="" textlink="">
      <xdr:nvSpPr>
        <xdr:cNvPr id="59" name="人件費最小値テキスト"/>
        <xdr:cNvSpPr txBox="1"/>
      </xdr:nvSpPr>
      <xdr:spPr>
        <a:xfrm>
          <a:off x="4686300" y="671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22754</xdr:rowOff>
    </xdr:from>
    <xdr:to>
      <xdr:col>24</xdr:col>
      <xdr:colOff>152400</xdr:colOff>
      <xdr:row>39</xdr:row>
      <xdr:rowOff>22754</xdr:rowOff>
    </xdr:to>
    <xdr:cxnSp macro="">
      <xdr:nvCxnSpPr>
        <xdr:cNvPr id="60" name="直線コネクタ 59"/>
        <xdr:cNvCxnSpPr/>
      </xdr:nvCxnSpPr>
      <xdr:spPr>
        <a:xfrm>
          <a:off x="4546600" y="670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85985</xdr:rowOff>
    </xdr:from>
    <xdr:ext cx="534377" cy="259045"/>
    <xdr:sp macro="" textlink="">
      <xdr:nvSpPr>
        <xdr:cNvPr id="61" name="人件費最大値テキスト"/>
        <xdr:cNvSpPr txBox="1"/>
      </xdr:nvSpPr>
      <xdr:spPr>
        <a:xfrm>
          <a:off x="4686300" y="488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139308</xdr:rowOff>
    </xdr:from>
    <xdr:to>
      <xdr:col>24</xdr:col>
      <xdr:colOff>152400</xdr:colOff>
      <xdr:row>29</xdr:row>
      <xdr:rowOff>139308</xdr:rowOff>
    </xdr:to>
    <xdr:cxnSp macro="">
      <xdr:nvCxnSpPr>
        <xdr:cNvPr id="62" name="直線コネクタ 61"/>
        <xdr:cNvCxnSpPr/>
      </xdr:nvCxnSpPr>
      <xdr:spPr>
        <a:xfrm>
          <a:off x="4546600" y="5111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145905</xdr:rowOff>
    </xdr:from>
    <xdr:to>
      <xdr:col>24</xdr:col>
      <xdr:colOff>63500</xdr:colOff>
      <xdr:row>37</xdr:row>
      <xdr:rowOff>12533</xdr:rowOff>
    </xdr:to>
    <xdr:cxnSp macro="">
      <xdr:nvCxnSpPr>
        <xdr:cNvPr id="63" name="直線コネクタ 62"/>
        <xdr:cNvCxnSpPr/>
      </xdr:nvCxnSpPr>
      <xdr:spPr>
        <a:xfrm flipV="1">
          <a:off x="3797300" y="6318105"/>
          <a:ext cx="838200" cy="3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38658</xdr:rowOff>
    </xdr:from>
    <xdr:ext cx="534377" cy="259045"/>
    <xdr:sp macro="" textlink="">
      <xdr:nvSpPr>
        <xdr:cNvPr id="64" name="人件費平均値テキスト"/>
        <xdr:cNvSpPr txBox="1"/>
      </xdr:nvSpPr>
      <xdr:spPr>
        <a:xfrm>
          <a:off x="4686300" y="586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15781</xdr:rowOff>
    </xdr:from>
    <xdr:to>
      <xdr:col>24</xdr:col>
      <xdr:colOff>114300</xdr:colOff>
      <xdr:row>35</xdr:row>
      <xdr:rowOff>117381</xdr:rowOff>
    </xdr:to>
    <xdr:sp macro="" textlink="">
      <xdr:nvSpPr>
        <xdr:cNvPr id="65" name="フローチャート: 判断 64"/>
        <xdr:cNvSpPr/>
      </xdr:nvSpPr>
      <xdr:spPr>
        <a:xfrm>
          <a:off x="45847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121216</xdr:rowOff>
    </xdr:from>
    <xdr:to>
      <xdr:col>19</xdr:col>
      <xdr:colOff>177800</xdr:colOff>
      <xdr:row>37</xdr:row>
      <xdr:rowOff>12533</xdr:rowOff>
    </xdr:to>
    <xdr:cxnSp macro="">
      <xdr:nvCxnSpPr>
        <xdr:cNvPr id="66" name="直線コネクタ 65"/>
        <xdr:cNvCxnSpPr/>
      </xdr:nvCxnSpPr>
      <xdr:spPr>
        <a:xfrm>
          <a:off x="2908300" y="6293416"/>
          <a:ext cx="889000" cy="6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13299</xdr:rowOff>
    </xdr:from>
    <xdr:to>
      <xdr:col>20</xdr:col>
      <xdr:colOff>38100</xdr:colOff>
      <xdr:row>35</xdr:row>
      <xdr:rowOff>114899</xdr:rowOff>
    </xdr:to>
    <xdr:sp macro="" textlink="">
      <xdr:nvSpPr>
        <xdr:cNvPr id="67" name="フローチャート: 判断 66"/>
        <xdr:cNvSpPr/>
      </xdr:nvSpPr>
      <xdr:spPr>
        <a:xfrm>
          <a:off x="3746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131426</xdr:rowOff>
    </xdr:from>
    <xdr:ext cx="534377" cy="259045"/>
    <xdr:sp macro="" textlink="">
      <xdr:nvSpPr>
        <xdr:cNvPr id="68" name="テキスト ボックス 67"/>
        <xdr:cNvSpPr txBox="1"/>
      </xdr:nvSpPr>
      <xdr:spPr>
        <a:xfrm>
          <a:off x="3530111" y="57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121216</xdr:rowOff>
    </xdr:from>
    <xdr:to>
      <xdr:col>15</xdr:col>
      <xdr:colOff>50800</xdr:colOff>
      <xdr:row>37</xdr:row>
      <xdr:rowOff>25400</xdr:rowOff>
    </xdr:to>
    <xdr:cxnSp macro="">
      <xdr:nvCxnSpPr>
        <xdr:cNvPr id="69" name="直線コネクタ 68"/>
        <xdr:cNvCxnSpPr/>
      </xdr:nvCxnSpPr>
      <xdr:spPr>
        <a:xfrm flipV="1">
          <a:off x="2019300" y="6293416"/>
          <a:ext cx="889000" cy="7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99514</xdr:rowOff>
    </xdr:from>
    <xdr:to>
      <xdr:col>15</xdr:col>
      <xdr:colOff>101600</xdr:colOff>
      <xdr:row>36</xdr:row>
      <xdr:rowOff>29664</xdr:rowOff>
    </xdr:to>
    <xdr:sp macro="" textlink="">
      <xdr:nvSpPr>
        <xdr:cNvPr id="70" name="フローチャート: 判断 69"/>
        <xdr:cNvSpPr/>
      </xdr:nvSpPr>
      <xdr:spPr>
        <a:xfrm>
          <a:off x="2857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46191</xdr:rowOff>
    </xdr:from>
    <xdr:ext cx="534377" cy="259045"/>
    <xdr:sp macro="" textlink="">
      <xdr:nvSpPr>
        <xdr:cNvPr id="71" name="テキスト ボックス 70"/>
        <xdr:cNvSpPr txBox="1"/>
      </xdr:nvSpPr>
      <xdr:spPr>
        <a:xfrm>
          <a:off x="2641111" y="58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25400</xdr:rowOff>
    </xdr:from>
    <xdr:to>
      <xdr:col>10</xdr:col>
      <xdr:colOff>114300</xdr:colOff>
      <xdr:row>37</xdr:row>
      <xdr:rowOff>29515</xdr:rowOff>
    </xdr:to>
    <xdr:cxnSp macro="">
      <xdr:nvCxnSpPr>
        <xdr:cNvPr id="72" name="直線コネクタ 71"/>
        <xdr:cNvCxnSpPr/>
      </xdr:nvCxnSpPr>
      <xdr:spPr>
        <a:xfrm flipV="1">
          <a:off x="1130300" y="6369050"/>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114667</xdr:rowOff>
    </xdr:from>
    <xdr:to>
      <xdr:col>10</xdr:col>
      <xdr:colOff>165100</xdr:colOff>
      <xdr:row>36</xdr:row>
      <xdr:rowOff>44817</xdr:rowOff>
    </xdr:to>
    <xdr:sp macro="" textlink="">
      <xdr:nvSpPr>
        <xdr:cNvPr id="73" name="フローチャート: 判断 72"/>
        <xdr:cNvSpPr/>
      </xdr:nvSpPr>
      <xdr:spPr>
        <a:xfrm>
          <a:off x="1968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61344</xdr:rowOff>
    </xdr:from>
    <xdr:ext cx="534377" cy="259045"/>
    <xdr:sp macro="" textlink="">
      <xdr:nvSpPr>
        <xdr:cNvPr id="74" name="テキスト ボックス 73"/>
        <xdr:cNvSpPr txBox="1"/>
      </xdr:nvSpPr>
      <xdr:spPr>
        <a:xfrm>
          <a:off x="1752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132922</xdr:rowOff>
    </xdr:from>
    <xdr:to>
      <xdr:col>6</xdr:col>
      <xdr:colOff>38100</xdr:colOff>
      <xdr:row>36</xdr:row>
      <xdr:rowOff>63072</xdr:rowOff>
    </xdr:to>
    <xdr:sp macro="" textlink="">
      <xdr:nvSpPr>
        <xdr:cNvPr id="75" name="フローチャート: 判断 74"/>
        <xdr:cNvSpPr/>
      </xdr:nvSpPr>
      <xdr:spPr>
        <a:xfrm>
          <a:off x="1079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79599</xdr:rowOff>
    </xdr:from>
    <xdr:ext cx="534377" cy="259045"/>
    <xdr:sp macro="" textlink="">
      <xdr:nvSpPr>
        <xdr:cNvPr id="76" name="テキスト ボックス 75"/>
        <xdr:cNvSpPr txBox="1"/>
      </xdr:nvSpPr>
      <xdr:spPr>
        <a:xfrm>
          <a:off x="863111" y="59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95105</xdr:rowOff>
    </xdr:from>
    <xdr:to>
      <xdr:col>24</xdr:col>
      <xdr:colOff>114300</xdr:colOff>
      <xdr:row>37</xdr:row>
      <xdr:rowOff>25255</xdr:rowOff>
    </xdr:to>
    <xdr:sp macro="" textlink="">
      <xdr:nvSpPr>
        <xdr:cNvPr id="82" name="楕円 81"/>
        <xdr:cNvSpPr/>
      </xdr:nvSpPr>
      <xdr:spPr>
        <a:xfrm>
          <a:off x="4584700" y="626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73532</xdr:rowOff>
    </xdr:from>
    <xdr:ext cx="534377" cy="259045"/>
    <xdr:sp macro="" textlink="">
      <xdr:nvSpPr>
        <xdr:cNvPr id="83" name="人件費該当値テキスト"/>
        <xdr:cNvSpPr txBox="1"/>
      </xdr:nvSpPr>
      <xdr:spPr>
        <a:xfrm>
          <a:off x="4686300" y="624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133183</xdr:rowOff>
    </xdr:from>
    <xdr:to>
      <xdr:col>20</xdr:col>
      <xdr:colOff>38100</xdr:colOff>
      <xdr:row>37</xdr:row>
      <xdr:rowOff>63333</xdr:rowOff>
    </xdr:to>
    <xdr:sp macro="" textlink="">
      <xdr:nvSpPr>
        <xdr:cNvPr id="84" name="楕円 83"/>
        <xdr:cNvSpPr/>
      </xdr:nvSpPr>
      <xdr:spPr>
        <a:xfrm>
          <a:off x="3746500" y="630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54460</xdr:rowOff>
    </xdr:from>
    <xdr:ext cx="534377" cy="259045"/>
    <xdr:sp macro="" textlink="">
      <xdr:nvSpPr>
        <xdr:cNvPr id="85" name="テキスト ボックス 84"/>
        <xdr:cNvSpPr txBox="1"/>
      </xdr:nvSpPr>
      <xdr:spPr>
        <a:xfrm>
          <a:off x="3530111" y="639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70416</xdr:rowOff>
    </xdr:from>
    <xdr:to>
      <xdr:col>15</xdr:col>
      <xdr:colOff>101600</xdr:colOff>
      <xdr:row>37</xdr:row>
      <xdr:rowOff>566</xdr:rowOff>
    </xdr:to>
    <xdr:sp macro="" textlink="">
      <xdr:nvSpPr>
        <xdr:cNvPr id="86" name="楕円 85"/>
        <xdr:cNvSpPr/>
      </xdr:nvSpPr>
      <xdr:spPr>
        <a:xfrm>
          <a:off x="2857500" y="624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163143</xdr:rowOff>
    </xdr:from>
    <xdr:ext cx="534377" cy="259045"/>
    <xdr:sp macro="" textlink="">
      <xdr:nvSpPr>
        <xdr:cNvPr id="87" name="テキスト ボックス 86"/>
        <xdr:cNvSpPr txBox="1"/>
      </xdr:nvSpPr>
      <xdr:spPr>
        <a:xfrm>
          <a:off x="2641111" y="633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146050</xdr:rowOff>
    </xdr:from>
    <xdr:to>
      <xdr:col>10</xdr:col>
      <xdr:colOff>165100</xdr:colOff>
      <xdr:row>37</xdr:row>
      <xdr:rowOff>76200</xdr:rowOff>
    </xdr:to>
    <xdr:sp macro="" textlink="">
      <xdr:nvSpPr>
        <xdr:cNvPr id="88" name="楕円 87"/>
        <xdr:cNvSpPr/>
      </xdr:nvSpPr>
      <xdr:spPr>
        <a:xfrm>
          <a:off x="19685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67327</xdr:rowOff>
    </xdr:from>
    <xdr:ext cx="534377" cy="259045"/>
    <xdr:sp macro="" textlink="">
      <xdr:nvSpPr>
        <xdr:cNvPr id="89" name="テキスト ボックス 88"/>
        <xdr:cNvSpPr txBox="1"/>
      </xdr:nvSpPr>
      <xdr:spPr>
        <a:xfrm>
          <a:off x="1752111" y="641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150165</xdr:rowOff>
    </xdr:from>
    <xdr:to>
      <xdr:col>6</xdr:col>
      <xdr:colOff>38100</xdr:colOff>
      <xdr:row>37</xdr:row>
      <xdr:rowOff>80315</xdr:rowOff>
    </xdr:to>
    <xdr:sp macro="" textlink="">
      <xdr:nvSpPr>
        <xdr:cNvPr id="90" name="楕円 89"/>
        <xdr:cNvSpPr/>
      </xdr:nvSpPr>
      <xdr:spPr>
        <a:xfrm>
          <a:off x="1079500" y="63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71442</xdr:rowOff>
    </xdr:from>
    <xdr:ext cx="534377" cy="259045"/>
    <xdr:sp macro="" textlink="">
      <xdr:nvSpPr>
        <xdr:cNvPr id="91" name="テキスト ボックス 90"/>
        <xdr:cNvSpPr txBox="1"/>
      </xdr:nvSpPr>
      <xdr:spPr>
        <a:xfrm>
          <a:off x="863111" y="64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164069</xdr:rowOff>
    </xdr:from>
    <xdr:to>
      <xdr:col>24</xdr:col>
      <xdr:colOff>62865</xdr:colOff>
      <xdr:row>58</xdr:row>
      <xdr:rowOff>96609</xdr:rowOff>
    </xdr:to>
    <xdr:cxnSp macro="">
      <xdr:nvCxnSpPr>
        <xdr:cNvPr id="114" name="直線コネクタ 113"/>
        <xdr:cNvCxnSpPr/>
      </xdr:nvCxnSpPr>
      <xdr:spPr>
        <a:xfrm flipV="1">
          <a:off x="4633595" y="8908019"/>
          <a:ext cx="1270" cy="113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100436</xdr:rowOff>
    </xdr:from>
    <xdr:ext cx="534377" cy="259045"/>
    <xdr:sp macro="" textlink="">
      <xdr:nvSpPr>
        <xdr:cNvPr id="115" name="物件費最小値テキスト"/>
        <xdr:cNvSpPr txBox="1"/>
      </xdr:nvSpPr>
      <xdr:spPr>
        <a:xfrm>
          <a:off x="4686300" y="1004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96609</xdr:rowOff>
    </xdr:from>
    <xdr:to>
      <xdr:col>24</xdr:col>
      <xdr:colOff>152400</xdr:colOff>
      <xdr:row>58</xdr:row>
      <xdr:rowOff>96609</xdr:rowOff>
    </xdr:to>
    <xdr:cxnSp macro="">
      <xdr:nvCxnSpPr>
        <xdr:cNvPr id="116" name="直線コネクタ 115"/>
        <xdr:cNvCxnSpPr/>
      </xdr:nvCxnSpPr>
      <xdr:spPr>
        <a:xfrm>
          <a:off x="4546600" y="10040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110746</xdr:rowOff>
    </xdr:from>
    <xdr:ext cx="534377" cy="259045"/>
    <xdr:sp macro="" textlink="">
      <xdr:nvSpPr>
        <xdr:cNvPr id="117" name="物件費最大値テキスト"/>
        <xdr:cNvSpPr txBox="1"/>
      </xdr:nvSpPr>
      <xdr:spPr>
        <a:xfrm>
          <a:off x="4686300" y="868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164069</xdr:rowOff>
    </xdr:from>
    <xdr:to>
      <xdr:col>24</xdr:col>
      <xdr:colOff>152400</xdr:colOff>
      <xdr:row>51</xdr:row>
      <xdr:rowOff>164069</xdr:rowOff>
    </xdr:to>
    <xdr:cxnSp macro="">
      <xdr:nvCxnSpPr>
        <xdr:cNvPr id="118" name="直線コネクタ 117"/>
        <xdr:cNvCxnSpPr/>
      </xdr:nvCxnSpPr>
      <xdr:spPr>
        <a:xfrm>
          <a:off x="4546600" y="8908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159862</xdr:rowOff>
    </xdr:from>
    <xdr:to>
      <xdr:col>24</xdr:col>
      <xdr:colOff>63500</xdr:colOff>
      <xdr:row>57</xdr:row>
      <xdr:rowOff>167955</xdr:rowOff>
    </xdr:to>
    <xdr:cxnSp macro="">
      <xdr:nvCxnSpPr>
        <xdr:cNvPr id="119" name="直線コネクタ 118"/>
        <xdr:cNvCxnSpPr/>
      </xdr:nvCxnSpPr>
      <xdr:spPr>
        <a:xfrm flipV="1">
          <a:off x="3797300" y="9932512"/>
          <a:ext cx="8382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29161</xdr:rowOff>
    </xdr:from>
    <xdr:ext cx="534377" cy="259045"/>
    <xdr:sp macro="" textlink="">
      <xdr:nvSpPr>
        <xdr:cNvPr id="120" name="物件費平均値テキスト"/>
        <xdr:cNvSpPr txBox="1"/>
      </xdr:nvSpPr>
      <xdr:spPr>
        <a:xfrm>
          <a:off x="4686300" y="9458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6284</xdr:rowOff>
    </xdr:from>
    <xdr:to>
      <xdr:col>24</xdr:col>
      <xdr:colOff>114300</xdr:colOff>
      <xdr:row>56</xdr:row>
      <xdr:rowOff>107884</xdr:rowOff>
    </xdr:to>
    <xdr:sp macro="" textlink="">
      <xdr:nvSpPr>
        <xdr:cNvPr id="121" name="フローチャート: 判断 120"/>
        <xdr:cNvSpPr/>
      </xdr:nvSpPr>
      <xdr:spPr>
        <a:xfrm>
          <a:off x="4584700" y="960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167955</xdr:rowOff>
    </xdr:from>
    <xdr:to>
      <xdr:col>19</xdr:col>
      <xdr:colOff>177800</xdr:colOff>
      <xdr:row>58</xdr:row>
      <xdr:rowOff>34704</xdr:rowOff>
    </xdr:to>
    <xdr:cxnSp macro="">
      <xdr:nvCxnSpPr>
        <xdr:cNvPr id="122" name="直線コネクタ 121"/>
        <xdr:cNvCxnSpPr/>
      </xdr:nvCxnSpPr>
      <xdr:spPr>
        <a:xfrm flipV="1">
          <a:off x="2908300" y="9940605"/>
          <a:ext cx="889000" cy="3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40437</xdr:rowOff>
    </xdr:from>
    <xdr:to>
      <xdr:col>20</xdr:col>
      <xdr:colOff>38100</xdr:colOff>
      <xdr:row>56</xdr:row>
      <xdr:rowOff>142037</xdr:rowOff>
    </xdr:to>
    <xdr:sp macro="" textlink="">
      <xdr:nvSpPr>
        <xdr:cNvPr id="123" name="フローチャート: 判断 122"/>
        <xdr:cNvSpPr/>
      </xdr:nvSpPr>
      <xdr:spPr>
        <a:xfrm>
          <a:off x="3746500" y="964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158564</xdr:rowOff>
    </xdr:from>
    <xdr:ext cx="534377" cy="259045"/>
    <xdr:sp macro="" textlink="">
      <xdr:nvSpPr>
        <xdr:cNvPr id="124" name="テキスト ボックス 123"/>
        <xdr:cNvSpPr txBox="1"/>
      </xdr:nvSpPr>
      <xdr:spPr>
        <a:xfrm>
          <a:off x="3530111" y="94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34704</xdr:rowOff>
    </xdr:from>
    <xdr:to>
      <xdr:col>15</xdr:col>
      <xdr:colOff>50800</xdr:colOff>
      <xdr:row>58</xdr:row>
      <xdr:rowOff>54729</xdr:rowOff>
    </xdr:to>
    <xdr:cxnSp macro="">
      <xdr:nvCxnSpPr>
        <xdr:cNvPr id="125" name="直線コネクタ 124"/>
        <xdr:cNvCxnSpPr/>
      </xdr:nvCxnSpPr>
      <xdr:spPr>
        <a:xfrm flipV="1">
          <a:off x="2019300" y="9978804"/>
          <a:ext cx="889000" cy="2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93907</xdr:rowOff>
    </xdr:from>
    <xdr:to>
      <xdr:col>15</xdr:col>
      <xdr:colOff>101600</xdr:colOff>
      <xdr:row>57</xdr:row>
      <xdr:rowOff>24057</xdr:rowOff>
    </xdr:to>
    <xdr:sp macro="" textlink="">
      <xdr:nvSpPr>
        <xdr:cNvPr id="126" name="フローチャート: 判断 125"/>
        <xdr:cNvSpPr/>
      </xdr:nvSpPr>
      <xdr:spPr>
        <a:xfrm>
          <a:off x="2857500" y="969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40584</xdr:rowOff>
    </xdr:from>
    <xdr:ext cx="534377" cy="259045"/>
    <xdr:sp macro="" textlink="">
      <xdr:nvSpPr>
        <xdr:cNvPr id="127" name="テキスト ボックス 126"/>
        <xdr:cNvSpPr txBox="1"/>
      </xdr:nvSpPr>
      <xdr:spPr>
        <a:xfrm>
          <a:off x="2641111" y="947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54729</xdr:rowOff>
    </xdr:from>
    <xdr:to>
      <xdr:col>10</xdr:col>
      <xdr:colOff>114300</xdr:colOff>
      <xdr:row>58</xdr:row>
      <xdr:rowOff>159359</xdr:rowOff>
    </xdr:to>
    <xdr:cxnSp macro="">
      <xdr:nvCxnSpPr>
        <xdr:cNvPr id="128" name="直線コネクタ 127"/>
        <xdr:cNvCxnSpPr/>
      </xdr:nvCxnSpPr>
      <xdr:spPr>
        <a:xfrm flipV="1">
          <a:off x="1130300" y="9998829"/>
          <a:ext cx="889000" cy="10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26309</xdr:rowOff>
    </xdr:from>
    <xdr:to>
      <xdr:col>10</xdr:col>
      <xdr:colOff>165100</xdr:colOff>
      <xdr:row>57</xdr:row>
      <xdr:rowOff>127909</xdr:rowOff>
    </xdr:to>
    <xdr:sp macro="" textlink="">
      <xdr:nvSpPr>
        <xdr:cNvPr id="129" name="フローチャート: 判断 128"/>
        <xdr:cNvSpPr/>
      </xdr:nvSpPr>
      <xdr:spPr>
        <a:xfrm>
          <a:off x="1968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144436</xdr:rowOff>
    </xdr:from>
    <xdr:ext cx="534377" cy="259045"/>
    <xdr:sp macro="" textlink="">
      <xdr:nvSpPr>
        <xdr:cNvPr id="130" name="テキスト ボックス 129"/>
        <xdr:cNvSpPr txBox="1"/>
      </xdr:nvSpPr>
      <xdr:spPr>
        <a:xfrm>
          <a:off x="1752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85745</xdr:rowOff>
    </xdr:from>
    <xdr:to>
      <xdr:col>6</xdr:col>
      <xdr:colOff>38100</xdr:colOff>
      <xdr:row>58</xdr:row>
      <xdr:rowOff>15895</xdr:rowOff>
    </xdr:to>
    <xdr:sp macro="" textlink="">
      <xdr:nvSpPr>
        <xdr:cNvPr id="131" name="フローチャート: 判断 130"/>
        <xdr:cNvSpPr/>
      </xdr:nvSpPr>
      <xdr:spPr>
        <a:xfrm>
          <a:off x="1079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32422</xdr:rowOff>
    </xdr:from>
    <xdr:ext cx="534377" cy="259045"/>
    <xdr:sp macro="" textlink="">
      <xdr:nvSpPr>
        <xdr:cNvPr id="132" name="テキスト ボックス 131"/>
        <xdr:cNvSpPr txBox="1"/>
      </xdr:nvSpPr>
      <xdr:spPr>
        <a:xfrm>
          <a:off x="863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109062</xdr:rowOff>
    </xdr:from>
    <xdr:to>
      <xdr:col>24</xdr:col>
      <xdr:colOff>114300</xdr:colOff>
      <xdr:row>58</xdr:row>
      <xdr:rowOff>39212</xdr:rowOff>
    </xdr:to>
    <xdr:sp macro="" textlink="">
      <xdr:nvSpPr>
        <xdr:cNvPr id="138" name="楕円 137"/>
        <xdr:cNvSpPr/>
      </xdr:nvSpPr>
      <xdr:spPr>
        <a:xfrm>
          <a:off x="4584700" y="988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23989</xdr:rowOff>
    </xdr:from>
    <xdr:ext cx="534377" cy="259045"/>
    <xdr:sp macro="" textlink="">
      <xdr:nvSpPr>
        <xdr:cNvPr id="139" name="物件費該当値テキスト"/>
        <xdr:cNvSpPr txBox="1"/>
      </xdr:nvSpPr>
      <xdr:spPr>
        <a:xfrm>
          <a:off x="4686300" y="979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117155</xdr:rowOff>
    </xdr:from>
    <xdr:to>
      <xdr:col>20</xdr:col>
      <xdr:colOff>38100</xdr:colOff>
      <xdr:row>58</xdr:row>
      <xdr:rowOff>47305</xdr:rowOff>
    </xdr:to>
    <xdr:sp macro="" textlink="">
      <xdr:nvSpPr>
        <xdr:cNvPr id="140" name="楕円 139"/>
        <xdr:cNvSpPr/>
      </xdr:nvSpPr>
      <xdr:spPr>
        <a:xfrm>
          <a:off x="3746500" y="988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38432</xdr:rowOff>
    </xdr:from>
    <xdr:ext cx="534377" cy="259045"/>
    <xdr:sp macro="" textlink="">
      <xdr:nvSpPr>
        <xdr:cNvPr id="141" name="テキスト ボックス 140"/>
        <xdr:cNvSpPr txBox="1"/>
      </xdr:nvSpPr>
      <xdr:spPr>
        <a:xfrm>
          <a:off x="3530111" y="998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155354</xdr:rowOff>
    </xdr:from>
    <xdr:to>
      <xdr:col>15</xdr:col>
      <xdr:colOff>101600</xdr:colOff>
      <xdr:row>58</xdr:row>
      <xdr:rowOff>85504</xdr:rowOff>
    </xdr:to>
    <xdr:sp macro="" textlink="">
      <xdr:nvSpPr>
        <xdr:cNvPr id="142" name="楕円 141"/>
        <xdr:cNvSpPr/>
      </xdr:nvSpPr>
      <xdr:spPr>
        <a:xfrm>
          <a:off x="2857500" y="992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76631</xdr:rowOff>
    </xdr:from>
    <xdr:ext cx="534377" cy="259045"/>
    <xdr:sp macro="" textlink="">
      <xdr:nvSpPr>
        <xdr:cNvPr id="143" name="テキスト ボックス 142"/>
        <xdr:cNvSpPr txBox="1"/>
      </xdr:nvSpPr>
      <xdr:spPr>
        <a:xfrm>
          <a:off x="2641111" y="1002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3929</xdr:rowOff>
    </xdr:from>
    <xdr:to>
      <xdr:col>10</xdr:col>
      <xdr:colOff>165100</xdr:colOff>
      <xdr:row>58</xdr:row>
      <xdr:rowOff>105529</xdr:rowOff>
    </xdr:to>
    <xdr:sp macro="" textlink="">
      <xdr:nvSpPr>
        <xdr:cNvPr id="144" name="楕円 143"/>
        <xdr:cNvSpPr/>
      </xdr:nvSpPr>
      <xdr:spPr>
        <a:xfrm>
          <a:off x="1968500" y="994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96656</xdr:rowOff>
    </xdr:from>
    <xdr:ext cx="534377" cy="259045"/>
    <xdr:sp macro="" textlink="">
      <xdr:nvSpPr>
        <xdr:cNvPr id="145" name="テキスト ボックス 144"/>
        <xdr:cNvSpPr txBox="1"/>
      </xdr:nvSpPr>
      <xdr:spPr>
        <a:xfrm>
          <a:off x="1752111" y="1004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108559</xdr:rowOff>
    </xdr:from>
    <xdr:to>
      <xdr:col>6</xdr:col>
      <xdr:colOff>38100</xdr:colOff>
      <xdr:row>59</xdr:row>
      <xdr:rowOff>38709</xdr:rowOff>
    </xdr:to>
    <xdr:sp macro="" textlink="">
      <xdr:nvSpPr>
        <xdr:cNvPr id="146" name="楕円 145"/>
        <xdr:cNvSpPr/>
      </xdr:nvSpPr>
      <xdr:spPr>
        <a:xfrm>
          <a:off x="1079500" y="1005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29836</xdr:rowOff>
    </xdr:from>
    <xdr:ext cx="534377" cy="259045"/>
    <xdr:sp macro="" textlink="">
      <xdr:nvSpPr>
        <xdr:cNvPr id="147" name="テキスト ボックス 146"/>
        <xdr:cNvSpPr txBox="1"/>
      </xdr:nvSpPr>
      <xdr:spPr>
        <a:xfrm>
          <a:off x="863111" y="1014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108976</xdr:rowOff>
    </xdr:from>
    <xdr:to>
      <xdr:col>24</xdr:col>
      <xdr:colOff>62865</xdr:colOff>
      <xdr:row>78</xdr:row>
      <xdr:rowOff>93889</xdr:rowOff>
    </xdr:to>
    <xdr:cxnSp macro="">
      <xdr:nvCxnSpPr>
        <xdr:cNvPr id="169" name="直線コネクタ 168"/>
        <xdr:cNvCxnSpPr/>
      </xdr:nvCxnSpPr>
      <xdr:spPr>
        <a:xfrm flipV="1">
          <a:off x="4633595" y="12453376"/>
          <a:ext cx="1270" cy="10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97716</xdr:rowOff>
    </xdr:from>
    <xdr:ext cx="469744" cy="259045"/>
    <xdr:sp macro="" textlink="">
      <xdr:nvSpPr>
        <xdr:cNvPr id="170" name="維持補修費最小値テキスト"/>
        <xdr:cNvSpPr txBox="1"/>
      </xdr:nvSpPr>
      <xdr:spPr>
        <a:xfrm>
          <a:off x="4686300" y="1347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93889</xdr:rowOff>
    </xdr:from>
    <xdr:to>
      <xdr:col>24</xdr:col>
      <xdr:colOff>152400</xdr:colOff>
      <xdr:row>78</xdr:row>
      <xdr:rowOff>93889</xdr:rowOff>
    </xdr:to>
    <xdr:cxnSp macro="">
      <xdr:nvCxnSpPr>
        <xdr:cNvPr id="171" name="直線コネクタ 170"/>
        <xdr:cNvCxnSpPr/>
      </xdr:nvCxnSpPr>
      <xdr:spPr>
        <a:xfrm>
          <a:off x="4546600" y="13466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55653</xdr:rowOff>
    </xdr:from>
    <xdr:ext cx="534377" cy="259045"/>
    <xdr:sp macro="" textlink="">
      <xdr:nvSpPr>
        <xdr:cNvPr id="172" name="維持補修費最大値テキスト"/>
        <xdr:cNvSpPr txBox="1"/>
      </xdr:nvSpPr>
      <xdr:spPr>
        <a:xfrm>
          <a:off x="4686300" y="1222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108976</xdr:rowOff>
    </xdr:from>
    <xdr:to>
      <xdr:col>24</xdr:col>
      <xdr:colOff>152400</xdr:colOff>
      <xdr:row>72</xdr:row>
      <xdr:rowOff>108976</xdr:rowOff>
    </xdr:to>
    <xdr:cxnSp macro="">
      <xdr:nvCxnSpPr>
        <xdr:cNvPr id="173" name="直線コネクタ 172"/>
        <xdr:cNvCxnSpPr/>
      </xdr:nvCxnSpPr>
      <xdr:spPr>
        <a:xfrm>
          <a:off x="4546600" y="124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59004</xdr:rowOff>
    </xdr:from>
    <xdr:to>
      <xdr:col>24</xdr:col>
      <xdr:colOff>63500</xdr:colOff>
      <xdr:row>78</xdr:row>
      <xdr:rowOff>68835</xdr:rowOff>
    </xdr:to>
    <xdr:cxnSp macro="">
      <xdr:nvCxnSpPr>
        <xdr:cNvPr id="174" name="直線コネクタ 173"/>
        <xdr:cNvCxnSpPr/>
      </xdr:nvCxnSpPr>
      <xdr:spPr>
        <a:xfrm>
          <a:off x="3797300" y="13432104"/>
          <a:ext cx="838200" cy="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20521</xdr:rowOff>
    </xdr:from>
    <xdr:ext cx="469744" cy="259045"/>
    <xdr:sp macro="" textlink="">
      <xdr:nvSpPr>
        <xdr:cNvPr id="175" name="維持補修費平均値テキスト"/>
        <xdr:cNvSpPr txBox="1"/>
      </xdr:nvSpPr>
      <xdr:spPr>
        <a:xfrm>
          <a:off x="4686300" y="13050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169094</xdr:rowOff>
    </xdr:from>
    <xdr:to>
      <xdr:col>24</xdr:col>
      <xdr:colOff>114300</xdr:colOff>
      <xdr:row>77</xdr:row>
      <xdr:rowOff>99244</xdr:rowOff>
    </xdr:to>
    <xdr:sp macro="" textlink="">
      <xdr:nvSpPr>
        <xdr:cNvPr id="176" name="フローチャート: 判断 175"/>
        <xdr:cNvSpPr/>
      </xdr:nvSpPr>
      <xdr:spPr>
        <a:xfrm>
          <a:off x="4584700" y="131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59004</xdr:rowOff>
    </xdr:from>
    <xdr:to>
      <xdr:col>19</xdr:col>
      <xdr:colOff>177800</xdr:colOff>
      <xdr:row>78</xdr:row>
      <xdr:rowOff>74960</xdr:rowOff>
    </xdr:to>
    <xdr:cxnSp macro="">
      <xdr:nvCxnSpPr>
        <xdr:cNvPr id="177" name="直線コネクタ 176"/>
        <xdr:cNvCxnSpPr/>
      </xdr:nvCxnSpPr>
      <xdr:spPr>
        <a:xfrm flipV="1">
          <a:off x="2908300" y="13432104"/>
          <a:ext cx="889000" cy="1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27818</xdr:rowOff>
    </xdr:from>
    <xdr:to>
      <xdr:col>20</xdr:col>
      <xdr:colOff>38100</xdr:colOff>
      <xdr:row>77</xdr:row>
      <xdr:rowOff>129418</xdr:rowOff>
    </xdr:to>
    <xdr:sp macro="" textlink="">
      <xdr:nvSpPr>
        <xdr:cNvPr id="178" name="フローチャート: 判断 177"/>
        <xdr:cNvSpPr/>
      </xdr:nvSpPr>
      <xdr:spPr>
        <a:xfrm>
          <a:off x="3746500" y="1322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145945</xdr:rowOff>
    </xdr:from>
    <xdr:ext cx="469744" cy="259045"/>
    <xdr:sp macro="" textlink="">
      <xdr:nvSpPr>
        <xdr:cNvPr id="179" name="テキスト ボックス 178"/>
        <xdr:cNvSpPr txBox="1"/>
      </xdr:nvSpPr>
      <xdr:spPr>
        <a:xfrm>
          <a:off x="3562428" y="1300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74549</xdr:rowOff>
    </xdr:from>
    <xdr:to>
      <xdr:col>15</xdr:col>
      <xdr:colOff>50800</xdr:colOff>
      <xdr:row>78</xdr:row>
      <xdr:rowOff>74960</xdr:rowOff>
    </xdr:to>
    <xdr:cxnSp macro="">
      <xdr:nvCxnSpPr>
        <xdr:cNvPr id="180" name="直線コネクタ 179"/>
        <xdr:cNvCxnSpPr/>
      </xdr:nvCxnSpPr>
      <xdr:spPr>
        <a:xfrm>
          <a:off x="2019300" y="13447649"/>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74589</xdr:rowOff>
    </xdr:from>
    <xdr:to>
      <xdr:col>15</xdr:col>
      <xdr:colOff>101600</xdr:colOff>
      <xdr:row>78</xdr:row>
      <xdr:rowOff>4739</xdr:rowOff>
    </xdr:to>
    <xdr:sp macro="" textlink="">
      <xdr:nvSpPr>
        <xdr:cNvPr id="181" name="フローチャート: 判断 180"/>
        <xdr:cNvSpPr/>
      </xdr:nvSpPr>
      <xdr:spPr>
        <a:xfrm>
          <a:off x="2857500" y="132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21266</xdr:rowOff>
    </xdr:from>
    <xdr:ext cx="469744" cy="259045"/>
    <xdr:sp macro="" textlink="">
      <xdr:nvSpPr>
        <xdr:cNvPr id="182" name="テキスト ボックス 181"/>
        <xdr:cNvSpPr txBox="1"/>
      </xdr:nvSpPr>
      <xdr:spPr>
        <a:xfrm>
          <a:off x="2673428" y="130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74549</xdr:rowOff>
    </xdr:from>
    <xdr:to>
      <xdr:col>10</xdr:col>
      <xdr:colOff>114300</xdr:colOff>
      <xdr:row>78</xdr:row>
      <xdr:rowOff>76104</xdr:rowOff>
    </xdr:to>
    <xdr:cxnSp macro="">
      <xdr:nvCxnSpPr>
        <xdr:cNvPr id="183" name="直線コネクタ 182"/>
        <xdr:cNvCxnSpPr/>
      </xdr:nvCxnSpPr>
      <xdr:spPr>
        <a:xfrm flipV="1">
          <a:off x="1130300" y="13447649"/>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78842</xdr:rowOff>
    </xdr:from>
    <xdr:to>
      <xdr:col>10</xdr:col>
      <xdr:colOff>165100</xdr:colOff>
      <xdr:row>78</xdr:row>
      <xdr:rowOff>8992</xdr:rowOff>
    </xdr:to>
    <xdr:sp macro="" textlink="">
      <xdr:nvSpPr>
        <xdr:cNvPr id="184" name="フローチャート: 判断 183"/>
        <xdr:cNvSpPr/>
      </xdr:nvSpPr>
      <xdr:spPr>
        <a:xfrm>
          <a:off x="1968500" y="1328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25519</xdr:rowOff>
    </xdr:from>
    <xdr:ext cx="469744" cy="259045"/>
    <xdr:sp macro="" textlink="">
      <xdr:nvSpPr>
        <xdr:cNvPr id="185" name="テキスト ボックス 184"/>
        <xdr:cNvSpPr txBox="1"/>
      </xdr:nvSpPr>
      <xdr:spPr>
        <a:xfrm>
          <a:off x="1784428" y="1305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89083</xdr:rowOff>
    </xdr:from>
    <xdr:to>
      <xdr:col>6</xdr:col>
      <xdr:colOff>38100</xdr:colOff>
      <xdr:row>78</xdr:row>
      <xdr:rowOff>19233</xdr:rowOff>
    </xdr:to>
    <xdr:sp macro="" textlink="">
      <xdr:nvSpPr>
        <xdr:cNvPr id="186" name="フローチャート: 判断 185"/>
        <xdr:cNvSpPr/>
      </xdr:nvSpPr>
      <xdr:spPr>
        <a:xfrm>
          <a:off x="1079500" y="1329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35760</xdr:rowOff>
    </xdr:from>
    <xdr:ext cx="469744" cy="259045"/>
    <xdr:sp macro="" textlink="">
      <xdr:nvSpPr>
        <xdr:cNvPr id="187" name="テキスト ボックス 186"/>
        <xdr:cNvSpPr txBox="1"/>
      </xdr:nvSpPr>
      <xdr:spPr>
        <a:xfrm>
          <a:off x="895428" y="1306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18035</xdr:rowOff>
    </xdr:from>
    <xdr:to>
      <xdr:col>24</xdr:col>
      <xdr:colOff>114300</xdr:colOff>
      <xdr:row>78</xdr:row>
      <xdr:rowOff>119635</xdr:rowOff>
    </xdr:to>
    <xdr:sp macro="" textlink="">
      <xdr:nvSpPr>
        <xdr:cNvPr id="193" name="楕円 192"/>
        <xdr:cNvSpPr/>
      </xdr:nvSpPr>
      <xdr:spPr>
        <a:xfrm>
          <a:off x="4584700" y="133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104412</xdr:rowOff>
    </xdr:from>
    <xdr:ext cx="469744" cy="259045"/>
    <xdr:sp macro="" textlink="">
      <xdr:nvSpPr>
        <xdr:cNvPr id="194" name="維持補修費該当値テキスト"/>
        <xdr:cNvSpPr txBox="1"/>
      </xdr:nvSpPr>
      <xdr:spPr>
        <a:xfrm>
          <a:off x="4686300" y="1330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8204</xdr:rowOff>
    </xdr:from>
    <xdr:to>
      <xdr:col>20</xdr:col>
      <xdr:colOff>38100</xdr:colOff>
      <xdr:row>78</xdr:row>
      <xdr:rowOff>109804</xdr:rowOff>
    </xdr:to>
    <xdr:sp macro="" textlink="">
      <xdr:nvSpPr>
        <xdr:cNvPr id="195" name="楕円 194"/>
        <xdr:cNvSpPr/>
      </xdr:nvSpPr>
      <xdr:spPr>
        <a:xfrm>
          <a:off x="3746500" y="133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100931</xdr:rowOff>
    </xdr:from>
    <xdr:ext cx="469744" cy="259045"/>
    <xdr:sp macro="" textlink="">
      <xdr:nvSpPr>
        <xdr:cNvPr id="196" name="テキスト ボックス 195"/>
        <xdr:cNvSpPr txBox="1"/>
      </xdr:nvSpPr>
      <xdr:spPr>
        <a:xfrm>
          <a:off x="3562428" y="1347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24160</xdr:rowOff>
    </xdr:from>
    <xdr:to>
      <xdr:col>15</xdr:col>
      <xdr:colOff>101600</xdr:colOff>
      <xdr:row>78</xdr:row>
      <xdr:rowOff>125760</xdr:rowOff>
    </xdr:to>
    <xdr:sp macro="" textlink="">
      <xdr:nvSpPr>
        <xdr:cNvPr id="197" name="楕円 196"/>
        <xdr:cNvSpPr/>
      </xdr:nvSpPr>
      <xdr:spPr>
        <a:xfrm>
          <a:off x="2857500" y="1339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116887</xdr:rowOff>
    </xdr:from>
    <xdr:ext cx="469744" cy="259045"/>
    <xdr:sp macro="" textlink="">
      <xdr:nvSpPr>
        <xdr:cNvPr id="198" name="テキスト ボックス 197"/>
        <xdr:cNvSpPr txBox="1"/>
      </xdr:nvSpPr>
      <xdr:spPr>
        <a:xfrm>
          <a:off x="2673428" y="1348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23749</xdr:rowOff>
    </xdr:from>
    <xdr:to>
      <xdr:col>10</xdr:col>
      <xdr:colOff>165100</xdr:colOff>
      <xdr:row>78</xdr:row>
      <xdr:rowOff>125349</xdr:rowOff>
    </xdr:to>
    <xdr:sp macro="" textlink="">
      <xdr:nvSpPr>
        <xdr:cNvPr id="199" name="楕円 198"/>
        <xdr:cNvSpPr/>
      </xdr:nvSpPr>
      <xdr:spPr>
        <a:xfrm>
          <a:off x="1968500" y="1339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116476</xdr:rowOff>
    </xdr:from>
    <xdr:ext cx="469744" cy="259045"/>
    <xdr:sp macro="" textlink="">
      <xdr:nvSpPr>
        <xdr:cNvPr id="200" name="テキスト ボックス 199"/>
        <xdr:cNvSpPr txBox="1"/>
      </xdr:nvSpPr>
      <xdr:spPr>
        <a:xfrm>
          <a:off x="1784428" y="1348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25304</xdr:rowOff>
    </xdr:from>
    <xdr:to>
      <xdr:col>6</xdr:col>
      <xdr:colOff>38100</xdr:colOff>
      <xdr:row>78</xdr:row>
      <xdr:rowOff>126904</xdr:rowOff>
    </xdr:to>
    <xdr:sp macro="" textlink="">
      <xdr:nvSpPr>
        <xdr:cNvPr id="201" name="楕円 200"/>
        <xdr:cNvSpPr/>
      </xdr:nvSpPr>
      <xdr:spPr>
        <a:xfrm>
          <a:off x="1079500" y="1339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118031</xdr:rowOff>
    </xdr:from>
    <xdr:ext cx="469744" cy="259045"/>
    <xdr:sp macro="" textlink="">
      <xdr:nvSpPr>
        <xdr:cNvPr id="202" name="テキスト ボックス 201"/>
        <xdr:cNvSpPr txBox="1"/>
      </xdr:nvSpPr>
      <xdr:spPr>
        <a:xfrm>
          <a:off x="895428" y="1349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37770</xdr:rowOff>
    </xdr:from>
    <xdr:to>
      <xdr:col>24</xdr:col>
      <xdr:colOff>62865</xdr:colOff>
      <xdr:row>97</xdr:row>
      <xdr:rowOff>113691</xdr:rowOff>
    </xdr:to>
    <xdr:cxnSp macro="">
      <xdr:nvCxnSpPr>
        <xdr:cNvPr id="227" name="直線コネクタ 226"/>
        <xdr:cNvCxnSpPr/>
      </xdr:nvCxnSpPr>
      <xdr:spPr>
        <a:xfrm flipV="1">
          <a:off x="4633595" y="15468270"/>
          <a:ext cx="1270" cy="127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117518</xdr:rowOff>
    </xdr:from>
    <xdr:ext cx="534377" cy="259045"/>
    <xdr:sp macro="" textlink="">
      <xdr:nvSpPr>
        <xdr:cNvPr id="228" name="扶助費最小値テキスト"/>
        <xdr:cNvSpPr txBox="1"/>
      </xdr:nvSpPr>
      <xdr:spPr>
        <a:xfrm>
          <a:off x="4686300" y="167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113691</xdr:rowOff>
    </xdr:from>
    <xdr:to>
      <xdr:col>24</xdr:col>
      <xdr:colOff>152400</xdr:colOff>
      <xdr:row>97</xdr:row>
      <xdr:rowOff>113691</xdr:rowOff>
    </xdr:to>
    <xdr:cxnSp macro="">
      <xdr:nvCxnSpPr>
        <xdr:cNvPr id="229" name="直線コネクタ 228"/>
        <xdr:cNvCxnSpPr/>
      </xdr:nvCxnSpPr>
      <xdr:spPr>
        <a:xfrm>
          <a:off x="4546600" y="1674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155897</xdr:rowOff>
    </xdr:from>
    <xdr:ext cx="599010" cy="259045"/>
    <xdr:sp macro="" textlink="">
      <xdr:nvSpPr>
        <xdr:cNvPr id="230" name="扶助費最大値テキスト"/>
        <xdr:cNvSpPr txBox="1"/>
      </xdr:nvSpPr>
      <xdr:spPr>
        <a:xfrm>
          <a:off x="4686300" y="1524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37770</xdr:rowOff>
    </xdr:from>
    <xdr:to>
      <xdr:col>24</xdr:col>
      <xdr:colOff>152400</xdr:colOff>
      <xdr:row>90</xdr:row>
      <xdr:rowOff>37770</xdr:rowOff>
    </xdr:to>
    <xdr:cxnSp macro="">
      <xdr:nvCxnSpPr>
        <xdr:cNvPr id="231" name="直線コネクタ 230"/>
        <xdr:cNvCxnSpPr/>
      </xdr:nvCxnSpPr>
      <xdr:spPr>
        <a:xfrm>
          <a:off x="4546600" y="1546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29642</xdr:rowOff>
    </xdr:from>
    <xdr:to>
      <xdr:col>24</xdr:col>
      <xdr:colOff>63500</xdr:colOff>
      <xdr:row>91</xdr:row>
      <xdr:rowOff>78372</xdr:rowOff>
    </xdr:to>
    <xdr:cxnSp macro="">
      <xdr:nvCxnSpPr>
        <xdr:cNvPr id="232" name="直線コネクタ 231"/>
        <xdr:cNvCxnSpPr/>
      </xdr:nvCxnSpPr>
      <xdr:spPr>
        <a:xfrm flipV="1">
          <a:off x="3797300" y="15631592"/>
          <a:ext cx="838200" cy="4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27475</xdr:rowOff>
    </xdr:from>
    <xdr:ext cx="599010" cy="259045"/>
    <xdr:sp macro="" textlink="">
      <xdr:nvSpPr>
        <xdr:cNvPr id="233" name="扶助費平均値テキスト"/>
        <xdr:cNvSpPr txBox="1"/>
      </xdr:nvSpPr>
      <xdr:spPr>
        <a:xfrm>
          <a:off x="4686300" y="16315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49048</xdr:rowOff>
    </xdr:from>
    <xdr:to>
      <xdr:col>24</xdr:col>
      <xdr:colOff>114300</xdr:colOff>
      <xdr:row>95</xdr:row>
      <xdr:rowOff>150648</xdr:rowOff>
    </xdr:to>
    <xdr:sp macro="" textlink="">
      <xdr:nvSpPr>
        <xdr:cNvPr id="234" name="フローチャート: 判断 233"/>
        <xdr:cNvSpPr/>
      </xdr:nvSpPr>
      <xdr:spPr>
        <a:xfrm>
          <a:off x="4584700" y="1633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78372</xdr:rowOff>
    </xdr:from>
    <xdr:to>
      <xdr:col>19</xdr:col>
      <xdr:colOff>177800</xdr:colOff>
      <xdr:row>92</xdr:row>
      <xdr:rowOff>3848</xdr:rowOff>
    </xdr:to>
    <xdr:cxnSp macro="">
      <xdr:nvCxnSpPr>
        <xdr:cNvPr id="235" name="直線コネクタ 234"/>
        <xdr:cNvCxnSpPr/>
      </xdr:nvCxnSpPr>
      <xdr:spPr>
        <a:xfrm flipV="1">
          <a:off x="2908300" y="15680322"/>
          <a:ext cx="889000" cy="9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78067</xdr:rowOff>
    </xdr:from>
    <xdr:to>
      <xdr:col>20</xdr:col>
      <xdr:colOff>38100</xdr:colOff>
      <xdr:row>96</xdr:row>
      <xdr:rowOff>8217</xdr:rowOff>
    </xdr:to>
    <xdr:sp macro="" textlink="">
      <xdr:nvSpPr>
        <xdr:cNvPr id="236" name="フローチャート: 判断 235"/>
        <xdr:cNvSpPr/>
      </xdr:nvSpPr>
      <xdr:spPr>
        <a:xfrm>
          <a:off x="37465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170794</xdr:rowOff>
    </xdr:from>
    <xdr:ext cx="599010" cy="259045"/>
    <xdr:sp macro="" textlink="">
      <xdr:nvSpPr>
        <xdr:cNvPr id="237" name="テキスト ボックス 236"/>
        <xdr:cNvSpPr txBox="1"/>
      </xdr:nvSpPr>
      <xdr:spPr>
        <a:xfrm>
          <a:off x="3497795" y="1645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3848</xdr:rowOff>
    </xdr:from>
    <xdr:to>
      <xdr:col>15</xdr:col>
      <xdr:colOff>50800</xdr:colOff>
      <xdr:row>92</xdr:row>
      <xdr:rowOff>5893</xdr:rowOff>
    </xdr:to>
    <xdr:cxnSp macro="">
      <xdr:nvCxnSpPr>
        <xdr:cNvPr id="238" name="直線コネクタ 237"/>
        <xdr:cNvCxnSpPr/>
      </xdr:nvCxnSpPr>
      <xdr:spPr>
        <a:xfrm flipV="1">
          <a:off x="2019300" y="15777248"/>
          <a:ext cx="889000" cy="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135762</xdr:rowOff>
    </xdr:from>
    <xdr:to>
      <xdr:col>15</xdr:col>
      <xdr:colOff>101600</xdr:colOff>
      <xdr:row>96</xdr:row>
      <xdr:rowOff>65912</xdr:rowOff>
    </xdr:to>
    <xdr:sp macro="" textlink="">
      <xdr:nvSpPr>
        <xdr:cNvPr id="239" name="フローチャート: 判断 238"/>
        <xdr:cNvSpPr/>
      </xdr:nvSpPr>
      <xdr:spPr>
        <a:xfrm>
          <a:off x="2857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57039</xdr:rowOff>
    </xdr:from>
    <xdr:ext cx="599010" cy="259045"/>
    <xdr:sp macro="" textlink="">
      <xdr:nvSpPr>
        <xdr:cNvPr id="240" name="テキスト ボックス 239"/>
        <xdr:cNvSpPr txBox="1"/>
      </xdr:nvSpPr>
      <xdr:spPr>
        <a:xfrm>
          <a:off x="2608795" y="1651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5893</xdr:rowOff>
    </xdr:from>
    <xdr:to>
      <xdr:col>10</xdr:col>
      <xdr:colOff>114300</xdr:colOff>
      <xdr:row>92</xdr:row>
      <xdr:rowOff>87046</xdr:rowOff>
    </xdr:to>
    <xdr:cxnSp macro="">
      <xdr:nvCxnSpPr>
        <xdr:cNvPr id="241" name="直線コネクタ 240"/>
        <xdr:cNvCxnSpPr/>
      </xdr:nvCxnSpPr>
      <xdr:spPr>
        <a:xfrm flipV="1">
          <a:off x="1130300" y="15779293"/>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5728</xdr:rowOff>
    </xdr:from>
    <xdr:to>
      <xdr:col>10</xdr:col>
      <xdr:colOff>165100</xdr:colOff>
      <xdr:row>97</xdr:row>
      <xdr:rowOff>107328</xdr:rowOff>
    </xdr:to>
    <xdr:sp macro="" textlink="">
      <xdr:nvSpPr>
        <xdr:cNvPr id="242" name="フローチャート: 判断 241"/>
        <xdr:cNvSpPr/>
      </xdr:nvSpPr>
      <xdr:spPr>
        <a:xfrm>
          <a:off x="1968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98455</xdr:rowOff>
    </xdr:from>
    <xdr:ext cx="534377" cy="259045"/>
    <xdr:sp macro="" textlink="">
      <xdr:nvSpPr>
        <xdr:cNvPr id="243" name="テキスト ボックス 242"/>
        <xdr:cNvSpPr txBox="1"/>
      </xdr:nvSpPr>
      <xdr:spPr>
        <a:xfrm>
          <a:off x="1752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81662</xdr:rowOff>
    </xdr:from>
    <xdr:to>
      <xdr:col>6</xdr:col>
      <xdr:colOff>38100</xdr:colOff>
      <xdr:row>98</xdr:row>
      <xdr:rowOff>11812</xdr:rowOff>
    </xdr:to>
    <xdr:sp macro="" textlink="">
      <xdr:nvSpPr>
        <xdr:cNvPr id="244" name="フローチャート: 判断 243"/>
        <xdr:cNvSpPr/>
      </xdr:nvSpPr>
      <xdr:spPr>
        <a:xfrm>
          <a:off x="1079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2939</xdr:rowOff>
    </xdr:from>
    <xdr:ext cx="534377" cy="259045"/>
    <xdr:sp macro="" textlink="">
      <xdr:nvSpPr>
        <xdr:cNvPr id="245" name="テキスト ボックス 244"/>
        <xdr:cNvSpPr txBox="1"/>
      </xdr:nvSpPr>
      <xdr:spPr>
        <a:xfrm>
          <a:off x="863111" y="168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150292</xdr:rowOff>
    </xdr:from>
    <xdr:to>
      <xdr:col>24</xdr:col>
      <xdr:colOff>114300</xdr:colOff>
      <xdr:row>91</xdr:row>
      <xdr:rowOff>80442</xdr:rowOff>
    </xdr:to>
    <xdr:sp macro="" textlink="">
      <xdr:nvSpPr>
        <xdr:cNvPr id="251" name="楕円 250"/>
        <xdr:cNvSpPr/>
      </xdr:nvSpPr>
      <xdr:spPr>
        <a:xfrm>
          <a:off x="4584700" y="1558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1719</xdr:rowOff>
    </xdr:from>
    <xdr:ext cx="599010" cy="259045"/>
    <xdr:sp macro="" textlink="">
      <xdr:nvSpPr>
        <xdr:cNvPr id="252" name="扶助費該当値テキスト"/>
        <xdr:cNvSpPr txBox="1"/>
      </xdr:nvSpPr>
      <xdr:spPr>
        <a:xfrm>
          <a:off x="4686300" y="154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27572</xdr:rowOff>
    </xdr:from>
    <xdr:to>
      <xdr:col>20</xdr:col>
      <xdr:colOff>38100</xdr:colOff>
      <xdr:row>91</xdr:row>
      <xdr:rowOff>129172</xdr:rowOff>
    </xdr:to>
    <xdr:sp macro="" textlink="">
      <xdr:nvSpPr>
        <xdr:cNvPr id="253" name="楕円 252"/>
        <xdr:cNvSpPr/>
      </xdr:nvSpPr>
      <xdr:spPr>
        <a:xfrm>
          <a:off x="3746500" y="1562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145699</xdr:rowOff>
    </xdr:from>
    <xdr:ext cx="599010" cy="259045"/>
    <xdr:sp macro="" textlink="">
      <xdr:nvSpPr>
        <xdr:cNvPr id="254" name="テキスト ボックス 253"/>
        <xdr:cNvSpPr txBox="1"/>
      </xdr:nvSpPr>
      <xdr:spPr>
        <a:xfrm>
          <a:off x="3497795" y="15404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124498</xdr:rowOff>
    </xdr:from>
    <xdr:to>
      <xdr:col>15</xdr:col>
      <xdr:colOff>101600</xdr:colOff>
      <xdr:row>92</xdr:row>
      <xdr:rowOff>54648</xdr:rowOff>
    </xdr:to>
    <xdr:sp macro="" textlink="">
      <xdr:nvSpPr>
        <xdr:cNvPr id="255" name="楕円 254"/>
        <xdr:cNvSpPr/>
      </xdr:nvSpPr>
      <xdr:spPr>
        <a:xfrm>
          <a:off x="2857500" y="1572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71175</xdr:rowOff>
    </xdr:from>
    <xdr:ext cx="599010" cy="259045"/>
    <xdr:sp macro="" textlink="">
      <xdr:nvSpPr>
        <xdr:cNvPr id="256" name="テキスト ボックス 255"/>
        <xdr:cNvSpPr txBox="1"/>
      </xdr:nvSpPr>
      <xdr:spPr>
        <a:xfrm>
          <a:off x="2608795" y="1550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126543</xdr:rowOff>
    </xdr:from>
    <xdr:to>
      <xdr:col>10</xdr:col>
      <xdr:colOff>165100</xdr:colOff>
      <xdr:row>92</xdr:row>
      <xdr:rowOff>56693</xdr:rowOff>
    </xdr:to>
    <xdr:sp macro="" textlink="">
      <xdr:nvSpPr>
        <xdr:cNvPr id="257" name="楕円 256"/>
        <xdr:cNvSpPr/>
      </xdr:nvSpPr>
      <xdr:spPr>
        <a:xfrm>
          <a:off x="1968500" y="1572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73220</xdr:rowOff>
    </xdr:from>
    <xdr:ext cx="599010" cy="259045"/>
    <xdr:sp macro="" textlink="">
      <xdr:nvSpPr>
        <xdr:cNvPr id="258" name="テキスト ボックス 257"/>
        <xdr:cNvSpPr txBox="1"/>
      </xdr:nvSpPr>
      <xdr:spPr>
        <a:xfrm>
          <a:off x="1719795" y="1550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36246</xdr:rowOff>
    </xdr:from>
    <xdr:to>
      <xdr:col>6</xdr:col>
      <xdr:colOff>38100</xdr:colOff>
      <xdr:row>92</xdr:row>
      <xdr:rowOff>137846</xdr:rowOff>
    </xdr:to>
    <xdr:sp macro="" textlink="">
      <xdr:nvSpPr>
        <xdr:cNvPr id="259" name="楕円 258"/>
        <xdr:cNvSpPr/>
      </xdr:nvSpPr>
      <xdr:spPr>
        <a:xfrm>
          <a:off x="1079500" y="1580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154373</xdr:rowOff>
    </xdr:from>
    <xdr:ext cx="599010" cy="259045"/>
    <xdr:sp macro="" textlink="">
      <xdr:nvSpPr>
        <xdr:cNvPr id="260" name="テキスト ボックス 259"/>
        <xdr:cNvSpPr txBox="1"/>
      </xdr:nvSpPr>
      <xdr:spPr>
        <a:xfrm>
          <a:off x="830795" y="1558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7" name="テキスト ボックス 27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9" name="テキスト ボックス 27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14522</xdr:rowOff>
    </xdr:from>
    <xdr:to>
      <xdr:col>54</xdr:col>
      <xdr:colOff>189865</xdr:colOff>
      <xdr:row>39</xdr:row>
      <xdr:rowOff>127279</xdr:rowOff>
    </xdr:to>
    <xdr:cxnSp macro="">
      <xdr:nvCxnSpPr>
        <xdr:cNvPr id="285" name="直線コネクタ 284"/>
        <xdr:cNvCxnSpPr/>
      </xdr:nvCxnSpPr>
      <xdr:spPr>
        <a:xfrm flipV="1">
          <a:off x="10475595" y="5158022"/>
          <a:ext cx="1270" cy="165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131106</xdr:rowOff>
    </xdr:from>
    <xdr:ext cx="534377" cy="259045"/>
    <xdr:sp macro="" textlink="">
      <xdr:nvSpPr>
        <xdr:cNvPr id="286" name="補助費等最小値テキスト"/>
        <xdr:cNvSpPr txBox="1"/>
      </xdr:nvSpPr>
      <xdr:spPr>
        <a:xfrm>
          <a:off x="10528300" y="681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127279</xdr:rowOff>
    </xdr:from>
    <xdr:to>
      <xdr:col>55</xdr:col>
      <xdr:colOff>88900</xdr:colOff>
      <xdr:row>39</xdr:row>
      <xdr:rowOff>127279</xdr:rowOff>
    </xdr:to>
    <xdr:cxnSp macro="">
      <xdr:nvCxnSpPr>
        <xdr:cNvPr id="287" name="直線コネクタ 286"/>
        <xdr:cNvCxnSpPr/>
      </xdr:nvCxnSpPr>
      <xdr:spPr>
        <a:xfrm>
          <a:off x="10388600" y="6813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132649</xdr:rowOff>
    </xdr:from>
    <xdr:ext cx="599010" cy="259045"/>
    <xdr:sp macro="" textlink="">
      <xdr:nvSpPr>
        <xdr:cNvPr id="288" name="補助費等最大値テキスト"/>
        <xdr:cNvSpPr txBox="1"/>
      </xdr:nvSpPr>
      <xdr:spPr>
        <a:xfrm>
          <a:off x="10528300" y="493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14522</xdr:rowOff>
    </xdr:from>
    <xdr:to>
      <xdr:col>55</xdr:col>
      <xdr:colOff>88900</xdr:colOff>
      <xdr:row>30</xdr:row>
      <xdr:rowOff>14522</xdr:rowOff>
    </xdr:to>
    <xdr:cxnSp macro="">
      <xdr:nvCxnSpPr>
        <xdr:cNvPr id="289" name="直線コネクタ 288"/>
        <xdr:cNvCxnSpPr/>
      </xdr:nvCxnSpPr>
      <xdr:spPr>
        <a:xfrm>
          <a:off x="10388600" y="515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45650</xdr:rowOff>
    </xdr:from>
    <xdr:to>
      <xdr:col>55</xdr:col>
      <xdr:colOff>0</xdr:colOff>
      <xdr:row>38</xdr:row>
      <xdr:rowOff>135109</xdr:rowOff>
    </xdr:to>
    <xdr:cxnSp macro="">
      <xdr:nvCxnSpPr>
        <xdr:cNvPr id="290" name="直線コネクタ 289"/>
        <xdr:cNvCxnSpPr/>
      </xdr:nvCxnSpPr>
      <xdr:spPr>
        <a:xfrm flipV="1">
          <a:off x="9639300" y="6389300"/>
          <a:ext cx="838200" cy="26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6373</xdr:rowOff>
    </xdr:from>
    <xdr:ext cx="534377" cy="259045"/>
    <xdr:sp macro="" textlink="">
      <xdr:nvSpPr>
        <xdr:cNvPr id="291" name="補助費等平均値テキスト"/>
        <xdr:cNvSpPr txBox="1"/>
      </xdr:nvSpPr>
      <xdr:spPr>
        <a:xfrm>
          <a:off x="10528300" y="6007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154946</xdr:rowOff>
    </xdr:from>
    <xdr:to>
      <xdr:col>55</xdr:col>
      <xdr:colOff>50800</xdr:colOff>
      <xdr:row>36</xdr:row>
      <xdr:rowOff>85096</xdr:rowOff>
    </xdr:to>
    <xdr:sp macro="" textlink="">
      <xdr:nvSpPr>
        <xdr:cNvPr id="292" name="フローチャート: 判断 291"/>
        <xdr:cNvSpPr/>
      </xdr:nvSpPr>
      <xdr:spPr>
        <a:xfrm>
          <a:off x="104267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74987</xdr:rowOff>
    </xdr:from>
    <xdr:to>
      <xdr:col>50</xdr:col>
      <xdr:colOff>114300</xdr:colOff>
      <xdr:row>38</xdr:row>
      <xdr:rowOff>135109</xdr:rowOff>
    </xdr:to>
    <xdr:cxnSp macro="">
      <xdr:nvCxnSpPr>
        <xdr:cNvPr id="293" name="直線コネクタ 292"/>
        <xdr:cNvCxnSpPr/>
      </xdr:nvCxnSpPr>
      <xdr:spPr>
        <a:xfrm>
          <a:off x="8750300" y="6590087"/>
          <a:ext cx="889000" cy="6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49257</xdr:rowOff>
    </xdr:from>
    <xdr:to>
      <xdr:col>50</xdr:col>
      <xdr:colOff>165100</xdr:colOff>
      <xdr:row>36</xdr:row>
      <xdr:rowOff>150857</xdr:rowOff>
    </xdr:to>
    <xdr:sp macro="" textlink="">
      <xdr:nvSpPr>
        <xdr:cNvPr id="294" name="フローチャート: 判断 293"/>
        <xdr:cNvSpPr/>
      </xdr:nvSpPr>
      <xdr:spPr>
        <a:xfrm>
          <a:off x="9588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167384</xdr:rowOff>
    </xdr:from>
    <xdr:ext cx="534377" cy="259045"/>
    <xdr:sp macro="" textlink="">
      <xdr:nvSpPr>
        <xdr:cNvPr id="295" name="テキスト ボックス 294"/>
        <xdr:cNvSpPr txBox="1"/>
      </xdr:nvSpPr>
      <xdr:spPr>
        <a:xfrm>
          <a:off x="9372111" y="59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74987</xdr:rowOff>
    </xdr:from>
    <xdr:to>
      <xdr:col>45</xdr:col>
      <xdr:colOff>177800</xdr:colOff>
      <xdr:row>38</xdr:row>
      <xdr:rowOff>148978</xdr:rowOff>
    </xdr:to>
    <xdr:cxnSp macro="">
      <xdr:nvCxnSpPr>
        <xdr:cNvPr id="296" name="直線コネクタ 295"/>
        <xdr:cNvCxnSpPr/>
      </xdr:nvCxnSpPr>
      <xdr:spPr>
        <a:xfrm flipV="1">
          <a:off x="7861300" y="6590087"/>
          <a:ext cx="889000" cy="7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103987</xdr:rowOff>
    </xdr:from>
    <xdr:to>
      <xdr:col>46</xdr:col>
      <xdr:colOff>38100</xdr:colOff>
      <xdr:row>37</xdr:row>
      <xdr:rowOff>34137</xdr:rowOff>
    </xdr:to>
    <xdr:sp macro="" textlink="">
      <xdr:nvSpPr>
        <xdr:cNvPr id="297" name="フローチャート: 判断 296"/>
        <xdr:cNvSpPr/>
      </xdr:nvSpPr>
      <xdr:spPr>
        <a:xfrm>
          <a:off x="8699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50664</xdr:rowOff>
    </xdr:from>
    <xdr:ext cx="534377" cy="259045"/>
    <xdr:sp macro="" textlink="">
      <xdr:nvSpPr>
        <xdr:cNvPr id="298" name="テキスト ボックス 297"/>
        <xdr:cNvSpPr txBox="1"/>
      </xdr:nvSpPr>
      <xdr:spPr>
        <a:xfrm>
          <a:off x="8483111" y="605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148978</xdr:rowOff>
    </xdr:from>
    <xdr:to>
      <xdr:col>41</xdr:col>
      <xdr:colOff>50800</xdr:colOff>
      <xdr:row>38</xdr:row>
      <xdr:rowOff>162960</xdr:rowOff>
    </xdr:to>
    <xdr:cxnSp macro="">
      <xdr:nvCxnSpPr>
        <xdr:cNvPr id="299" name="直線コネクタ 298"/>
        <xdr:cNvCxnSpPr/>
      </xdr:nvCxnSpPr>
      <xdr:spPr>
        <a:xfrm flipV="1">
          <a:off x="6972300" y="6664078"/>
          <a:ext cx="8890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106235</xdr:rowOff>
    </xdr:from>
    <xdr:to>
      <xdr:col>41</xdr:col>
      <xdr:colOff>101600</xdr:colOff>
      <xdr:row>38</xdr:row>
      <xdr:rowOff>36385</xdr:rowOff>
    </xdr:to>
    <xdr:sp macro="" textlink="">
      <xdr:nvSpPr>
        <xdr:cNvPr id="300" name="フローチャート: 判断 299"/>
        <xdr:cNvSpPr/>
      </xdr:nvSpPr>
      <xdr:spPr>
        <a:xfrm>
          <a:off x="7810500" y="64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52912</xdr:rowOff>
    </xdr:from>
    <xdr:ext cx="534377" cy="259045"/>
    <xdr:sp macro="" textlink="">
      <xdr:nvSpPr>
        <xdr:cNvPr id="301" name="テキスト ボックス 300"/>
        <xdr:cNvSpPr txBox="1"/>
      </xdr:nvSpPr>
      <xdr:spPr>
        <a:xfrm>
          <a:off x="7594111" y="622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104216</xdr:rowOff>
    </xdr:from>
    <xdr:to>
      <xdr:col>36</xdr:col>
      <xdr:colOff>165100</xdr:colOff>
      <xdr:row>38</xdr:row>
      <xdr:rowOff>34366</xdr:rowOff>
    </xdr:to>
    <xdr:sp macro="" textlink="">
      <xdr:nvSpPr>
        <xdr:cNvPr id="302" name="フローチャート: 判断 301"/>
        <xdr:cNvSpPr/>
      </xdr:nvSpPr>
      <xdr:spPr>
        <a:xfrm>
          <a:off x="6921500" y="6447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50893</xdr:rowOff>
    </xdr:from>
    <xdr:ext cx="534377" cy="259045"/>
    <xdr:sp macro="" textlink="">
      <xdr:nvSpPr>
        <xdr:cNvPr id="303" name="テキスト ボックス 302"/>
        <xdr:cNvSpPr txBox="1"/>
      </xdr:nvSpPr>
      <xdr:spPr>
        <a:xfrm>
          <a:off x="6705111" y="622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166300</xdr:rowOff>
    </xdr:from>
    <xdr:to>
      <xdr:col>55</xdr:col>
      <xdr:colOff>50800</xdr:colOff>
      <xdr:row>37</xdr:row>
      <xdr:rowOff>96450</xdr:rowOff>
    </xdr:to>
    <xdr:sp macro="" textlink="">
      <xdr:nvSpPr>
        <xdr:cNvPr id="309" name="楕円 308"/>
        <xdr:cNvSpPr/>
      </xdr:nvSpPr>
      <xdr:spPr>
        <a:xfrm>
          <a:off x="10426700" y="63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144727</xdr:rowOff>
    </xdr:from>
    <xdr:ext cx="534377" cy="259045"/>
    <xdr:sp macro="" textlink="">
      <xdr:nvSpPr>
        <xdr:cNvPr id="310" name="補助費等該当値テキスト"/>
        <xdr:cNvSpPr txBox="1"/>
      </xdr:nvSpPr>
      <xdr:spPr>
        <a:xfrm>
          <a:off x="10528300" y="631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84309</xdr:rowOff>
    </xdr:from>
    <xdr:to>
      <xdr:col>50</xdr:col>
      <xdr:colOff>165100</xdr:colOff>
      <xdr:row>39</xdr:row>
      <xdr:rowOff>14459</xdr:rowOff>
    </xdr:to>
    <xdr:sp macro="" textlink="">
      <xdr:nvSpPr>
        <xdr:cNvPr id="311" name="楕円 310"/>
        <xdr:cNvSpPr/>
      </xdr:nvSpPr>
      <xdr:spPr>
        <a:xfrm>
          <a:off x="9588500" y="659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5586</xdr:rowOff>
    </xdr:from>
    <xdr:ext cx="534377" cy="259045"/>
    <xdr:sp macro="" textlink="">
      <xdr:nvSpPr>
        <xdr:cNvPr id="312" name="テキスト ボックス 311"/>
        <xdr:cNvSpPr txBox="1"/>
      </xdr:nvSpPr>
      <xdr:spPr>
        <a:xfrm>
          <a:off x="9372111" y="669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24187</xdr:rowOff>
    </xdr:from>
    <xdr:to>
      <xdr:col>46</xdr:col>
      <xdr:colOff>38100</xdr:colOff>
      <xdr:row>38</xdr:row>
      <xdr:rowOff>125787</xdr:rowOff>
    </xdr:to>
    <xdr:sp macro="" textlink="">
      <xdr:nvSpPr>
        <xdr:cNvPr id="313" name="楕円 312"/>
        <xdr:cNvSpPr/>
      </xdr:nvSpPr>
      <xdr:spPr>
        <a:xfrm>
          <a:off x="8699500" y="653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116914</xdr:rowOff>
    </xdr:from>
    <xdr:ext cx="534377" cy="259045"/>
    <xdr:sp macro="" textlink="">
      <xdr:nvSpPr>
        <xdr:cNvPr id="314" name="テキスト ボックス 313"/>
        <xdr:cNvSpPr txBox="1"/>
      </xdr:nvSpPr>
      <xdr:spPr>
        <a:xfrm>
          <a:off x="8483111" y="663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98178</xdr:rowOff>
    </xdr:from>
    <xdr:to>
      <xdr:col>41</xdr:col>
      <xdr:colOff>101600</xdr:colOff>
      <xdr:row>39</xdr:row>
      <xdr:rowOff>28328</xdr:rowOff>
    </xdr:to>
    <xdr:sp macro="" textlink="">
      <xdr:nvSpPr>
        <xdr:cNvPr id="315" name="楕円 314"/>
        <xdr:cNvSpPr/>
      </xdr:nvSpPr>
      <xdr:spPr>
        <a:xfrm>
          <a:off x="7810500" y="661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19455</xdr:rowOff>
    </xdr:from>
    <xdr:ext cx="534377" cy="259045"/>
    <xdr:sp macro="" textlink="">
      <xdr:nvSpPr>
        <xdr:cNvPr id="316" name="テキスト ボックス 315"/>
        <xdr:cNvSpPr txBox="1"/>
      </xdr:nvSpPr>
      <xdr:spPr>
        <a:xfrm>
          <a:off x="7594111" y="670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112160</xdr:rowOff>
    </xdr:from>
    <xdr:to>
      <xdr:col>36</xdr:col>
      <xdr:colOff>165100</xdr:colOff>
      <xdr:row>39</xdr:row>
      <xdr:rowOff>42310</xdr:rowOff>
    </xdr:to>
    <xdr:sp macro="" textlink="">
      <xdr:nvSpPr>
        <xdr:cNvPr id="317" name="楕円 316"/>
        <xdr:cNvSpPr/>
      </xdr:nvSpPr>
      <xdr:spPr>
        <a:xfrm>
          <a:off x="6921500" y="662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33437</xdr:rowOff>
    </xdr:from>
    <xdr:ext cx="534377" cy="259045"/>
    <xdr:sp macro="" textlink="">
      <xdr:nvSpPr>
        <xdr:cNvPr id="318" name="テキスト ボックス 317"/>
        <xdr:cNvSpPr txBox="1"/>
      </xdr:nvSpPr>
      <xdr:spPr>
        <a:xfrm>
          <a:off x="6705111" y="671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67678</xdr:rowOff>
    </xdr:from>
    <xdr:to>
      <xdr:col>54</xdr:col>
      <xdr:colOff>189865</xdr:colOff>
      <xdr:row>57</xdr:row>
      <xdr:rowOff>139382</xdr:rowOff>
    </xdr:to>
    <xdr:cxnSp macro="">
      <xdr:nvCxnSpPr>
        <xdr:cNvPr id="342" name="直線コネクタ 341"/>
        <xdr:cNvCxnSpPr/>
      </xdr:nvCxnSpPr>
      <xdr:spPr>
        <a:xfrm flipV="1">
          <a:off x="10475595" y="8640178"/>
          <a:ext cx="1270" cy="1271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143209</xdr:rowOff>
    </xdr:from>
    <xdr:ext cx="534377" cy="259045"/>
    <xdr:sp macro="" textlink="">
      <xdr:nvSpPr>
        <xdr:cNvPr id="343" name="普通建設事業費最小値テキスト"/>
        <xdr:cNvSpPr txBox="1"/>
      </xdr:nvSpPr>
      <xdr:spPr>
        <a:xfrm>
          <a:off x="10528300" y="991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139382</xdr:rowOff>
    </xdr:from>
    <xdr:to>
      <xdr:col>55</xdr:col>
      <xdr:colOff>88900</xdr:colOff>
      <xdr:row>57</xdr:row>
      <xdr:rowOff>139382</xdr:rowOff>
    </xdr:to>
    <xdr:cxnSp macro="">
      <xdr:nvCxnSpPr>
        <xdr:cNvPr id="344" name="直線コネクタ 343"/>
        <xdr:cNvCxnSpPr/>
      </xdr:nvCxnSpPr>
      <xdr:spPr>
        <a:xfrm>
          <a:off x="10388600" y="99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14355</xdr:rowOff>
    </xdr:from>
    <xdr:ext cx="599010" cy="259045"/>
    <xdr:sp macro="" textlink="">
      <xdr:nvSpPr>
        <xdr:cNvPr id="345" name="普通建設事業費最大値テキスト"/>
        <xdr:cNvSpPr txBox="1"/>
      </xdr:nvSpPr>
      <xdr:spPr>
        <a:xfrm>
          <a:off x="10528300" y="841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67678</xdr:rowOff>
    </xdr:from>
    <xdr:to>
      <xdr:col>55</xdr:col>
      <xdr:colOff>88900</xdr:colOff>
      <xdr:row>50</xdr:row>
      <xdr:rowOff>67678</xdr:rowOff>
    </xdr:to>
    <xdr:cxnSp macro="">
      <xdr:nvCxnSpPr>
        <xdr:cNvPr id="346" name="直線コネクタ 345"/>
        <xdr:cNvCxnSpPr/>
      </xdr:nvCxnSpPr>
      <xdr:spPr>
        <a:xfrm>
          <a:off x="10388600" y="8640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35039</xdr:rowOff>
    </xdr:from>
    <xdr:to>
      <xdr:col>55</xdr:col>
      <xdr:colOff>0</xdr:colOff>
      <xdr:row>57</xdr:row>
      <xdr:rowOff>55626</xdr:rowOff>
    </xdr:to>
    <xdr:cxnSp macro="">
      <xdr:nvCxnSpPr>
        <xdr:cNvPr id="347" name="直線コネクタ 346"/>
        <xdr:cNvCxnSpPr/>
      </xdr:nvCxnSpPr>
      <xdr:spPr>
        <a:xfrm>
          <a:off x="9639300" y="9464789"/>
          <a:ext cx="838200" cy="36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1858</xdr:rowOff>
    </xdr:from>
    <xdr:ext cx="534377" cy="259045"/>
    <xdr:sp macro="" textlink="">
      <xdr:nvSpPr>
        <xdr:cNvPr id="348" name="普通建設事業費平均値テキスト"/>
        <xdr:cNvSpPr txBox="1"/>
      </xdr:nvSpPr>
      <xdr:spPr>
        <a:xfrm>
          <a:off x="10528300" y="9088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150431</xdr:rowOff>
    </xdr:from>
    <xdr:to>
      <xdr:col>55</xdr:col>
      <xdr:colOff>50800</xdr:colOff>
      <xdr:row>54</xdr:row>
      <xdr:rowOff>80581</xdr:rowOff>
    </xdr:to>
    <xdr:sp macro="" textlink="">
      <xdr:nvSpPr>
        <xdr:cNvPr id="349" name="フローチャート: 判断 348"/>
        <xdr:cNvSpPr/>
      </xdr:nvSpPr>
      <xdr:spPr>
        <a:xfrm>
          <a:off x="10426700" y="923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35039</xdr:rowOff>
    </xdr:from>
    <xdr:to>
      <xdr:col>50</xdr:col>
      <xdr:colOff>114300</xdr:colOff>
      <xdr:row>56</xdr:row>
      <xdr:rowOff>60401</xdr:rowOff>
    </xdr:to>
    <xdr:cxnSp macro="">
      <xdr:nvCxnSpPr>
        <xdr:cNvPr id="350" name="直線コネクタ 349"/>
        <xdr:cNvCxnSpPr/>
      </xdr:nvCxnSpPr>
      <xdr:spPr>
        <a:xfrm flipV="1">
          <a:off x="8750300" y="9464789"/>
          <a:ext cx="889000" cy="19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13436</xdr:rowOff>
    </xdr:from>
    <xdr:to>
      <xdr:col>50</xdr:col>
      <xdr:colOff>165100</xdr:colOff>
      <xdr:row>54</xdr:row>
      <xdr:rowOff>115036</xdr:rowOff>
    </xdr:to>
    <xdr:sp macro="" textlink="">
      <xdr:nvSpPr>
        <xdr:cNvPr id="351" name="フローチャート: 判断 350"/>
        <xdr:cNvSpPr/>
      </xdr:nvSpPr>
      <xdr:spPr>
        <a:xfrm>
          <a:off x="9588500" y="927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131563</xdr:rowOff>
    </xdr:from>
    <xdr:ext cx="534377" cy="259045"/>
    <xdr:sp macro="" textlink="">
      <xdr:nvSpPr>
        <xdr:cNvPr id="352" name="テキスト ボックス 351"/>
        <xdr:cNvSpPr txBox="1"/>
      </xdr:nvSpPr>
      <xdr:spPr>
        <a:xfrm>
          <a:off x="9372111" y="904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60401</xdr:rowOff>
    </xdr:from>
    <xdr:to>
      <xdr:col>45</xdr:col>
      <xdr:colOff>177800</xdr:colOff>
      <xdr:row>57</xdr:row>
      <xdr:rowOff>12052</xdr:rowOff>
    </xdr:to>
    <xdr:cxnSp macro="">
      <xdr:nvCxnSpPr>
        <xdr:cNvPr id="353" name="直線コネクタ 352"/>
        <xdr:cNvCxnSpPr/>
      </xdr:nvCxnSpPr>
      <xdr:spPr>
        <a:xfrm flipV="1">
          <a:off x="7861300" y="9661601"/>
          <a:ext cx="889000" cy="12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113652</xdr:rowOff>
    </xdr:from>
    <xdr:to>
      <xdr:col>46</xdr:col>
      <xdr:colOff>38100</xdr:colOff>
      <xdr:row>55</xdr:row>
      <xdr:rowOff>43802</xdr:rowOff>
    </xdr:to>
    <xdr:sp macro="" textlink="">
      <xdr:nvSpPr>
        <xdr:cNvPr id="354" name="フローチャート: 判断 353"/>
        <xdr:cNvSpPr/>
      </xdr:nvSpPr>
      <xdr:spPr>
        <a:xfrm>
          <a:off x="8699500" y="937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60329</xdr:rowOff>
    </xdr:from>
    <xdr:ext cx="534377" cy="259045"/>
    <xdr:sp macro="" textlink="">
      <xdr:nvSpPr>
        <xdr:cNvPr id="355" name="テキスト ボックス 354"/>
        <xdr:cNvSpPr txBox="1"/>
      </xdr:nvSpPr>
      <xdr:spPr>
        <a:xfrm>
          <a:off x="8483111" y="914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41059</xdr:rowOff>
    </xdr:from>
    <xdr:to>
      <xdr:col>41</xdr:col>
      <xdr:colOff>50800</xdr:colOff>
      <xdr:row>57</xdr:row>
      <xdr:rowOff>12052</xdr:rowOff>
    </xdr:to>
    <xdr:cxnSp macro="">
      <xdr:nvCxnSpPr>
        <xdr:cNvPr id="356" name="直線コネクタ 355"/>
        <xdr:cNvCxnSpPr/>
      </xdr:nvCxnSpPr>
      <xdr:spPr>
        <a:xfrm>
          <a:off x="6972300" y="9642259"/>
          <a:ext cx="889000" cy="14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170117</xdr:rowOff>
    </xdr:from>
    <xdr:to>
      <xdr:col>41</xdr:col>
      <xdr:colOff>101600</xdr:colOff>
      <xdr:row>55</xdr:row>
      <xdr:rowOff>100267</xdr:rowOff>
    </xdr:to>
    <xdr:sp macro="" textlink="">
      <xdr:nvSpPr>
        <xdr:cNvPr id="357" name="フローチャート: 判断 356"/>
        <xdr:cNvSpPr/>
      </xdr:nvSpPr>
      <xdr:spPr>
        <a:xfrm>
          <a:off x="7810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116794</xdr:rowOff>
    </xdr:from>
    <xdr:ext cx="534377" cy="259045"/>
    <xdr:sp macro="" textlink="">
      <xdr:nvSpPr>
        <xdr:cNvPr id="358" name="テキスト ボックス 357"/>
        <xdr:cNvSpPr txBox="1"/>
      </xdr:nvSpPr>
      <xdr:spPr>
        <a:xfrm>
          <a:off x="7594111" y="920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33782</xdr:rowOff>
    </xdr:from>
    <xdr:to>
      <xdr:col>36</xdr:col>
      <xdr:colOff>165100</xdr:colOff>
      <xdr:row>55</xdr:row>
      <xdr:rowOff>135382</xdr:rowOff>
    </xdr:to>
    <xdr:sp macro="" textlink="">
      <xdr:nvSpPr>
        <xdr:cNvPr id="359" name="フローチャート: 判断 358"/>
        <xdr:cNvSpPr/>
      </xdr:nvSpPr>
      <xdr:spPr>
        <a:xfrm>
          <a:off x="6921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151909</xdr:rowOff>
    </xdr:from>
    <xdr:ext cx="534377" cy="259045"/>
    <xdr:sp macro="" textlink="">
      <xdr:nvSpPr>
        <xdr:cNvPr id="360" name="テキスト ボックス 359"/>
        <xdr:cNvSpPr txBox="1"/>
      </xdr:nvSpPr>
      <xdr:spPr>
        <a:xfrm>
          <a:off x="6705111" y="923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4826</xdr:rowOff>
    </xdr:from>
    <xdr:to>
      <xdr:col>55</xdr:col>
      <xdr:colOff>50800</xdr:colOff>
      <xdr:row>57</xdr:row>
      <xdr:rowOff>106426</xdr:rowOff>
    </xdr:to>
    <xdr:sp macro="" textlink="">
      <xdr:nvSpPr>
        <xdr:cNvPr id="366" name="楕円 365"/>
        <xdr:cNvSpPr/>
      </xdr:nvSpPr>
      <xdr:spPr>
        <a:xfrm>
          <a:off x="10426700" y="977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91203</xdr:rowOff>
    </xdr:from>
    <xdr:ext cx="534377" cy="259045"/>
    <xdr:sp macro="" textlink="">
      <xdr:nvSpPr>
        <xdr:cNvPr id="367" name="普通建設事業費該当値テキスト"/>
        <xdr:cNvSpPr txBox="1"/>
      </xdr:nvSpPr>
      <xdr:spPr>
        <a:xfrm>
          <a:off x="10528300" y="969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155689</xdr:rowOff>
    </xdr:from>
    <xdr:to>
      <xdr:col>50</xdr:col>
      <xdr:colOff>165100</xdr:colOff>
      <xdr:row>55</xdr:row>
      <xdr:rowOff>85839</xdr:rowOff>
    </xdr:to>
    <xdr:sp macro="" textlink="">
      <xdr:nvSpPr>
        <xdr:cNvPr id="368" name="楕円 367"/>
        <xdr:cNvSpPr/>
      </xdr:nvSpPr>
      <xdr:spPr>
        <a:xfrm>
          <a:off x="9588500" y="941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76966</xdr:rowOff>
    </xdr:from>
    <xdr:ext cx="534377" cy="259045"/>
    <xdr:sp macro="" textlink="">
      <xdr:nvSpPr>
        <xdr:cNvPr id="369" name="テキスト ボックス 368"/>
        <xdr:cNvSpPr txBox="1"/>
      </xdr:nvSpPr>
      <xdr:spPr>
        <a:xfrm>
          <a:off x="9372111" y="95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9601</xdr:rowOff>
    </xdr:from>
    <xdr:to>
      <xdr:col>46</xdr:col>
      <xdr:colOff>38100</xdr:colOff>
      <xdr:row>56</xdr:row>
      <xdr:rowOff>111201</xdr:rowOff>
    </xdr:to>
    <xdr:sp macro="" textlink="">
      <xdr:nvSpPr>
        <xdr:cNvPr id="370" name="楕円 369"/>
        <xdr:cNvSpPr/>
      </xdr:nvSpPr>
      <xdr:spPr>
        <a:xfrm>
          <a:off x="8699500" y="961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102328</xdr:rowOff>
    </xdr:from>
    <xdr:ext cx="534377" cy="259045"/>
    <xdr:sp macro="" textlink="">
      <xdr:nvSpPr>
        <xdr:cNvPr id="371" name="テキスト ボックス 370"/>
        <xdr:cNvSpPr txBox="1"/>
      </xdr:nvSpPr>
      <xdr:spPr>
        <a:xfrm>
          <a:off x="8483111" y="97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132702</xdr:rowOff>
    </xdr:from>
    <xdr:to>
      <xdr:col>41</xdr:col>
      <xdr:colOff>101600</xdr:colOff>
      <xdr:row>57</xdr:row>
      <xdr:rowOff>62852</xdr:rowOff>
    </xdr:to>
    <xdr:sp macro="" textlink="">
      <xdr:nvSpPr>
        <xdr:cNvPr id="372" name="楕円 371"/>
        <xdr:cNvSpPr/>
      </xdr:nvSpPr>
      <xdr:spPr>
        <a:xfrm>
          <a:off x="7810500" y="973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53979</xdr:rowOff>
    </xdr:from>
    <xdr:ext cx="534377" cy="259045"/>
    <xdr:sp macro="" textlink="">
      <xdr:nvSpPr>
        <xdr:cNvPr id="373" name="テキスト ボックス 372"/>
        <xdr:cNvSpPr txBox="1"/>
      </xdr:nvSpPr>
      <xdr:spPr>
        <a:xfrm>
          <a:off x="7594111" y="98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161709</xdr:rowOff>
    </xdr:from>
    <xdr:to>
      <xdr:col>36</xdr:col>
      <xdr:colOff>165100</xdr:colOff>
      <xdr:row>56</xdr:row>
      <xdr:rowOff>91859</xdr:rowOff>
    </xdr:to>
    <xdr:sp macro="" textlink="">
      <xdr:nvSpPr>
        <xdr:cNvPr id="374" name="楕円 373"/>
        <xdr:cNvSpPr/>
      </xdr:nvSpPr>
      <xdr:spPr>
        <a:xfrm>
          <a:off x="6921500" y="959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82986</xdr:rowOff>
    </xdr:from>
    <xdr:ext cx="534377" cy="259045"/>
    <xdr:sp macro="" textlink="">
      <xdr:nvSpPr>
        <xdr:cNvPr id="375" name="テキスト ボックス 374"/>
        <xdr:cNvSpPr txBox="1"/>
      </xdr:nvSpPr>
      <xdr:spPr>
        <a:xfrm>
          <a:off x="6705111" y="968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11226</xdr:rowOff>
    </xdr:from>
    <xdr:to>
      <xdr:col>54</xdr:col>
      <xdr:colOff>189865</xdr:colOff>
      <xdr:row>78</xdr:row>
      <xdr:rowOff>139700</xdr:rowOff>
    </xdr:to>
    <xdr:cxnSp macro="">
      <xdr:nvCxnSpPr>
        <xdr:cNvPr id="397" name="直線コネクタ 396"/>
        <xdr:cNvCxnSpPr/>
      </xdr:nvCxnSpPr>
      <xdr:spPr>
        <a:xfrm flipV="1">
          <a:off x="10475595" y="12184176"/>
          <a:ext cx="1270" cy="132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129353</xdr:rowOff>
    </xdr:from>
    <xdr:ext cx="534377" cy="259045"/>
    <xdr:sp macro="" textlink="">
      <xdr:nvSpPr>
        <xdr:cNvPr id="400" name="普通建設事業費 （ うち新規整備　）最大値テキスト"/>
        <xdr:cNvSpPr txBox="1"/>
      </xdr:nvSpPr>
      <xdr:spPr>
        <a:xfrm>
          <a:off x="10528300" y="1195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11226</xdr:rowOff>
    </xdr:from>
    <xdr:to>
      <xdr:col>55</xdr:col>
      <xdr:colOff>88900</xdr:colOff>
      <xdr:row>71</xdr:row>
      <xdr:rowOff>11226</xdr:rowOff>
    </xdr:to>
    <xdr:cxnSp macro="">
      <xdr:nvCxnSpPr>
        <xdr:cNvPr id="401" name="直線コネクタ 400"/>
        <xdr:cNvCxnSpPr/>
      </xdr:nvCxnSpPr>
      <xdr:spPr>
        <a:xfrm>
          <a:off x="10388600" y="1218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54683</xdr:rowOff>
    </xdr:from>
    <xdr:to>
      <xdr:col>55</xdr:col>
      <xdr:colOff>0</xdr:colOff>
      <xdr:row>78</xdr:row>
      <xdr:rowOff>93568</xdr:rowOff>
    </xdr:to>
    <xdr:cxnSp macro="">
      <xdr:nvCxnSpPr>
        <xdr:cNvPr id="402" name="直線コネクタ 401"/>
        <xdr:cNvCxnSpPr/>
      </xdr:nvCxnSpPr>
      <xdr:spPr>
        <a:xfrm>
          <a:off x="9639300" y="12913433"/>
          <a:ext cx="838200" cy="55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107502</xdr:rowOff>
    </xdr:from>
    <xdr:ext cx="534377" cy="259045"/>
    <xdr:sp macro="" textlink="">
      <xdr:nvSpPr>
        <xdr:cNvPr id="403" name="普通建設事業費 （ うち新規整備　）平均値テキスト"/>
        <xdr:cNvSpPr txBox="1"/>
      </xdr:nvSpPr>
      <xdr:spPr>
        <a:xfrm>
          <a:off x="10528300" y="1296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84626</xdr:rowOff>
    </xdr:from>
    <xdr:to>
      <xdr:col>55</xdr:col>
      <xdr:colOff>50800</xdr:colOff>
      <xdr:row>77</xdr:row>
      <xdr:rowOff>14776</xdr:rowOff>
    </xdr:to>
    <xdr:sp macro="" textlink="">
      <xdr:nvSpPr>
        <xdr:cNvPr id="404" name="フローチャート: 判断 403"/>
        <xdr:cNvSpPr/>
      </xdr:nvSpPr>
      <xdr:spPr>
        <a:xfrm>
          <a:off x="10426700" y="1311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54683</xdr:rowOff>
    </xdr:from>
    <xdr:to>
      <xdr:col>50</xdr:col>
      <xdr:colOff>114300</xdr:colOff>
      <xdr:row>77</xdr:row>
      <xdr:rowOff>18588</xdr:rowOff>
    </xdr:to>
    <xdr:cxnSp macro="">
      <xdr:nvCxnSpPr>
        <xdr:cNvPr id="405" name="直線コネクタ 404"/>
        <xdr:cNvCxnSpPr/>
      </xdr:nvCxnSpPr>
      <xdr:spPr>
        <a:xfrm flipV="1">
          <a:off x="8750300" y="12913433"/>
          <a:ext cx="889000" cy="30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33784</xdr:rowOff>
    </xdr:from>
    <xdr:to>
      <xdr:col>50</xdr:col>
      <xdr:colOff>165100</xdr:colOff>
      <xdr:row>76</xdr:row>
      <xdr:rowOff>135384</xdr:rowOff>
    </xdr:to>
    <xdr:sp macro="" textlink="">
      <xdr:nvSpPr>
        <xdr:cNvPr id="406" name="フローチャート: 判断 405"/>
        <xdr:cNvSpPr/>
      </xdr:nvSpPr>
      <xdr:spPr>
        <a:xfrm>
          <a:off x="9588500" y="1306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126511</xdr:rowOff>
    </xdr:from>
    <xdr:ext cx="534377" cy="259045"/>
    <xdr:sp macro="" textlink="">
      <xdr:nvSpPr>
        <xdr:cNvPr id="407" name="テキスト ボックス 406"/>
        <xdr:cNvSpPr txBox="1"/>
      </xdr:nvSpPr>
      <xdr:spPr>
        <a:xfrm>
          <a:off x="9372111" y="131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18588</xdr:rowOff>
    </xdr:from>
    <xdr:to>
      <xdr:col>45</xdr:col>
      <xdr:colOff>177800</xdr:colOff>
      <xdr:row>78</xdr:row>
      <xdr:rowOff>18154</xdr:rowOff>
    </xdr:to>
    <xdr:cxnSp macro="">
      <xdr:nvCxnSpPr>
        <xdr:cNvPr id="408" name="直線コネクタ 407"/>
        <xdr:cNvCxnSpPr/>
      </xdr:nvCxnSpPr>
      <xdr:spPr>
        <a:xfrm flipV="1">
          <a:off x="7861300" y="13220238"/>
          <a:ext cx="889000" cy="17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89815</xdr:rowOff>
    </xdr:from>
    <xdr:to>
      <xdr:col>46</xdr:col>
      <xdr:colOff>38100</xdr:colOff>
      <xdr:row>76</xdr:row>
      <xdr:rowOff>19965</xdr:rowOff>
    </xdr:to>
    <xdr:sp macro="" textlink="">
      <xdr:nvSpPr>
        <xdr:cNvPr id="409" name="フローチャート: 判断 408"/>
        <xdr:cNvSpPr/>
      </xdr:nvSpPr>
      <xdr:spPr>
        <a:xfrm>
          <a:off x="8699500" y="1294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36492</xdr:rowOff>
    </xdr:from>
    <xdr:ext cx="534377" cy="259045"/>
    <xdr:sp macro="" textlink="">
      <xdr:nvSpPr>
        <xdr:cNvPr id="410" name="テキスト ボックス 409"/>
        <xdr:cNvSpPr txBox="1"/>
      </xdr:nvSpPr>
      <xdr:spPr>
        <a:xfrm>
          <a:off x="8483111" y="1272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117246</xdr:rowOff>
    </xdr:from>
    <xdr:to>
      <xdr:col>41</xdr:col>
      <xdr:colOff>101600</xdr:colOff>
      <xdr:row>76</xdr:row>
      <xdr:rowOff>47396</xdr:rowOff>
    </xdr:to>
    <xdr:sp macro="" textlink="">
      <xdr:nvSpPr>
        <xdr:cNvPr id="411" name="フローチャート: 判断 410"/>
        <xdr:cNvSpPr/>
      </xdr:nvSpPr>
      <xdr:spPr>
        <a:xfrm>
          <a:off x="7810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63923</xdr:rowOff>
    </xdr:from>
    <xdr:ext cx="534377" cy="259045"/>
    <xdr:sp macro="" textlink="">
      <xdr:nvSpPr>
        <xdr:cNvPr id="412" name="テキスト ボックス 411"/>
        <xdr:cNvSpPr txBox="1"/>
      </xdr:nvSpPr>
      <xdr:spPr>
        <a:xfrm>
          <a:off x="7594111" y="127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42768</xdr:rowOff>
    </xdr:from>
    <xdr:to>
      <xdr:col>55</xdr:col>
      <xdr:colOff>50800</xdr:colOff>
      <xdr:row>78</xdr:row>
      <xdr:rowOff>144368</xdr:rowOff>
    </xdr:to>
    <xdr:sp macro="" textlink="">
      <xdr:nvSpPr>
        <xdr:cNvPr id="418" name="楕円 417"/>
        <xdr:cNvSpPr/>
      </xdr:nvSpPr>
      <xdr:spPr>
        <a:xfrm>
          <a:off x="10426700" y="1341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129145</xdr:rowOff>
    </xdr:from>
    <xdr:ext cx="469744" cy="259045"/>
    <xdr:sp macro="" textlink="">
      <xdr:nvSpPr>
        <xdr:cNvPr id="419" name="普通建設事業費 （ うち新規整備　）該当値テキスト"/>
        <xdr:cNvSpPr txBox="1"/>
      </xdr:nvSpPr>
      <xdr:spPr>
        <a:xfrm>
          <a:off x="10528300" y="1333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3883</xdr:rowOff>
    </xdr:from>
    <xdr:to>
      <xdr:col>50</xdr:col>
      <xdr:colOff>165100</xdr:colOff>
      <xdr:row>75</xdr:row>
      <xdr:rowOff>105483</xdr:rowOff>
    </xdr:to>
    <xdr:sp macro="" textlink="">
      <xdr:nvSpPr>
        <xdr:cNvPr id="420" name="楕円 419"/>
        <xdr:cNvSpPr/>
      </xdr:nvSpPr>
      <xdr:spPr>
        <a:xfrm>
          <a:off x="9588500" y="1286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122010</xdr:rowOff>
    </xdr:from>
    <xdr:ext cx="534377" cy="259045"/>
    <xdr:sp macro="" textlink="">
      <xdr:nvSpPr>
        <xdr:cNvPr id="421" name="テキスト ボックス 420"/>
        <xdr:cNvSpPr txBox="1"/>
      </xdr:nvSpPr>
      <xdr:spPr>
        <a:xfrm>
          <a:off x="9372111" y="1263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139238</xdr:rowOff>
    </xdr:from>
    <xdr:to>
      <xdr:col>46</xdr:col>
      <xdr:colOff>38100</xdr:colOff>
      <xdr:row>77</xdr:row>
      <xdr:rowOff>69388</xdr:rowOff>
    </xdr:to>
    <xdr:sp macro="" textlink="">
      <xdr:nvSpPr>
        <xdr:cNvPr id="422" name="楕円 421"/>
        <xdr:cNvSpPr/>
      </xdr:nvSpPr>
      <xdr:spPr>
        <a:xfrm>
          <a:off x="8699500" y="1316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60515</xdr:rowOff>
    </xdr:from>
    <xdr:ext cx="534377" cy="259045"/>
    <xdr:sp macro="" textlink="">
      <xdr:nvSpPr>
        <xdr:cNvPr id="423" name="テキスト ボックス 422"/>
        <xdr:cNvSpPr txBox="1"/>
      </xdr:nvSpPr>
      <xdr:spPr>
        <a:xfrm>
          <a:off x="8483111" y="1326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138804</xdr:rowOff>
    </xdr:from>
    <xdr:to>
      <xdr:col>41</xdr:col>
      <xdr:colOff>101600</xdr:colOff>
      <xdr:row>78</xdr:row>
      <xdr:rowOff>68954</xdr:rowOff>
    </xdr:to>
    <xdr:sp macro="" textlink="">
      <xdr:nvSpPr>
        <xdr:cNvPr id="424" name="楕円 423"/>
        <xdr:cNvSpPr/>
      </xdr:nvSpPr>
      <xdr:spPr>
        <a:xfrm>
          <a:off x="7810500" y="1334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60081</xdr:rowOff>
    </xdr:from>
    <xdr:ext cx="469744" cy="259045"/>
    <xdr:sp macro="" textlink="">
      <xdr:nvSpPr>
        <xdr:cNvPr id="425" name="テキスト ボックス 424"/>
        <xdr:cNvSpPr txBox="1"/>
      </xdr:nvSpPr>
      <xdr:spPr>
        <a:xfrm>
          <a:off x="7626428" y="1343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5" name="テキスト ボックス 44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14737</xdr:rowOff>
    </xdr:from>
    <xdr:to>
      <xdr:col>54</xdr:col>
      <xdr:colOff>189865</xdr:colOff>
      <xdr:row>98</xdr:row>
      <xdr:rowOff>105034</xdr:rowOff>
    </xdr:to>
    <xdr:cxnSp macro="">
      <xdr:nvCxnSpPr>
        <xdr:cNvPr id="451" name="直線コネクタ 450"/>
        <xdr:cNvCxnSpPr/>
      </xdr:nvCxnSpPr>
      <xdr:spPr>
        <a:xfrm flipV="1">
          <a:off x="10475595" y="15616687"/>
          <a:ext cx="1270" cy="129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108861</xdr:rowOff>
    </xdr:from>
    <xdr:ext cx="534377" cy="259045"/>
    <xdr:sp macro="" textlink="">
      <xdr:nvSpPr>
        <xdr:cNvPr id="452" name="普通建設事業費 （ うち更新整備　）最小値テキスト"/>
        <xdr:cNvSpPr txBox="1"/>
      </xdr:nvSpPr>
      <xdr:spPr>
        <a:xfrm>
          <a:off x="10528300" y="1691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105034</xdr:rowOff>
    </xdr:from>
    <xdr:to>
      <xdr:col>55</xdr:col>
      <xdr:colOff>88900</xdr:colOff>
      <xdr:row>98</xdr:row>
      <xdr:rowOff>105034</xdr:rowOff>
    </xdr:to>
    <xdr:cxnSp macro="">
      <xdr:nvCxnSpPr>
        <xdr:cNvPr id="453" name="直線コネクタ 452"/>
        <xdr:cNvCxnSpPr/>
      </xdr:nvCxnSpPr>
      <xdr:spPr>
        <a:xfrm>
          <a:off x="10388600" y="1690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132864</xdr:rowOff>
    </xdr:from>
    <xdr:ext cx="534377" cy="259045"/>
    <xdr:sp macro="" textlink="">
      <xdr:nvSpPr>
        <xdr:cNvPr id="454" name="普通建設事業費 （ うち更新整備　）最大値テキスト"/>
        <xdr:cNvSpPr txBox="1"/>
      </xdr:nvSpPr>
      <xdr:spPr>
        <a:xfrm>
          <a:off x="10528300" y="1539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14737</xdr:rowOff>
    </xdr:from>
    <xdr:to>
      <xdr:col>55</xdr:col>
      <xdr:colOff>88900</xdr:colOff>
      <xdr:row>91</xdr:row>
      <xdr:rowOff>14737</xdr:rowOff>
    </xdr:to>
    <xdr:cxnSp macro="">
      <xdr:nvCxnSpPr>
        <xdr:cNvPr id="455" name="直線コネクタ 454"/>
        <xdr:cNvCxnSpPr/>
      </xdr:nvCxnSpPr>
      <xdr:spPr>
        <a:xfrm>
          <a:off x="10388600" y="15616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28862</xdr:rowOff>
    </xdr:from>
    <xdr:to>
      <xdr:col>55</xdr:col>
      <xdr:colOff>0</xdr:colOff>
      <xdr:row>98</xdr:row>
      <xdr:rowOff>35051</xdr:rowOff>
    </xdr:to>
    <xdr:cxnSp macro="">
      <xdr:nvCxnSpPr>
        <xdr:cNvPr id="456" name="直線コネクタ 455"/>
        <xdr:cNvCxnSpPr/>
      </xdr:nvCxnSpPr>
      <xdr:spPr>
        <a:xfrm flipV="1">
          <a:off x="9639300" y="16830962"/>
          <a:ext cx="838200" cy="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168110</xdr:rowOff>
    </xdr:from>
    <xdr:ext cx="534377" cy="259045"/>
    <xdr:sp macro="" textlink="">
      <xdr:nvSpPr>
        <xdr:cNvPr id="457" name="普通建設事業費 （ うち更新整備　）平均値テキスト"/>
        <xdr:cNvSpPr txBox="1"/>
      </xdr:nvSpPr>
      <xdr:spPr>
        <a:xfrm>
          <a:off x="10528300" y="1628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145233</xdr:rowOff>
    </xdr:from>
    <xdr:to>
      <xdr:col>55</xdr:col>
      <xdr:colOff>50800</xdr:colOff>
      <xdr:row>96</xdr:row>
      <xdr:rowOff>75383</xdr:rowOff>
    </xdr:to>
    <xdr:sp macro="" textlink="">
      <xdr:nvSpPr>
        <xdr:cNvPr id="458" name="フローチャート: 判断 457"/>
        <xdr:cNvSpPr/>
      </xdr:nvSpPr>
      <xdr:spPr>
        <a:xfrm>
          <a:off x="104267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2149</xdr:rowOff>
    </xdr:from>
    <xdr:to>
      <xdr:col>50</xdr:col>
      <xdr:colOff>114300</xdr:colOff>
      <xdr:row>98</xdr:row>
      <xdr:rowOff>35051</xdr:rowOff>
    </xdr:to>
    <xdr:cxnSp macro="">
      <xdr:nvCxnSpPr>
        <xdr:cNvPr id="459" name="直線コネクタ 458"/>
        <xdr:cNvCxnSpPr/>
      </xdr:nvCxnSpPr>
      <xdr:spPr>
        <a:xfrm>
          <a:off x="8750300" y="16804249"/>
          <a:ext cx="889000" cy="3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55541</xdr:rowOff>
    </xdr:from>
    <xdr:to>
      <xdr:col>50</xdr:col>
      <xdr:colOff>165100</xdr:colOff>
      <xdr:row>96</xdr:row>
      <xdr:rowOff>157141</xdr:rowOff>
    </xdr:to>
    <xdr:sp macro="" textlink="">
      <xdr:nvSpPr>
        <xdr:cNvPr id="460" name="フローチャート: 判断 459"/>
        <xdr:cNvSpPr/>
      </xdr:nvSpPr>
      <xdr:spPr>
        <a:xfrm>
          <a:off x="9588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2218</xdr:rowOff>
    </xdr:from>
    <xdr:ext cx="534377" cy="259045"/>
    <xdr:sp macro="" textlink="">
      <xdr:nvSpPr>
        <xdr:cNvPr id="461" name="テキスト ボックス 460"/>
        <xdr:cNvSpPr txBox="1"/>
      </xdr:nvSpPr>
      <xdr:spPr>
        <a:xfrm>
          <a:off x="9372111" y="162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147179</xdr:rowOff>
    </xdr:from>
    <xdr:to>
      <xdr:col>45</xdr:col>
      <xdr:colOff>177800</xdr:colOff>
      <xdr:row>98</xdr:row>
      <xdr:rowOff>2149</xdr:rowOff>
    </xdr:to>
    <xdr:cxnSp macro="">
      <xdr:nvCxnSpPr>
        <xdr:cNvPr id="462" name="直線コネクタ 461"/>
        <xdr:cNvCxnSpPr/>
      </xdr:nvCxnSpPr>
      <xdr:spPr>
        <a:xfrm>
          <a:off x="7861300" y="16777829"/>
          <a:ext cx="889000" cy="2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24386</xdr:rowOff>
    </xdr:from>
    <xdr:to>
      <xdr:col>46</xdr:col>
      <xdr:colOff>38100</xdr:colOff>
      <xdr:row>97</xdr:row>
      <xdr:rowOff>125986</xdr:rowOff>
    </xdr:to>
    <xdr:sp macro="" textlink="">
      <xdr:nvSpPr>
        <xdr:cNvPr id="463" name="フローチャート: 判断 462"/>
        <xdr:cNvSpPr/>
      </xdr:nvSpPr>
      <xdr:spPr>
        <a:xfrm>
          <a:off x="8699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142513</xdr:rowOff>
    </xdr:from>
    <xdr:ext cx="534377" cy="259045"/>
    <xdr:sp macro="" textlink="">
      <xdr:nvSpPr>
        <xdr:cNvPr id="464" name="テキスト ボックス 463"/>
        <xdr:cNvSpPr txBox="1"/>
      </xdr:nvSpPr>
      <xdr:spPr>
        <a:xfrm>
          <a:off x="8483111" y="1643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42070</xdr:rowOff>
    </xdr:from>
    <xdr:to>
      <xdr:col>41</xdr:col>
      <xdr:colOff>101600</xdr:colOff>
      <xdr:row>97</xdr:row>
      <xdr:rowOff>143670</xdr:rowOff>
    </xdr:to>
    <xdr:sp macro="" textlink="">
      <xdr:nvSpPr>
        <xdr:cNvPr id="465" name="フローチャート: 判断 464"/>
        <xdr:cNvSpPr/>
      </xdr:nvSpPr>
      <xdr:spPr>
        <a:xfrm>
          <a:off x="7810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160197</xdr:rowOff>
    </xdr:from>
    <xdr:ext cx="534377" cy="259045"/>
    <xdr:sp macro="" textlink="">
      <xdr:nvSpPr>
        <xdr:cNvPr id="466" name="テキスト ボックス 465"/>
        <xdr:cNvSpPr txBox="1"/>
      </xdr:nvSpPr>
      <xdr:spPr>
        <a:xfrm>
          <a:off x="7594111" y="1644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149512</xdr:rowOff>
    </xdr:from>
    <xdr:to>
      <xdr:col>55</xdr:col>
      <xdr:colOff>50800</xdr:colOff>
      <xdr:row>98</xdr:row>
      <xdr:rowOff>79662</xdr:rowOff>
    </xdr:to>
    <xdr:sp macro="" textlink="">
      <xdr:nvSpPr>
        <xdr:cNvPr id="472" name="楕円 471"/>
        <xdr:cNvSpPr/>
      </xdr:nvSpPr>
      <xdr:spPr>
        <a:xfrm>
          <a:off x="10426700" y="167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64439</xdr:rowOff>
    </xdr:from>
    <xdr:ext cx="534377" cy="259045"/>
    <xdr:sp macro="" textlink="">
      <xdr:nvSpPr>
        <xdr:cNvPr id="473" name="普通建設事業費 （ うち更新整備　）該当値テキスト"/>
        <xdr:cNvSpPr txBox="1"/>
      </xdr:nvSpPr>
      <xdr:spPr>
        <a:xfrm>
          <a:off x="10528300" y="1669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155701</xdr:rowOff>
    </xdr:from>
    <xdr:to>
      <xdr:col>50</xdr:col>
      <xdr:colOff>165100</xdr:colOff>
      <xdr:row>98</xdr:row>
      <xdr:rowOff>85851</xdr:rowOff>
    </xdr:to>
    <xdr:sp macro="" textlink="">
      <xdr:nvSpPr>
        <xdr:cNvPr id="474" name="楕円 473"/>
        <xdr:cNvSpPr/>
      </xdr:nvSpPr>
      <xdr:spPr>
        <a:xfrm>
          <a:off x="9588500" y="167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76978</xdr:rowOff>
    </xdr:from>
    <xdr:ext cx="534377" cy="259045"/>
    <xdr:sp macro="" textlink="">
      <xdr:nvSpPr>
        <xdr:cNvPr id="475" name="テキスト ボックス 474"/>
        <xdr:cNvSpPr txBox="1"/>
      </xdr:nvSpPr>
      <xdr:spPr>
        <a:xfrm>
          <a:off x="9372111" y="1687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122799</xdr:rowOff>
    </xdr:from>
    <xdr:to>
      <xdr:col>46</xdr:col>
      <xdr:colOff>38100</xdr:colOff>
      <xdr:row>98</xdr:row>
      <xdr:rowOff>52949</xdr:rowOff>
    </xdr:to>
    <xdr:sp macro="" textlink="">
      <xdr:nvSpPr>
        <xdr:cNvPr id="476" name="楕円 475"/>
        <xdr:cNvSpPr/>
      </xdr:nvSpPr>
      <xdr:spPr>
        <a:xfrm>
          <a:off x="8699500" y="1675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44076</xdr:rowOff>
    </xdr:from>
    <xdr:ext cx="534377" cy="259045"/>
    <xdr:sp macro="" textlink="">
      <xdr:nvSpPr>
        <xdr:cNvPr id="477" name="テキスト ボックス 476"/>
        <xdr:cNvSpPr txBox="1"/>
      </xdr:nvSpPr>
      <xdr:spPr>
        <a:xfrm>
          <a:off x="8483111" y="1684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96379</xdr:rowOff>
    </xdr:from>
    <xdr:to>
      <xdr:col>41</xdr:col>
      <xdr:colOff>101600</xdr:colOff>
      <xdr:row>98</xdr:row>
      <xdr:rowOff>26529</xdr:rowOff>
    </xdr:to>
    <xdr:sp macro="" textlink="">
      <xdr:nvSpPr>
        <xdr:cNvPr id="478" name="楕円 477"/>
        <xdr:cNvSpPr/>
      </xdr:nvSpPr>
      <xdr:spPr>
        <a:xfrm>
          <a:off x="7810500" y="1672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17656</xdr:rowOff>
    </xdr:from>
    <xdr:ext cx="534377" cy="259045"/>
    <xdr:sp macro="" textlink="">
      <xdr:nvSpPr>
        <xdr:cNvPr id="479" name="テキスト ボックス 478"/>
        <xdr:cNvSpPr txBox="1"/>
      </xdr:nvSpPr>
      <xdr:spPr>
        <a:xfrm>
          <a:off x="7594111" y="1681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93" name="テキスト ボックス 492"/>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5" name="テキスト ボックス 49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7" name="テキスト ボックス 49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93888</xdr:rowOff>
    </xdr:from>
    <xdr:to>
      <xdr:col>85</xdr:col>
      <xdr:colOff>126364</xdr:colOff>
      <xdr:row>38</xdr:row>
      <xdr:rowOff>139700</xdr:rowOff>
    </xdr:to>
    <xdr:cxnSp macro="">
      <xdr:nvCxnSpPr>
        <xdr:cNvPr id="501" name="直線コネクタ 500"/>
        <xdr:cNvCxnSpPr/>
      </xdr:nvCxnSpPr>
      <xdr:spPr>
        <a:xfrm flipV="1">
          <a:off x="16317595" y="5237388"/>
          <a:ext cx="1269" cy="1417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40565</xdr:rowOff>
    </xdr:from>
    <xdr:ext cx="534377" cy="259045"/>
    <xdr:sp macro="" textlink="">
      <xdr:nvSpPr>
        <xdr:cNvPr id="504" name="災害復旧事業費最大値テキスト"/>
        <xdr:cNvSpPr txBox="1"/>
      </xdr:nvSpPr>
      <xdr:spPr>
        <a:xfrm>
          <a:off x="16370300" y="501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93888</xdr:rowOff>
    </xdr:from>
    <xdr:to>
      <xdr:col>86</xdr:col>
      <xdr:colOff>25400</xdr:colOff>
      <xdr:row>30</xdr:row>
      <xdr:rowOff>93888</xdr:rowOff>
    </xdr:to>
    <xdr:cxnSp macro="">
      <xdr:nvCxnSpPr>
        <xdr:cNvPr id="505" name="直線コネクタ 504"/>
        <xdr:cNvCxnSpPr/>
      </xdr:nvCxnSpPr>
      <xdr:spPr>
        <a:xfrm>
          <a:off x="16230600" y="523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06" name="直線コネクタ 505"/>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116166</xdr:rowOff>
    </xdr:from>
    <xdr:ext cx="469744" cy="259045"/>
    <xdr:sp macro="" textlink="">
      <xdr:nvSpPr>
        <xdr:cNvPr id="507" name="災害復旧事業費平均値テキスト"/>
        <xdr:cNvSpPr txBox="1"/>
      </xdr:nvSpPr>
      <xdr:spPr>
        <a:xfrm>
          <a:off x="16370300" y="6288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93289</xdr:rowOff>
    </xdr:from>
    <xdr:to>
      <xdr:col>85</xdr:col>
      <xdr:colOff>177800</xdr:colOff>
      <xdr:row>38</xdr:row>
      <xdr:rowOff>23439</xdr:rowOff>
    </xdr:to>
    <xdr:sp macro="" textlink="">
      <xdr:nvSpPr>
        <xdr:cNvPr id="508" name="フローチャート: 判断 507"/>
        <xdr:cNvSpPr/>
      </xdr:nvSpPr>
      <xdr:spPr>
        <a:xfrm>
          <a:off x="16268700" y="643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09" name="直線コネクタ 508"/>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17851</xdr:rowOff>
    </xdr:from>
    <xdr:to>
      <xdr:col>81</xdr:col>
      <xdr:colOff>101600</xdr:colOff>
      <xdr:row>37</xdr:row>
      <xdr:rowOff>119451</xdr:rowOff>
    </xdr:to>
    <xdr:sp macro="" textlink="">
      <xdr:nvSpPr>
        <xdr:cNvPr id="510" name="フローチャート: 判断 509"/>
        <xdr:cNvSpPr/>
      </xdr:nvSpPr>
      <xdr:spPr>
        <a:xfrm>
          <a:off x="15430500" y="63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135978</xdr:rowOff>
    </xdr:from>
    <xdr:ext cx="469744" cy="259045"/>
    <xdr:sp macro="" textlink="">
      <xdr:nvSpPr>
        <xdr:cNvPr id="511" name="テキスト ボックス 510"/>
        <xdr:cNvSpPr txBox="1"/>
      </xdr:nvSpPr>
      <xdr:spPr>
        <a:xfrm>
          <a:off x="15246428" y="613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2" name="直線コネクタ 511"/>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17759</xdr:rowOff>
    </xdr:from>
    <xdr:to>
      <xdr:col>76</xdr:col>
      <xdr:colOff>165100</xdr:colOff>
      <xdr:row>38</xdr:row>
      <xdr:rowOff>119359</xdr:rowOff>
    </xdr:to>
    <xdr:sp macro="" textlink="">
      <xdr:nvSpPr>
        <xdr:cNvPr id="513" name="フローチャート: 判断 512"/>
        <xdr:cNvSpPr/>
      </xdr:nvSpPr>
      <xdr:spPr>
        <a:xfrm>
          <a:off x="14541500" y="653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135887</xdr:rowOff>
    </xdr:from>
    <xdr:ext cx="378565" cy="259045"/>
    <xdr:sp macro="" textlink="">
      <xdr:nvSpPr>
        <xdr:cNvPr id="514" name="テキスト ボックス 513"/>
        <xdr:cNvSpPr txBox="1"/>
      </xdr:nvSpPr>
      <xdr:spPr>
        <a:xfrm>
          <a:off x="14403017" y="6308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5" name="直線コネクタ 514"/>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26081</xdr:rowOff>
    </xdr:from>
    <xdr:to>
      <xdr:col>72</xdr:col>
      <xdr:colOff>38100</xdr:colOff>
      <xdr:row>38</xdr:row>
      <xdr:rowOff>127681</xdr:rowOff>
    </xdr:to>
    <xdr:sp macro="" textlink="">
      <xdr:nvSpPr>
        <xdr:cNvPr id="516" name="フローチャート: 判断 515"/>
        <xdr:cNvSpPr/>
      </xdr:nvSpPr>
      <xdr:spPr>
        <a:xfrm>
          <a:off x="13652500" y="654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144208</xdr:rowOff>
    </xdr:from>
    <xdr:ext cx="378565" cy="259045"/>
    <xdr:sp macro="" textlink="">
      <xdr:nvSpPr>
        <xdr:cNvPr id="517" name="テキスト ボックス 516"/>
        <xdr:cNvSpPr txBox="1"/>
      </xdr:nvSpPr>
      <xdr:spPr>
        <a:xfrm>
          <a:off x="13514017" y="6316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24343</xdr:rowOff>
    </xdr:from>
    <xdr:to>
      <xdr:col>67</xdr:col>
      <xdr:colOff>101600</xdr:colOff>
      <xdr:row>38</xdr:row>
      <xdr:rowOff>125943</xdr:rowOff>
    </xdr:to>
    <xdr:sp macro="" textlink="">
      <xdr:nvSpPr>
        <xdr:cNvPr id="518" name="フローチャート: 判断 517"/>
        <xdr:cNvSpPr/>
      </xdr:nvSpPr>
      <xdr:spPr>
        <a:xfrm>
          <a:off x="12763500" y="653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142470</xdr:rowOff>
    </xdr:from>
    <xdr:ext cx="378565" cy="259045"/>
    <xdr:sp macro="" textlink="">
      <xdr:nvSpPr>
        <xdr:cNvPr id="519" name="テキスト ボックス 518"/>
        <xdr:cNvSpPr txBox="1"/>
      </xdr:nvSpPr>
      <xdr:spPr>
        <a:xfrm>
          <a:off x="12625017" y="6314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5" name="楕円 52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26"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7" name="楕円 526"/>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8" name="テキスト ボックス 527"/>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29" name="楕円 52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0" name="テキスト ボックス 529"/>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1" name="楕円 530"/>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2" name="テキスト ボックス 531"/>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3" name="楕円 532"/>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4" name="テキスト ボックス 533"/>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4" name="テキスト ボックス 59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5" name="直線コネクタ 59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6" name="テキスト ボックス 595"/>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7" name="直線コネクタ 59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8" name="テキスト ボックス 59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9" name="直線コネクタ 59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0" name="テキスト ボックス 59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1" name="直線コネクタ 60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2" name="テキスト ボックス 60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22108</xdr:rowOff>
    </xdr:from>
    <xdr:to>
      <xdr:col>85</xdr:col>
      <xdr:colOff>126364</xdr:colOff>
      <xdr:row>78</xdr:row>
      <xdr:rowOff>125961</xdr:rowOff>
    </xdr:to>
    <xdr:cxnSp macro="">
      <xdr:nvCxnSpPr>
        <xdr:cNvPr id="606" name="直線コネクタ 605"/>
        <xdr:cNvCxnSpPr/>
      </xdr:nvCxnSpPr>
      <xdr:spPr>
        <a:xfrm flipV="1">
          <a:off x="16317595" y="12195058"/>
          <a:ext cx="1269" cy="130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129788</xdr:rowOff>
    </xdr:from>
    <xdr:ext cx="534377" cy="259045"/>
    <xdr:sp macro="" textlink="">
      <xdr:nvSpPr>
        <xdr:cNvPr id="607" name="公債費最小値テキスト"/>
        <xdr:cNvSpPr txBox="1"/>
      </xdr:nvSpPr>
      <xdr:spPr>
        <a:xfrm>
          <a:off x="16370300" y="1350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125961</xdr:rowOff>
    </xdr:from>
    <xdr:to>
      <xdr:col>86</xdr:col>
      <xdr:colOff>25400</xdr:colOff>
      <xdr:row>78</xdr:row>
      <xdr:rowOff>125961</xdr:rowOff>
    </xdr:to>
    <xdr:cxnSp macro="">
      <xdr:nvCxnSpPr>
        <xdr:cNvPr id="608" name="直線コネクタ 607"/>
        <xdr:cNvCxnSpPr/>
      </xdr:nvCxnSpPr>
      <xdr:spPr>
        <a:xfrm>
          <a:off x="16230600" y="1349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140235</xdr:rowOff>
    </xdr:from>
    <xdr:ext cx="534377" cy="259045"/>
    <xdr:sp macro="" textlink="">
      <xdr:nvSpPr>
        <xdr:cNvPr id="609" name="公債費最大値テキスト"/>
        <xdr:cNvSpPr txBox="1"/>
      </xdr:nvSpPr>
      <xdr:spPr>
        <a:xfrm>
          <a:off x="16370300" y="119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22108</xdr:rowOff>
    </xdr:from>
    <xdr:to>
      <xdr:col>86</xdr:col>
      <xdr:colOff>25400</xdr:colOff>
      <xdr:row>71</xdr:row>
      <xdr:rowOff>22108</xdr:rowOff>
    </xdr:to>
    <xdr:cxnSp macro="">
      <xdr:nvCxnSpPr>
        <xdr:cNvPr id="610" name="直線コネクタ 609"/>
        <xdr:cNvCxnSpPr/>
      </xdr:nvCxnSpPr>
      <xdr:spPr>
        <a:xfrm>
          <a:off x="16230600" y="12195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138992</xdr:rowOff>
    </xdr:from>
    <xdr:to>
      <xdr:col>85</xdr:col>
      <xdr:colOff>127000</xdr:colOff>
      <xdr:row>76</xdr:row>
      <xdr:rowOff>156000</xdr:rowOff>
    </xdr:to>
    <xdr:cxnSp macro="">
      <xdr:nvCxnSpPr>
        <xdr:cNvPr id="611" name="直線コネクタ 610"/>
        <xdr:cNvCxnSpPr/>
      </xdr:nvCxnSpPr>
      <xdr:spPr>
        <a:xfrm>
          <a:off x="15481300" y="13169192"/>
          <a:ext cx="8382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41483</xdr:rowOff>
    </xdr:from>
    <xdr:ext cx="534377" cy="259045"/>
    <xdr:sp macro="" textlink="">
      <xdr:nvSpPr>
        <xdr:cNvPr id="612" name="公債費平均値テキスト"/>
        <xdr:cNvSpPr txBox="1"/>
      </xdr:nvSpPr>
      <xdr:spPr>
        <a:xfrm>
          <a:off x="16370300" y="12728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18606</xdr:rowOff>
    </xdr:from>
    <xdr:to>
      <xdr:col>85</xdr:col>
      <xdr:colOff>177800</xdr:colOff>
      <xdr:row>75</xdr:row>
      <xdr:rowOff>120206</xdr:rowOff>
    </xdr:to>
    <xdr:sp macro="" textlink="">
      <xdr:nvSpPr>
        <xdr:cNvPr id="613" name="フローチャート: 判断 612"/>
        <xdr:cNvSpPr/>
      </xdr:nvSpPr>
      <xdr:spPr>
        <a:xfrm>
          <a:off x="162687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90277</xdr:rowOff>
    </xdr:from>
    <xdr:to>
      <xdr:col>81</xdr:col>
      <xdr:colOff>50800</xdr:colOff>
      <xdr:row>76</xdr:row>
      <xdr:rowOff>138992</xdr:rowOff>
    </xdr:to>
    <xdr:cxnSp macro="">
      <xdr:nvCxnSpPr>
        <xdr:cNvPr id="614" name="直線コネクタ 613"/>
        <xdr:cNvCxnSpPr/>
      </xdr:nvCxnSpPr>
      <xdr:spPr>
        <a:xfrm>
          <a:off x="14592300" y="13120477"/>
          <a:ext cx="889000" cy="4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22241</xdr:rowOff>
    </xdr:from>
    <xdr:to>
      <xdr:col>81</xdr:col>
      <xdr:colOff>101600</xdr:colOff>
      <xdr:row>75</xdr:row>
      <xdr:rowOff>123841</xdr:rowOff>
    </xdr:to>
    <xdr:sp macro="" textlink="">
      <xdr:nvSpPr>
        <xdr:cNvPr id="615" name="フローチャート: 判断 614"/>
        <xdr:cNvSpPr/>
      </xdr:nvSpPr>
      <xdr:spPr>
        <a:xfrm>
          <a:off x="154305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140368</xdr:rowOff>
    </xdr:from>
    <xdr:ext cx="534377" cy="259045"/>
    <xdr:sp macro="" textlink="">
      <xdr:nvSpPr>
        <xdr:cNvPr id="616" name="テキスト ボックス 615"/>
        <xdr:cNvSpPr txBox="1"/>
      </xdr:nvSpPr>
      <xdr:spPr>
        <a:xfrm>
          <a:off x="15214111" y="1265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45676</xdr:rowOff>
    </xdr:from>
    <xdr:to>
      <xdr:col>76</xdr:col>
      <xdr:colOff>114300</xdr:colOff>
      <xdr:row>76</xdr:row>
      <xdr:rowOff>90277</xdr:rowOff>
    </xdr:to>
    <xdr:cxnSp macro="">
      <xdr:nvCxnSpPr>
        <xdr:cNvPr id="617" name="直線コネクタ 616"/>
        <xdr:cNvCxnSpPr/>
      </xdr:nvCxnSpPr>
      <xdr:spPr>
        <a:xfrm>
          <a:off x="13703300" y="13075876"/>
          <a:ext cx="889000" cy="4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158531</xdr:rowOff>
    </xdr:from>
    <xdr:to>
      <xdr:col>76</xdr:col>
      <xdr:colOff>165100</xdr:colOff>
      <xdr:row>76</xdr:row>
      <xdr:rowOff>88681</xdr:rowOff>
    </xdr:to>
    <xdr:sp macro="" textlink="">
      <xdr:nvSpPr>
        <xdr:cNvPr id="618" name="フローチャート: 判断 617"/>
        <xdr:cNvSpPr/>
      </xdr:nvSpPr>
      <xdr:spPr>
        <a:xfrm>
          <a:off x="14541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105208</xdr:rowOff>
    </xdr:from>
    <xdr:ext cx="534377" cy="259045"/>
    <xdr:sp macro="" textlink="">
      <xdr:nvSpPr>
        <xdr:cNvPr id="619" name="テキスト ボックス 618"/>
        <xdr:cNvSpPr txBox="1"/>
      </xdr:nvSpPr>
      <xdr:spPr>
        <a:xfrm>
          <a:off x="14325111" y="1279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32029</xdr:rowOff>
    </xdr:from>
    <xdr:to>
      <xdr:col>71</xdr:col>
      <xdr:colOff>177800</xdr:colOff>
      <xdr:row>76</xdr:row>
      <xdr:rowOff>45676</xdr:rowOff>
    </xdr:to>
    <xdr:cxnSp macro="">
      <xdr:nvCxnSpPr>
        <xdr:cNvPr id="620" name="直線コネクタ 619"/>
        <xdr:cNvCxnSpPr/>
      </xdr:nvCxnSpPr>
      <xdr:spPr>
        <a:xfrm>
          <a:off x="12814300" y="13062229"/>
          <a:ext cx="889000" cy="1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8044</xdr:rowOff>
    </xdr:from>
    <xdr:to>
      <xdr:col>72</xdr:col>
      <xdr:colOff>38100</xdr:colOff>
      <xdr:row>76</xdr:row>
      <xdr:rowOff>109644</xdr:rowOff>
    </xdr:to>
    <xdr:sp macro="" textlink="">
      <xdr:nvSpPr>
        <xdr:cNvPr id="621" name="フローチャート: 判断 620"/>
        <xdr:cNvSpPr/>
      </xdr:nvSpPr>
      <xdr:spPr>
        <a:xfrm>
          <a:off x="13652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100771</xdr:rowOff>
    </xdr:from>
    <xdr:ext cx="534377" cy="259045"/>
    <xdr:sp macro="" textlink="">
      <xdr:nvSpPr>
        <xdr:cNvPr id="622" name="テキスト ボックス 621"/>
        <xdr:cNvSpPr txBox="1"/>
      </xdr:nvSpPr>
      <xdr:spPr>
        <a:xfrm>
          <a:off x="13436111" y="1313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166875</xdr:rowOff>
    </xdr:from>
    <xdr:to>
      <xdr:col>67</xdr:col>
      <xdr:colOff>101600</xdr:colOff>
      <xdr:row>76</xdr:row>
      <xdr:rowOff>97025</xdr:rowOff>
    </xdr:to>
    <xdr:sp macro="" textlink="">
      <xdr:nvSpPr>
        <xdr:cNvPr id="623" name="フローチャート: 判断 622"/>
        <xdr:cNvSpPr/>
      </xdr:nvSpPr>
      <xdr:spPr>
        <a:xfrm>
          <a:off x="12763500" y="1302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88152</xdr:rowOff>
    </xdr:from>
    <xdr:ext cx="534377" cy="259045"/>
    <xdr:sp macro="" textlink="">
      <xdr:nvSpPr>
        <xdr:cNvPr id="624" name="テキスト ボックス 623"/>
        <xdr:cNvSpPr txBox="1"/>
      </xdr:nvSpPr>
      <xdr:spPr>
        <a:xfrm>
          <a:off x="12547111" y="1311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105200</xdr:rowOff>
    </xdr:from>
    <xdr:to>
      <xdr:col>85</xdr:col>
      <xdr:colOff>177800</xdr:colOff>
      <xdr:row>77</xdr:row>
      <xdr:rowOff>35350</xdr:rowOff>
    </xdr:to>
    <xdr:sp macro="" textlink="">
      <xdr:nvSpPr>
        <xdr:cNvPr id="630" name="楕円 629"/>
        <xdr:cNvSpPr/>
      </xdr:nvSpPr>
      <xdr:spPr>
        <a:xfrm>
          <a:off x="16268700" y="131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83627</xdr:rowOff>
    </xdr:from>
    <xdr:ext cx="534377" cy="259045"/>
    <xdr:sp macro="" textlink="">
      <xdr:nvSpPr>
        <xdr:cNvPr id="631" name="公債費該当値テキスト"/>
        <xdr:cNvSpPr txBox="1"/>
      </xdr:nvSpPr>
      <xdr:spPr>
        <a:xfrm>
          <a:off x="16370300" y="1311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88192</xdr:rowOff>
    </xdr:from>
    <xdr:to>
      <xdr:col>81</xdr:col>
      <xdr:colOff>101600</xdr:colOff>
      <xdr:row>77</xdr:row>
      <xdr:rowOff>18342</xdr:rowOff>
    </xdr:to>
    <xdr:sp macro="" textlink="">
      <xdr:nvSpPr>
        <xdr:cNvPr id="632" name="楕円 631"/>
        <xdr:cNvSpPr/>
      </xdr:nvSpPr>
      <xdr:spPr>
        <a:xfrm>
          <a:off x="15430500" y="1311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9469</xdr:rowOff>
    </xdr:from>
    <xdr:ext cx="534377" cy="259045"/>
    <xdr:sp macro="" textlink="">
      <xdr:nvSpPr>
        <xdr:cNvPr id="633" name="テキスト ボックス 632"/>
        <xdr:cNvSpPr txBox="1"/>
      </xdr:nvSpPr>
      <xdr:spPr>
        <a:xfrm>
          <a:off x="15214111" y="1321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39477</xdr:rowOff>
    </xdr:from>
    <xdr:to>
      <xdr:col>76</xdr:col>
      <xdr:colOff>165100</xdr:colOff>
      <xdr:row>76</xdr:row>
      <xdr:rowOff>141077</xdr:rowOff>
    </xdr:to>
    <xdr:sp macro="" textlink="">
      <xdr:nvSpPr>
        <xdr:cNvPr id="634" name="楕円 633"/>
        <xdr:cNvSpPr/>
      </xdr:nvSpPr>
      <xdr:spPr>
        <a:xfrm>
          <a:off x="14541500" y="1306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132204</xdr:rowOff>
    </xdr:from>
    <xdr:ext cx="534377" cy="259045"/>
    <xdr:sp macro="" textlink="">
      <xdr:nvSpPr>
        <xdr:cNvPr id="635" name="テキスト ボックス 634"/>
        <xdr:cNvSpPr txBox="1"/>
      </xdr:nvSpPr>
      <xdr:spPr>
        <a:xfrm>
          <a:off x="14325111" y="1316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166326</xdr:rowOff>
    </xdr:from>
    <xdr:to>
      <xdr:col>72</xdr:col>
      <xdr:colOff>38100</xdr:colOff>
      <xdr:row>76</xdr:row>
      <xdr:rowOff>96476</xdr:rowOff>
    </xdr:to>
    <xdr:sp macro="" textlink="">
      <xdr:nvSpPr>
        <xdr:cNvPr id="636" name="楕円 635"/>
        <xdr:cNvSpPr/>
      </xdr:nvSpPr>
      <xdr:spPr>
        <a:xfrm>
          <a:off x="13652500" y="1302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113004</xdr:rowOff>
    </xdr:from>
    <xdr:ext cx="534377" cy="259045"/>
    <xdr:sp macro="" textlink="">
      <xdr:nvSpPr>
        <xdr:cNvPr id="637" name="テキスト ボックス 636"/>
        <xdr:cNvSpPr txBox="1"/>
      </xdr:nvSpPr>
      <xdr:spPr>
        <a:xfrm>
          <a:off x="13436111" y="1280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152679</xdr:rowOff>
    </xdr:from>
    <xdr:to>
      <xdr:col>67</xdr:col>
      <xdr:colOff>101600</xdr:colOff>
      <xdr:row>76</xdr:row>
      <xdr:rowOff>82829</xdr:rowOff>
    </xdr:to>
    <xdr:sp macro="" textlink="">
      <xdr:nvSpPr>
        <xdr:cNvPr id="638" name="楕円 637"/>
        <xdr:cNvSpPr/>
      </xdr:nvSpPr>
      <xdr:spPr>
        <a:xfrm>
          <a:off x="12763500" y="1301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99356</xdr:rowOff>
    </xdr:from>
    <xdr:ext cx="534377" cy="259045"/>
    <xdr:sp macro="" textlink="">
      <xdr:nvSpPr>
        <xdr:cNvPr id="639" name="テキスト ボックス 638"/>
        <xdr:cNvSpPr txBox="1"/>
      </xdr:nvSpPr>
      <xdr:spPr>
        <a:xfrm>
          <a:off x="12547111" y="1278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5" name="テキスト ボックス 65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7" name="テキスト ボックス 65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59" name="テキスト ボックス 65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1" name="テキスト ボックス 66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121717</xdr:rowOff>
    </xdr:from>
    <xdr:to>
      <xdr:col>85</xdr:col>
      <xdr:colOff>126364</xdr:colOff>
      <xdr:row>98</xdr:row>
      <xdr:rowOff>157074</xdr:rowOff>
    </xdr:to>
    <xdr:cxnSp macro="">
      <xdr:nvCxnSpPr>
        <xdr:cNvPr id="663" name="直線コネクタ 662"/>
        <xdr:cNvCxnSpPr/>
      </xdr:nvCxnSpPr>
      <xdr:spPr>
        <a:xfrm flipV="1">
          <a:off x="16317595" y="15723667"/>
          <a:ext cx="1269" cy="123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160901</xdr:rowOff>
    </xdr:from>
    <xdr:ext cx="469744" cy="259045"/>
    <xdr:sp macro="" textlink="">
      <xdr:nvSpPr>
        <xdr:cNvPr id="664" name="積立金最小値テキスト"/>
        <xdr:cNvSpPr txBox="1"/>
      </xdr:nvSpPr>
      <xdr:spPr>
        <a:xfrm>
          <a:off x="16370300" y="1696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157074</xdr:rowOff>
    </xdr:from>
    <xdr:to>
      <xdr:col>86</xdr:col>
      <xdr:colOff>25400</xdr:colOff>
      <xdr:row>98</xdr:row>
      <xdr:rowOff>157074</xdr:rowOff>
    </xdr:to>
    <xdr:cxnSp macro="">
      <xdr:nvCxnSpPr>
        <xdr:cNvPr id="665" name="直線コネクタ 664"/>
        <xdr:cNvCxnSpPr/>
      </xdr:nvCxnSpPr>
      <xdr:spPr>
        <a:xfrm>
          <a:off x="16230600" y="1695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68394</xdr:rowOff>
    </xdr:from>
    <xdr:ext cx="534377" cy="259045"/>
    <xdr:sp macro="" textlink="">
      <xdr:nvSpPr>
        <xdr:cNvPr id="666" name="積立金最大値テキスト"/>
        <xdr:cNvSpPr txBox="1"/>
      </xdr:nvSpPr>
      <xdr:spPr>
        <a:xfrm>
          <a:off x="16370300" y="154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121717</xdr:rowOff>
    </xdr:from>
    <xdr:to>
      <xdr:col>86</xdr:col>
      <xdr:colOff>25400</xdr:colOff>
      <xdr:row>91</xdr:row>
      <xdr:rowOff>121717</xdr:rowOff>
    </xdr:to>
    <xdr:cxnSp macro="">
      <xdr:nvCxnSpPr>
        <xdr:cNvPr id="667" name="直線コネクタ 666"/>
        <xdr:cNvCxnSpPr/>
      </xdr:nvCxnSpPr>
      <xdr:spPr>
        <a:xfrm>
          <a:off x="16230600" y="1572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141681</xdr:rowOff>
    </xdr:from>
    <xdr:to>
      <xdr:col>85</xdr:col>
      <xdr:colOff>127000</xdr:colOff>
      <xdr:row>99</xdr:row>
      <xdr:rowOff>33134</xdr:rowOff>
    </xdr:to>
    <xdr:cxnSp macro="">
      <xdr:nvCxnSpPr>
        <xdr:cNvPr id="668" name="直線コネクタ 667"/>
        <xdr:cNvCxnSpPr/>
      </xdr:nvCxnSpPr>
      <xdr:spPr>
        <a:xfrm flipV="1">
          <a:off x="15481300" y="16943781"/>
          <a:ext cx="838200" cy="6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24795</xdr:rowOff>
    </xdr:from>
    <xdr:ext cx="534377" cy="259045"/>
    <xdr:sp macro="" textlink="">
      <xdr:nvSpPr>
        <xdr:cNvPr id="669" name="積立金平均値テキスト"/>
        <xdr:cNvSpPr txBox="1"/>
      </xdr:nvSpPr>
      <xdr:spPr>
        <a:xfrm>
          <a:off x="16370300" y="16312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1918</xdr:rowOff>
    </xdr:from>
    <xdr:to>
      <xdr:col>85</xdr:col>
      <xdr:colOff>177800</xdr:colOff>
      <xdr:row>96</xdr:row>
      <xdr:rowOff>103518</xdr:rowOff>
    </xdr:to>
    <xdr:sp macro="" textlink="">
      <xdr:nvSpPr>
        <xdr:cNvPr id="670" name="フローチャート: 判断 669"/>
        <xdr:cNvSpPr/>
      </xdr:nvSpPr>
      <xdr:spPr>
        <a:xfrm>
          <a:off x="16268700" y="1646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131584</xdr:rowOff>
    </xdr:from>
    <xdr:to>
      <xdr:col>81</xdr:col>
      <xdr:colOff>50800</xdr:colOff>
      <xdr:row>99</xdr:row>
      <xdr:rowOff>33134</xdr:rowOff>
    </xdr:to>
    <xdr:cxnSp macro="">
      <xdr:nvCxnSpPr>
        <xdr:cNvPr id="671" name="直線コネクタ 670"/>
        <xdr:cNvCxnSpPr/>
      </xdr:nvCxnSpPr>
      <xdr:spPr>
        <a:xfrm>
          <a:off x="14592300" y="16933684"/>
          <a:ext cx="889000" cy="7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101206</xdr:rowOff>
    </xdr:from>
    <xdr:to>
      <xdr:col>81</xdr:col>
      <xdr:colOff>101600</xdr:colOff>
      <xdr:row>96</xdr:row>
      <xdr:rowOff>31356</xdr:rowOff>
    </xdr:to>
    <xdr:sp macro="" textlink="">
      <xdr:nvSpPr>
        <xdr:cNvPr id="672" name="フローチャート: 判断 671"/>
        <xdr:cNvSpPr/>
      </xdr:nvSpPr>
      <xdr:spPr>
        <a:xfrm>
          <a:off x="154305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47883</xdr:rowOff>
    </xdr:from>
    <xdr:ext cx="534377" cy="259045"/>
    <xdr:sp macro="" textlink="">
      <xdr:nvSpPr>
        <xdr:cNvPr id="673" name="テキスト ボックス 672"/>
        <xdr:cNvSpPr txBox="1"/>
      </xdr:nvSpPr>
      <xdr:spPr>
        <a:xfrm>
          <a:off x="15214111" y="161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131584</xdr:rowOff>
    </xdr:from>
    <xdr:to>
      <xdr:col>76</xdr:col>
      <xdr:colOff>114300</xdr:colOff>
      <xdr:row>98</xdr:row>
      <xdr:rowOff>168008</xdr:rowOff>
    </xdr:to>
    <xdr:cxnSp macro="">
      <xdr:nvCxnSpPr>
        <xdr:cNvPr id="674" name="直線コネクタ 673"/>
        <xdr:cNvCxnSpPr/>
      </xdr:nvCxnSpPr>
      <xdr:spPr>
        <a:xfrm flipV="1">
          <a:off x="13703300" y="16933684"/>
          <a:ext cx="889000" cy="3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3327</xdr:rowOff>
    </xdr:from>
    <xdr:to>
      <xdr:col>76</xdr:col>
      <xdr:colOff>165100</xdr:colOff>
      <xdr:row>96</xdr:row>
      <xdr:rowOff>104927</xdr:rowOff>
    </xdr:to>
    <xdr:sp macro="" textlink="">
      <xdr:nvSpPr>
        <xdr:cNvPr id="675" name="フローチャート: 判断 674"/>
        <xdr:cNvSpPr/>
      </xdr:nvSpPr>
      <xdr:spPr>
        <a:xfrm>
          <a:off x="14541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121454</xdr:rowOff>
    </xdr:from>
    <xdr:ext cx="534377" cy="259045"/>
    <xdr:sp macro="" textlink="">
      <xdr:nvSpPr>
        <xdr:cNvPr id="676" name="テキスト ボックス 675"/>
        <xdr:cNvSpPr txBox="1"/>
      </xdr:nvSpPr>
      <xdr:spPr>
        <a:xfrm>
          <a:off x="14325111" y="1623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62167</xdr:rowOff>
    </xdr:from>
    <xdr:to>
      <xdr:col>71</xdr:col>
      <xdr:colOff>177800</xdr:colOff>
      <xdr:row>98</xdr:row>
      <xdr:rowOff>168008</xdr:rowOff>
    </xdr:to>
    <xdr:cxnSp macro="">
      <xdr:nvCxnSpPr>
        <xdr:cNvPr id="677" name="直線コネクタ 676"/>
        <xdr:cNvCxnSpPr/>
      </xdr:nvCxnSpPr>
      <xdr:spPr>
        <a:xfrm>
          <a:off x="12814300" y="16692817"/>
          <a:ext cx="889000" cy="27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121132</xdr:rowOff>
    </xdr:from>
    <xdr:to>
      <xdr:col>72</xdr:col>
      <xdr:colOff>38100</xdr:colOff>
      <xdr:row>97</xdr:row>
      <xdr:rowOff>51282</xdr:rowOff>
    </xdr:to>
    <xdr:sp macro="" textlink="">
      <xdr:nvSpPr>
        <xdr:cNvPr id="678" name="フローチャート: 判断 677"/>
        <xdr:cNvSpPr/>
      </xdr:nvSpPr>
      <xdr:spPr>
        <a:xfrm>
          <a:off x="13652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67809</xdr:rowOff>
    </xdr:from>
    <xdr:ext cx="534377" cy="259045"/>
    <xdr:sp macro="" textlink="">
      <xdr:nvSpPr>
        <xdr:cNvPr id="679" name="テキスト ボックス 678"/>
        <xdr:cNvSpPr txBox="1"/>
      </xdr:nvSpPr>
      <xdr:spPr>
        <a:xfrm>
          <a:off x="13436111" y="163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34455</xdr:rowOff>
    </xdr:from>
    <xdr:to>
      <xdr:col>67</xdr:col>
      <xdr:colOff>101600</xdr:colOff>
      <xdr:row>96</xdr:row>
      <xdr:rowOff>136055</xdr:rowOff>
    </xdr:to>
    <xdr:sp macro="" textlink="">
      <xdr:nvSpPr>
        <xdr:cNvPr id="680" name="フローチャート: 判断 679"/>
        <xdr:cNvSpPr/>
      </xdr:nvSpPr>
      <xdr:spPr>
        <a:xfrm>
          <a:off x="12763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152582</xdr:rowOff>
    </xdr:from>
    <xdr:ext cx="534377" cy="259045"/>
    <xdr:sp macro="" textlink="">
      <xdr:nvSpPr>
        <xdr:cNvPr id="681" name="テキスト ボックス 680"/>
        <xdr:cNvSpPr txBox="1"/>
      </xdr:nvSpPr>
      <xdr:spPr>
        <a:xfrm>
          <a:off x="12547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90881</xdr:rowOff>
    </xdr:from>
    <xdr:to>
      <xdr:col>85</xdr:col>
      <xdr:colOff>177800</xdr:colOff>
      <xdr:row>99</xdr:row>
      <xdr:rowOff>21031</xdr:rowOff>
    </xdr:to>
    <xdr:sp macro="" textlink="">
      <xdr:nvSpPr>
        <xdr:cNvPr id="687" name="楕円 686"/>
        <xdr:cNvSpPr/>
      </xdr:nvSpPr>
      <xdr:spPr>
        <a:xfrm>
          <a:off x="16268700" y="1689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5808</xdr:rowOff>
    </xdr:from>
    <xdr:ext cx="469744" cy="259045"/>
    <xdr:sp macro="" textlink="">
      <xdr:nvSpPr>
        <xdr:cNvPr id="688" name="積立金該当値テキスト"/>
        <xdr:cNvSpPr txBox="1"/>
      </xdr:nvSpPr>
      <xdr:spPr>
        <a:xfrm>
          <a:off x="16370300" y="16807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153784</xdr:rowOff>
    </xdr:from>
    <xdr:to>
      <xdr:col>81</xdr:col>
      <xdr:colOff>101600</xdr:colOff>
      <xdr:row>99</xdr:row>
      <xdr:rowOff>83934</xdr:rowOff>
    </xdr:to>
    <xdr:sp macro="" textlink="">
      <xdr:nvSpPr>
        <xdr:cNvPr id="689" name="楕円 688"/>
        <xdr:cNvSpPr/>
      </xdr:nvSpPr>
      <xdr:spPr>
        <a:xfrm>
          <a:off x="15430500" y="1695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75061</xdr:rowOff>
    </xdr:from>
    <xdr:ext cx="378565" cy="259045"/>
    <xdr:sp macro="" textlink="">
      <xdr:nvSpPr>
        <xdr:cNvPr id="690" name="テキスト ボックス 689"/>
        <xdr:cNvSpPr txBox="1"/>
      </xdr:nvSpPr>
      <xdr:spPr>
        <a:xfrm>
          <a:off x="15292017" y="17048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80784</xdr:rowOff>
    </xdr:from>
    <xdr:to>
      <xdr:col>76</xdr:col>
      <xdr:colOff>165100</xdr:colOff>
      <xdr:row>99</xdr:row>
      <xdr:rowOff>10934</xdr:rowOff>
    </xdr:to>
    <xdr:sp macro="" textlink="">
      <xdr:nvSpPr>
        <xdr:cNvPr id="691" name="楕円 690"/>
        <xdr:cNvSpPr/>
      </xdr:nvSpPr>
      <xdr:spPr>
        <a:xfrm>
          <a:off x="14541500" y="1688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2061</xdr:rowOff>
    </xdr:from>
    <xdr:ext cx="469744" cy="259045"/>
    <xdr:sp macro="" textlink="">
      <xdr:nvSpPr>
        <xdr:cNvPr id="692" name="テキスト ボックス 691"/>
        <xdr:cNvSpPr txBox="1"/>
      </xdr:nvSpPr>
      <xdr:spPr>
        <a:xfrm>
          <a:off x="14357428" y="1697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117208</xdr:rowOff>
    </xdr:from>
    <xdr:to>
      <xdr:col>72</xdr:col>
      <xdr:colOff>38100</xdr:colOff>
      <xdr:row>99</xdr:row>
      <xdr:rowOff>47358</xdr:rowOff>
    </xdr:to>
    <xdr:sp macro="" textlink="">
      <xdr:nvSpPr>
        <xdr:cNvPr id="693" name="楕円 692"/>
        <xdr:cNvSpPr/>
      </xdr:nvSpPr>
      <xdr:spPr>
        <a:xfrm>
          <a:off x="13652500" y="1691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38485</xdr:rowOff>
    </xdr:from>
    <xdr:ext cx="469744" cy="259045"/>
    <xdr:sp macro="" textlink="">
      <xdr:nvSpPr>
        <xdr:cNvPr id="694" name="テキスト ボックス 693"/>
        <xdr:cNvSpPr txBox="1"/>
      </xdr:nvSpPr>
      <xdr:spPr>
        <a:xfrm>
          <a:off x="13468428" y="1701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11367</xdr:rowOff>
    </xdr:from>
    <xdr:to>
      <xdr:col>67</xdr:col>
      <xdr:colOff>101600</xdr:colOff>
      <xdr:row>97</xdr:row>
      <xdr:rowOff>112967</xdr:rowOff>
    </xdr:to>
    <xdr:sp macro="" textlink="">
      <xdr:nvSpPr>
        <xdr:cNvPr id="695" name="楕円 694"/>
        <xdr:cNvSpPr/>
      </xdr:nvSpPr>
      <xdr:spPr>
        <a:xfrm>
          <a:off x="12763500" y="1664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104094</xdr:rowOff>
    </xdr:from>
    <xdr:ext cx="469744" cy="259045"/>
    <xdr:sp macro="" textlink="">
      <xdr:nvSpPr>
        <xdr:cNvPr id="696" name="テキスト ボックス 695"/>
        <xdr:cNvSpPr txBox="1"/>
      </xdr:nvSpPr>
      <xdr:spPr>
        <a:xfrm>
          <a:off x="12579428" y="16734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0" name="テキスト ボックス 70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2" name="テキスト ボックス 71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4" name="テキスト ボックス 71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8" name="テキスト ボックス 71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32385</xdr:rowOff>
    </xdr:from>
    <xdr:to>
      <xdr:col>116</xdr:col>
      <xdr:colOff>62864</xdr:colOff>
      <xdr:row>39</xdr:row>
      <xdr:rowOff>44450</xdr:rowOff>
    </xdr:to>
    <xdr:cxnSp macro="">
      <xdr:nvCxnSpPr>
        <xdr:cNvPr id="720" name="直線コネクタ 719"/>
        <xdr:cNvCxnSpPr/>
      </xdr:nvCxnSpPr>
      <xdr:spPr>
        <a:xfrm flipV="1">
          <a:off x="22159595" y="5347335"/>
          <a:ext cx="1269" cy="1383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150512</xdr:rowOff>
    </xdr:from>
    <xdr:ext cx="534377" cy="259045"/>
    <xdr:sp macro="" textlink="">
      <xdr:nvSpPr>
        <xdr:cNvPr id="723" name="投資及び出資金最大値テキスト"/>
        <xdr:cNvSpPr txBox="1"/>
      </xdr:nvSpPr>
      <xdr:spPr>
        <a:xfrm>
          <a:off x="22212300" y="512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32385</xdr:rowOff>
    </xdr:from>
    <xdr:to>
      <xdr:col>116</xdr:col>
      <xdr:colOff>152400</xdr:colOff>
      <xdr:row>31</xdr:row>
      <xdr:rowOff>32385</xdr:rowOff>
    </xdr:to>
    <xdr:cxnSp macro="">
      <xdr:nvCxnSpPr>
        <xdr:cNvPr id="724" name="直線コネクタ 723"/>
        <xdr:cNvCxnSpPr/>
      </xdr:nvCxnSpPr>
      <xdr:spPr>
        <a:xfrm>
          <a:off x="22072600" y="534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37211</xdr:rowOff>
    </xdr:from>
    <xdr:to>
      <xdr:col>116</xdr:col>
      <xdr:colOff>63500</xdr:colOff>
      <xdr:row>39</xdr:row>
      <xdr:rowOff>44450</xdr:rowOff>
    </xdr:to>
    <xdr:cxnSp macro="">
      <xdr:nvCxnSpPr>
        <xdr:cNvPr id="725" name="直線コネクタ 724"/>
        <xdr:cNvCxnSpPr/>
      </xdr:nvCxnSpPr>
      <xdr:spPr>
        <a:xfrm flipV="1">
          <a:off x="21323300" y="6552311"/>
          <a:ext cx="838200" cy="17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159656</xdr:rowOff>
    </xdr:from>
    <xdr:ext cx="469744" cy="259045"/>
    <xdr:sp macro="" textlink="">
      <xdr:nvSpPr>
        <xdr:cNvPr id="726" name="投資及び出資金平均値テキスト"/>
        <xdr:cNvSpPr txBox="1"/>
      </xdr:nvSpPr>
      <xdr:spPr>
        <a:xfrm>
          <a:off x="22212300" y="6331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136779</xdr:rowOff>
    </xdr:from>
    <xdr:to>
      <xdr:col>116</xdr:col>
      <xdr:colOff>114300</xdr:colOff>
      <xdr:row>38</xdr:row>
      <xdr:rowOff>66929</xdr:rowOff>
    </xdr:to>
    <xdr:sp macro="" textlink="">
      <xdr:nvSpPr>
        <xdr:cNvPr id="727" name="フローチャート: 判断 726"/>
        <xdr:cNvSpPr/>
      </xdr:nvSpPr>
      <xdr:spPr>
        <a:xfrm>
          <a:off x="221107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8" name="直線コネクタ 72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29" name="フローチャート: 判断 728"/>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101109</xdr:rowOff>
    </xdr:from>
    <xdr:ext cx="469744" cy="259045"/>
    <xdr:sp macro="" textlink="">
      <xdr:nvSpPr>
        <xdr:cNvPr id="730" name="テキスト ボックス 729"/>
        <xdr:cNvSpPr txBox="1"/>
      </xdr:nvSpPr>
      <xdr:spPr>
        <a:xfrm>
          <a:off x="21088428" y="627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1" name="直線コネクタ 73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39116</xdr:rowOff>
    </xdr:from>
    <xdr:to>
      <xdr:col>107</xdr:col>
      <xdr:colOff>101600</xdr:colOff>
      <xdr:row>38</xdr:row>
      <xdr:rowOff>140716</xdr:rowOff>
    </xdr:to>
    <xdr:sp macro="" textlink="">
      <xdr:nvSpPr>
        <xdr:cNvPr id="732" name="フローチャート: 判断 731"/>
        <xdr:cNvSpPr/>
      </xdr:nvSpPr>
      <xdr:spPr>
        <a:xfrm>
          <a:off x="20383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157243</xdr:rowOff>
    </xdr:from>
    <xdr:ext cx="378565" cy="259045"/>
    <xdr:sp macro="" textlink="">
      <xdr:nvSpPr>
        <xdr:cNvPr id="733" name="テキスト ボックス 732"/>
        <xdr:cNvSpPr txBox="1"/>
      </xdr:nvSpPr>
      <xdr:spPr>
        <a:xfrm>
          <a:off x="20245017" y="632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4" name="直線コネクタ 73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33274</xdr:rowOff>
    </xdr:from>
    <xdr:to>
      <xdr:col>102</xdr:col>
      <xdr:colOff>165100</xdr:colOff>
      <xdr:row>38</xdr:row>
      <xdr:rowOff>134874</xdr:rowOff>
    </xdr:to>
    <xdr:sp macro="" textlink="">
      <xdr:nvSpPr>
        <xdr:cNvPr id="735" name="フローチャート: 判断 734"/>
        <xdr:cNvSpPr/>
      </xdr:nvSpPr>
      <xdr:spPr>
        <a:xfrm>
          <a:off x="19494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151401</xdr:rowOff>
    </xdr:from>
    <xdr:ext cx="469744" cy="259045"/>
    <xdr:sp macro="" textlink="">
      <xdr:nvSpPr>
        <xdr:cNvPr id="736" name="テキスト ボックス 735"/>
        <xdr:cNvSpPr txBox="1"/>
      </xdr:nvSpPr>
      <xdr:spPr>
        <a:xfrm>
          <a:off x="19310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146558</xdr:rowOff>
    </xdr:from>
    <xdr:to>
      <xdr:col>98</xdr:col>
      <xdr:colOff>38100</xdr:colOff>
      <xdr:row>38</xdr:row>
      <xdr:rowOff>76708</xdr:rowOff>
    </xdr:to>
    <xdr:sp macro="" textlink="">
      <xdr:nvSpPr>
        <xdr:cNvPr id="737" name="フローチャート: 判断 736"/>
        <xdr:cNvSpPr/>
      </xdr:nvSpPr>
      <xdr:spPr>
        <a:xfrm>
          <a:off x="18605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93235</xdr:rowOff>
    </xdr:from>
    <xdr:ext cx="469744" cy="259045"/>
    <xdr:sp macro="" textlink="">
      <xdr:nvSpPr>
        <xdr:cNvPr id="738" name="テキスト ボックス 737"/>
        <xdr:cNvSpPr txBox="1"/>
      </xdr:nvSpPr>
      <xdr:spPr>
        <a:xfrm>
          <a:off x="18421428"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157861</xdr:rowOff>
    </xdr:from>
    <xdr:to>
      <xdr:col>116</xdr:col>
      <xdr:colOff>114300</xdr:colOff>
      <xdr:row>38</xdr:row>
      <xdr:rowOff>88011</xdr:rowOff>
    </xdr:to>
    <xdr:sp macro="" textlink="">
      <xdr:nvSpPr>
        <xdr:cNvPr id="744" name="楕円 743"/>
        <xdr:cNvSpPr/>
      </xdr:nvSpPr>
      <xdr:spPr>
        <a:xfrm>
          <a:off x="22110700" y="65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136288</xdr:rowOff>
    </xdr:from>
    <xdr:ext cx="469744" cy="259045"/>
    <xdr:sp macro="" textlink="">
      <xdr:nvSpPr>
        <xdr:cNvPr id="745" name="投資及び出資金該当値テキスト"/>
        <xdr:cNvSpPr txBox="1"/>
      </xdr:nvSpPr>
      <xdr:spPr>
        <a:xfrm>
          <a:off x="22212300" y="647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6" name="楕円 74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7" name="テキスト ボックス 74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8" name="楕円 74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9" name="テキスト ボックス 74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0" name="楕円 74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1" name="テキスト ボックス 75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2" name="楕円 75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3" name="テキスト ボックス 75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4" name="直線コネクタ 76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5" name="テキスト ボックス 76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6" name="直線コネクタ 76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7" name="テキスト ボックス 76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9" name="テキスト ボックス 76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0" name="直線コネクタ 76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1" name="テキスト ボックス 77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2" name="直線コネクタ 77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3" name="テキスト ボックス 77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22466</xdr:rowOff>
    </xdr:from>
    <xdr:to>
      <xdr:col>116</xdr:col>
      <xdr:colOff>62864</xdr:colOff>
      <xdr:row>59</xdr:row>
      <xdr:rowOff>44259</xdr:rowOff>
    </xdr:to>
    <xdr:cxnSp macro="">
      <xdr:nvCxnSpPr>
        <xdr:cNvPr id="777" name="直線コネクタ 776"/>
        <xdr:cNvCxnSpPr/>
      </xdr:nvCxnSpPr>
      <xdr:spPr>
        <a:xfrm flipV="1">
          <a:off x="22159595" y="8766416"/>
          <a:ext cx="1269" cy="139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48086</xdr:rowOff>
    </xdr:from>
    <xdr:ext cx="249299" cy="259045"/>
    <xdr:sp macro="" textlink="">
      <xdr:nvSpPr>
        <xdr:cNvPr id="778" name="貸付金最小値テキスト"/>
        <xdr:cNvSpPr txBox="1"/>
      </xdr:nvSpPr>
      <xdr:spPr>
        <a:xfrm>
          <a:off x="22212300" y="10163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44259</xdr:rowOff>
    </xdr:from>
    <xdr:to>
      <xdr:col>116</xdr:col>
      <xdr:colOff>152400</xdr:colOff>
      <xdr:row>59</xdr:row>
      <xdr:rowOff>44259</xdr:rowOff>
    </xdr:to>
    <xdr:cxnSp macro="">
      <xdr:nvCxnSpPr>
        <xdr:cNvPr id="779" name="直線コネクタ 778"/>
        <xdr:cNvCxnSpPr/>
      </xdr:nvCxnSpPr>
      <xdr:spPr>
        <a:xfrm>
          <a:off x="22072600" y="1015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140593</xdr:rowOff>
    </xdr:from>
    <xdr:ext cx="534377" cy="259045"/>
    <xdr:sp macro="" textlink="">
      <xdr:nvSpPr>
        <xdr:cNvPr id="780" name="貸付金最大値テキスト"/>
        <xdr:cNvSpPr txBox="1"/>
      </xdr:nvSpPr>
      <xdr:spPr>
        <a:xfrm>
          <a:off x="22212300" y="854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22466</xdr:rowOff>
    </xdr:from>
    <xdr:to>
      <xdr:col>116</xdr:col>
      <xdr:colOff>152400</xdr:colOff>
      <xdr:row>51</xdr:row>
      <xdr:rowOff>22466</xdr:rowOff>
    </xdr:to>
    <xdr:cxnSp macro="">
      <xdr:nvCxnSpPr>
        <xdr:cNvPr id="781" name="直線コネクタ 780"/>
        <xdr:cNvCxnSpPr/>
      </xdr:nvCxnSpPr>
      <xdr:spPr>
        <a:xfrm>
          <a:off x="22072600" y="876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41669</xdr:rowOff>
    </xdr:from>
    <xdr:to>
      <xdr:col>116</xdr:col>
      <xdr:colOff>63500</xdr:colOff>
      <xdr:row>59</xdr:row>
      <xdr:rowOff>41707</xdr:rowOff>
    </xdr:to>
    <xdr:cxnSp macro="">
      <xdr:nvCxnSpPr>
        <xdr:cNvPr id="782" name="直線コネクタ 781"/>
        <xdr:cNvCxnSpPr/>
      </xdr:nvCxnSpPr>
      <xdr:spPr>
        <a:xfrm flipV="1">
          <a:off x="21323300" y="10157219"/>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116464</xdr:rowOff>
    </xdr:from>
    <xdr:ext cx="469744" cy="259045"/>
    <xdr:sp macro="" textlink="">
      <xdr:nvSpPr>
        <xdr:cNvPr id="783" name="貸付金平均値テキスト"/>
        <xdr:cNvSpPr txBox="1"/>
      </xdr:nvSpPr>
      <xdr:spPr>
        <a:xfrm>
          <a:off x="22212300" y="9717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93587</xdr:rowOff>
    </xdr:from>
    <xdr:to>
      <xdr:col>116</xdr:col>
      <xdr:colOff>114300</xdr:colOff>
      <xdr:row>58</xdr:row>
      <xdr:rowOff>23737</xdr:rowOff>
    </xdr:to>
    <xdr:sp macro="" textlink="">
      <xdr:nvSpPr>
        <xdr:cNvPr id="784" name="フローチャート: 判断 783"/>
        <xdr:cNvSpPr/>
      </xdr:nvSpPr>
      <xdr:spPr>
        <a:xfrm>
          <a:off x="22110700" y="986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41707</xdr:rowOff>
    </xdr:from>
    <xdr:to>
      <xdr:col>111</xdr:col>
      <xdr:colOff>177800</xdr:colOff>
      <xdr:row>59</xdr:row>
      <xdr:rowOff>41707</xdr:rowOff>
    </xdr:to>
    <xdr:cxnSp macro="">
      <xdr:nvCxnSpPr>
        <xdr:cNvPr id="785" name="直線コネクタ 784"/>
        <xdr:cNvCxnSpPr/>
      </xdr:nvCxnSpPr>
      <xdr:spPr>
        <a:xfrm>
          <a:off x="20434300" y="10157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94767</xdr:rowOff>
    </xdr:from>
    <xdr:to>
      <xdr:col>112</xdr:col>
      <xdr:colOff>38100</xdr:colOff>
      <xdr:row>58</xdr:row>
      <xdr:rowOff>24917</xdr:rowOff>
    </xdr:to>
    <xdr:sp macro="" textlink="">
      <xdr:nvSpPr>
        <xdr:cNvPr id="786" name="フローチャート: 判断 785"/>
        <xdr:cNvSpPr/>
      </xdr:nvSpPr>
      <xdr:spPr>
        <a:xfrm>
          <a:off x="21272500" y="98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41444</xdr:rowOff>
    </xdr:from>
    <xdr:ext cx="469744" cy="259045"/>
    <xdr:sp macro="" textlink="">
      <xdr:nvSpPr>
        <xdr:cNvPr id="787" name="テキスト ボックス 786"/>
        <xdr:cNvSpPr txBox="1"/>
      </xdr:nvSpPr>
      <xdr:spPr>
        <a:xfrm>
          <a:off x="21088428" y="964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41707</xdr:rowOff>
    </xdr:from>
    <xdr:to>
      <xdr:col>107</xdr:col>
      <xdr:colOff>50800</xdr:colOff>
      <xdr:row>59</xdr:row>
      <xdr:rowOff>41745</xdr:rowOff>
    </xdr:to>
    <xdr:cxnSp macro="">
      <xdr:nvCxnSpPr>
        <xdr:cNvPr id="788" name="直線コネクタ 787"/>
        <xdr:cNvCxnSpPr/>
      </xdr:nvCxnSpPr>
      <xdr:spPr>
        <a:xfrm flipV="1">
          <a:off x="19545300" y="1015725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70079</xdr:rowOff>
    </xdr:from>
    <xdr:to>
      <xdr:col>107</xdr:col>
      <xdr:colOff>101600</xdr:colOff>
      <xdr:row>58</xdr:row>
      <xdr:rowOff>229</xdr:rowOff>
    </xdr:to>
    <xdr:sp macro="" textlink="">
      <xdr:nvSpPr>
        <xdr:cNvPr id="789" name="フローチャート: 判断 788"/>
        <xdr:cNvSpPr/>
      </xdr:nvSpPr>
      <xdr:spPr>
        <a:xfrm>
          <a:off x="203835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16756</xdr:rowOff>
    </xdr:from>
    <xdr:ext cx="469744" cy="259045"/>
    <xdr:sp macro="" textlink="">
      <xdr:nvSpPr>
        <xdr:cNvPr id="790" name="テキスト ボックス 789"/>
        <xdr:cNvSpPr txBox="1"/>
      </xdr:nvSpPr>
      <xdr:spPr>
        <a:xfrm>
          <a:off x="20199428" y="961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41745</xdr:rowOff>
    </xdr:from>
    <xdr:to>
      <xdr:col>102</xdr:col>
      <xdr:colOff>114300</xdr:colOff>
      <xdr:row>59</xdr:row>
      <xdr:rowOff>41745</xdr:rowOff>
    </xdr:to>
    <xdr:cxnSp macro="">
      <xdr:nvCxnSpPr>
        <xdr:cNvPr id="791" name="直線コネクタ 790"/>
        <xdr:cNvCxnSpPr/>
      </xdr:nvCxnSpPr>
      <xdr:spPr>
        <a:xfrm>
          <a:off x="18656300" y="101572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110045</xdr:rowOff>
    </xdr:from>
    <xdr:to>
      <xdr:col>102</xdr:col>
      <xdr:colOff>165100</xdr:colOff>
      <xdr:row>58</xdr:row>
      <xdr:rowOff>40195</xdr:rowOff>
    </xdr:to>
    <xdr:sp macro="" textlink="">
      <xdr:nvSpPr>
        <xdr:cNvPr id="792" name="フローチャート: 判断 791"/>
        <xdr:cNvSpPr/>
      </xdr:nvSpPr>
      <xdr:spPr>
        <a:xfrm>
          <a:off x="19494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56722</xdr:rowOff>
    </xdr:from>
    <xdr:ext cx="469744" cy="259045"/>
    <xdr:sp macro="" textlink="">
      <xdr:nvSpPr>
        <xdr:cNvPr id="793" name="テキスト ボックス 792"/>
        <xdr:cNvSpPr txBox="1"/>
      </xdr:nvSpPr>
      <xdr:spPr>
        <a:xfrm>
          <a:off x="19310428" y="965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94691</xdr:rowOff>
    </xdr:from>
    <xdr:to>
      <xdr:col>98</xdr:col>
      <xdr:colOff>38100</xdr:colOff>
      <xdr:row>58</xdr:row>
      <xdr:rowOff>24841</xdr:rowOff>
    </xdr:to>
    <xdr:sp macro="" textlink="">
      <xdr:nvSpPr>
        <xdr:cNvPr id="794" name="フローチャート: 判断 793"/>
        <xdr:cNvSpPr/>
      </xdr:nvSpPr>
      <xdr:spPr>
        <a:xfrm>
          <a:off x="18605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41368</xdr:rowOff>
    </xdr:from>
    <xdr:ext cx="469744" cy="259045"/>
    <xdr:sp macro="" textlink="">
      <xdr:nvSpPr>
        <xdr:cNvPr id="795" name="テキスト ボックス 794"/>
        <xdr:cNvSpPr txBox="1"/>
      </xdr:nvSpPr>
      <xdr:spPr>
        <a:xfrm>
          <a:off x="18421428" y="964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162319</xdr:rowOff>
    </xdr:from>
    <xdr:to>
      <xdr:col>116</xdr:col>
      <xdr:colOff>114300</xdr:colOff>
      <xdr:row>59</xdr:row>
      <xdr:rowOff>92469</xdr:rowOff>
    </xdr:to>
    <xdr:sp macro="" textlink="">
      <xdr:nvSpPr>
        <xdr:cNvPr id="801" name="楕円 800"/>
        <xdr:cNvSpPr/>
      </xdr:nvSpPr>
      <xdr:spPr>
        <a:xfrm>
          <a:off x="22110700" y="1010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77246</xdr:rowOff>
    </xdr:from>
    <xdr:ext cx="313932" cy="259045"/>
    <xdr:sp macro="" textlink="">
      <xdr:nvSpPr>
        <xdr:cNvPr id="802" name="貸付金該当値テキスト"/>
        <xdr:cNvSpPr txBox="1"/>
      </xdr:nvSpPr>
      <xdr:spPr>
        <a:xfrm>
          <a:off x="22212300" y="100213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162357</xdr:rowOff>
    </xdr:from>
    <xdr:to>
      <xdr:col>112</xdr:col>
      <xdr:colOff>38100</xdr:colOff>
      <xdr:row>59</xdr:row>
      <xdr:rowOff>92507</xdr:rowOff>
    </xdr:to>
    <xdr:sp macro="" textlink="">
      <xdr:nvSpPr>
        <xdr:cNvPr id="803" name="楕円 802"/>
        <xdr:cNvSpPr/>
      </xdr:nvSpPr>
      <xdr:spPr>
        <a:xfrm>
          <a:off x="21272500" y="101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83634</xdr:rowOff>
    </xdr:from>
    <xdr:ext cx="313932" cy="259045"/>
    <xdr:sp macro="" textlink="">
      <xdr:nvSpPr>
        <xdr:cNvPr id="804" name="テキスト ボックス 803"/>
        <xdr:cNvSpPr txBox="1"/>
      </xdr:nvSpPr>
      <xdr:spPr>
        <a:xfrm>
          <a:off x="21166333" y="10199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162357</xdr:rowOff>
    </xdr:from>
    <xdr:to>
      <xdr:col>107</xdr:col>
      <xdr:colOff>101600</xdr:colOff>
      <xdr:row>59</xdr:row>
      <xdr:rowOff>92507</xdr:rowOff>
    </xdr:to>
    <xdr:sp macro="" textlink="">
      <xdr:nvSpPr>
        <xdr:cNvPr id="805" name="楕円 804"/>
        <xdr:cNvSpPr/>
      </xdr:nvSpPr>
      <xdr:spPr>
        <a:xfrm>
          <a:off x="20383500" y="101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83634</xdr:rowOff>
    </xdr:from>
    <xdr:ext cx="313932" cy="259045"/>
    <xdr:sp macro="" textlink="">
      <xdr:nvSpPr>
        <xdr:cNvPr id="806" name="テキスト ボックス 805"/>
        <xdr:cNvSpPr txBox="1"/>
      </xdr:nvSpPr>
      <xdr:spPr>
        <a:xfrm>
          <a:off x="20277333" y="10199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162395</xdr:rowOff>
    </xdr:from>
    <xdr:to>
      <xdr:col>102</xdr:col>
      <xdr:colOff>165100</xdr:colOff>
      <xdr:row>59</xdr:row>
      <xdr:rowOff>92545</xdr:rowOff>
    </xdr:to>
    <xdr:sp macro="" textlink="">
      <xdr:nvSpPr>
        <xdr:cNvPr id="807" name="楕円 806"/>
        <xdr:cNvSpPr/>
      </xdr:nvSpPr>
      <xdr:spPr>
        <a:xfrm>
          <a:off x="19494500" y="101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83672</xdr:rowOff>
    </xdr:from>
    <xdr:ext cx="313932" cy="259045"/>
    <xdr:sp macro="" textlink="">
      <xdr:nvSpPr>
        <xdr:cNvPr id="808" name="テキスト ボックス 807"/>
        <xdr:cNvSpPr txBox="1"/>
      </xdr:nvSpPr>
      <xdr:spPr>
        <a:xfrm>
          <a:off x="19388333" y="101992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162395</xdr:rowOff>
    </xdr:from>
    <xdr:to>
      <xdr:col>98</xdr:col>
      <xdr:colOff>38100</xdr:colOff>
      <xdr:row>59</xdr:row>
      <xdr:rowOff>92545</xdr:rowOff>
    </xdr:to>
    <xdr:sp macro="" textlink="">
      <xdr:nvSpPr>
        <xdr:cNvPr id="809" name="楕円 808"/>
        <xdr:cNvSpPr/>
      </xdr:nvSpPr>
      <xdr:spPr>
        <a:xfrm>
          <a:off x="18605500" y="101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83672</xdr:rowOff>
    </xdr:from>
    <xdr:ext cx="313932" cy="259045"/>
    <xdr:sp macro="" textlink="">
      <xdr:nvSpPr>
        <xdr:cNvPr id="810" name="テキスト ボックス 809"/>
        <xdr:cNvSpPr txBox="1"/>
      </xdr:nvSpPr>
      <xdr:spPr>
        <a:xfrm>
          <a:off x="18499333" y="101992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1" name="テキスト ボックス 82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2" name="直線コネクタ 82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3" name="テキスト ボックス 82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4" name="直線コネクタ 82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5" name="テキスト ボックス 82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6" name="直線コネクタ 82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7" name="テキスト ボックス 82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8" name="直線コネクタ 82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9" name="テキスト ボックス 82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0" name="直線コネクタ 82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1" name="テキスト ボックス 830"/>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2" name="直線コネクタ 83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3" name="テキスト ボックス 83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5" name="テキスト ボックス 83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151489</xdr:rowOff>
    </xdr:from>
    <xdr:to>
      <xdr:col>116</xdr:col>
      <xdr:colOff>62864</xdr:colOff>
      <xdr:row>78</xdr:row>
      <xdr:rowOff>104398</xdr:rowOff>
    </xdr:to>
    <xdr:cxnSp macro="">
      <xdr:nvCxnSpPr>
        <xdr:cNvPr id="837" name="直線コネクタ 836"/>
        <xdr:cNvCxnSpPr/>
      </xdr:nvCxnSpPr>
      <xdr:spPr>
        <a:xfrm flipV="1">
          <a:off x="22159595" y="12152989"/>
          <a:ext cx="1269" cy="132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108225</xdr:rowOff>
    </xdr:from>
    <xdr:ext cx="534377" cy="259045"/>
    <xdr:sp macro="" textlink="">
      <xdr:nvSpPr>
        <xdr:cNvPr id="838" name="繰出金最小値テキスト"/>
        <xdr:cNvSpPr txBox="1"/>
      </xdr:nvSpPr>
      <xdr:spPr>
        <a:xfrm>
          <a:off x="22212300" y="1348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104398</xdr:rowOff>
    </xdr:from>
    <xdr:to>
      <xdr:col>116</xdr:col>
      <xdr:colOff>152400</xdr:colOff>
      <xdr:row>78</xdr:row>
      <xdr:rowOff>104398</xdr:rowOff>
    </xdr:to>
    <xdr:cxnSp macro="">
      <xdr:nvCxnSpPr>
        <xdr:cNvPr id="839" name="直線コネクタ 838"/>
        <xdr:cNvCxnSpPr/>
      </xdr:nvCxnSpPr>
      <xdr:spPr>
        <a:xfrm>
          <a:off x="22072600" y="1347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98166</xdr:rowOff>
    </xdr:from>
    <xdr:ext cx="534377" cy="259045"/>
    <xdr:sp macro="" textlink="">
      <xdr:nvSpPr>
        <xdr:cNvPr id="840" name="繰出金最大値テキスト"/>
        <xdr:cNvSpPr txBox="1"/>
      </xdr:nvSpPr>
      <xdr:spPr>
        <a:xfrm>
          <a:off x="22212300" y="1192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151489</xdr:rowOff>
    </xdr:from>
    <xdr:to>
      <xdr:col>116</xdr:col>
      <xdr:colOff>152400</xdr:colOff>
      <xdr:row>70</xdr:row>
      <xdr:rowOff>151489</xdr:rowOff>
    </xdr:to>
    <xdr:cxnSp macro="">
      <xdr:nvCxnSpPr>
        <xdr:cNvPr id="841" name="直線コネクタ 840"/>
        <xdr:cNvCxnSpPr/>
      </xdr:nvCxnSpPr>
      <xdr:spPr>
        <a:xfrm>
          <a:off x="22072600" y="1215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83366</xdr:rowOff>
    </xdr:from>
    <xdr:to>
      <xdr:col>116</xdr:col>
      <xdr:colOff>63500</xdr:colOff>
      <xdr:row>75</xdr:row>
      <xdr:rowOff>57045</xdr:rowOff>
    </xdr:to>
    <xdr:cxnSp macro="">
      <xdr:nvCxnSpPr>
        <xdr:cNvPr id="842" name="直線コネクタ 841"/>
        <xdr:cNvCxnSpPr/>
      </xdr:nvCxnSpPr>
      <xdr:spPr>
        <a:xfrm>
          <a:off x="21323300" y="12427766"/>
          <a:ext cx="838200" cy="48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18998</xdr:rowOff>
    </xdr:from>
    <xdr:ext cx="534377" cy="259045"/>
    <xdr:sp macro="" textlink="">
      <xdr:nvSpPr>
        <xdr:cNvPr id="843" name="繰出金平均値テキスト"/>
        <xdr:cNvSpPr txBox="1"/>
      </xdr:nvSpPr>
      <xdr:spPr>
        <a:xfrm>
          <a:off x="22212300" y="12706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167571</xdr:rowOff>
    </xdr:from>
    <xdr:to>
      <xdr:col>116</xdr:col>
      <xdr:colOff>114300</xdr:colOff>
      <xdr:row>75</xdr:row>
      <xdr:rowOff>97721</xdr:rowOff>
    </xdr:to>
    <xdr:sp macro="" textlink="">
      <xdr:nvSpPr>
        <xdr:cNvPr id="844" name="フローチャート: 判断 843"/>
        <xdr:cNvSpPr/>
      </xdr:nvSpPr>
      <xdr:spPr>
        <a:xfrm>
          <a:off x="221107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78762</xdr:rowOff>
    </xdr:from>
    <xdr:to>
      <xdr:col>111</xdr:col>
      <xdr:colOff>177800</xdr:colOff>
      <xdr:row>72</xdr:row>
      <xdr:rowOff>83366</xdr:rowOff>
    </xdr:to>
    <xdr:cxnSp macro="">
      <xdr:nvCxnSpPr>
        <xdr:cNvPr id="845" name="直線コネクタ 844"/>
        <xdr:cNvCxnSpPr/>
      </xdr:nvCxnSpPr>
      <xdr:spPr>
        <a:xfrm>
          <a:off x="20434300" y="12423162"/>
          <a:ext cx="8890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98501</xdr:rowOff>
    </xdr:from>
    <xdr:to>
      <xdr:col>112</xdr:col>
      <xdr:colOff>38100</xdr:colOff>
      <xdr:row>75</xdr:row>
      <xdr:rowOff>28651</xdr:rowOff>
    </xdr:to>
    <xdr:sp macro="" textlink="">
      <xdr:nvSpPr>
        <xdr:cNvPr id="846" name="フローチャート: 判断 845"/>
        <xdr:cNvSpPr/>
      </xdr:nvSpPr>
      <xdr:spPr>
        <a:xfrm>
          <a:off x="21272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19778</xdr:rowOff>
    </xdr:from>
    <xdr:ext cx="534377" cy="259045"/>
    <xdr:sp macro="" textlink="">
      <xdr:nvSpPr>
        <xdr:cNvPr id="847" name="テキスト ボックス 846"/>
        <xdr:cNvSpPr txBox="1"/>
      </xdr:nvSpPr>
      <xdr:spPr>
        <a:xfrm>
          <a:off x="21056111" y="128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78762</xdr:rowOff>
    </xdr:from>
    <xdr:to>
      <xdr:col>107</xdr:col>
      <xdr:colOff>50800</xdr:colOff>
      <xdr:row>73</xdr:row>
      <xdr:rowOff>72851</xdr:rowOff>
    </xdr:to>
    <xdr:cxnSp macro="">
      <xdr:nvCxnSpPr>
        <xdr:cNvPr id="848" name="直線コネクタ 847"/>
        <xdr:cNvCxnSpPr/>
      </xdr:nvCxnSpPr>
      <xdr:spPr>
        <a:xfrm flipV="1">
          <a:off x="19545300" y="12423162"/>
          <a:ext cx="889000" cy="16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138049</xdr:rowOff>
    </xdr:from>
    <xdr:to>
      <xdr:col>107</xdr:col>
      <xdr:colOff>101600</xdr:colOff>
      <xdr:row>75</xdr:row>
      <xdr:rowOff>68199</xdr:rowOff>
    </xdr:to>
    <xdr:sp macro="" textlink="">
      <xdr:nvSpPr>
        <xdr:cNvPr id="849" name="フローチャート: 判断 848"/>
        <xdr:cNvSpPr/>
      </xdr:nvSpPr>
      <xdr:spPr>
        <a:xfrm>
          <a:off x="20383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59326</xdr:rowOff>
    </xdr:from>
    <xdr:ext cx="534377" cy="259045"/>
    <xdr:sp macro="" textlink="">
      <xdr:nvSpPr>
        <xdr:cNvPr id="850" name="テキスト ボックス 849"/>
        <xdr:cNvSpPr txBox="1"/>
      </xdr:nvSpPr>
      <xdr:spPr>
        <a:xfrm>
          <a:off x="20167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72851</xdr:rowOff>
    </xdr:from>
    <xdr:to>
      <xdr:col>102</xdr:col>
      <xdr:colOff>114300</xdr:colOff>
      <xdr:row>73</xdr:row>
      <xdr:rowOff>97736</xdr:rowOff>
    </xdr:to>
    <xdr:cxnSp macro="">
      <xdr:nvCxnSpPr>
        <xdr:cNvPr id="851" name="直線コネクタ 850"/>
        <xdr:cNvCxnSpPr/>
      </xdr:nvCxnSpPr>
      <xdr:spPr>
        <a:xfrm flipV="1">
          <a:off x="18656300" y="12588701"/>
          <a:ext cx="889000" cy="2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90827</xdr:rowOff>
    </xdr:from>
    <xdr:to>
      <xdr:col>102</xdr:col>
      <xdr:colOff>165100</xdr:colOff>
      <xdr:row>76</xdr:row>
      <xdr:rowOff>20977</xdr:rowOff>
    </xdr:to>
    <xdr:sp macro="" textlink="">
      <xdr:nvSpPr>
        <xdr:cNvPr id="852" name="フローチャート: 判断 851"/>
        <xdr:cNvSpPr/>
      </xdr:nvSpPr>
      <xdr:spPr>
        <a:xfrm>
          <a:off x="19494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12104</xdr:rowOff>
    </xdr:from>
    <xdr:ext cx="534377" cy="259045"/>
    <xdr:sp macro="" textlink="">
      <xdr:nvSpPr>
        <xdr:cNvPr id="853" name="テキスト ボックス 852"/>
        <xdr:cNvSpPr txBox="1"/>
      </xdr:nvSpPr>
      <xdr:spPr>
        <a:xfrm>
          <a:off x="19278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120055</xdr:rowOff>
    </xdr:from>
    <xdr:to>
      <xdr:col>98</xdr:col>
      <xdr:colOff>38100</xdr:colOff>
      <xdr:row>76</xdr:row>
      <xdr:rowOff>50205</xdr:rowOff>
    </xdr:to>
    <xdr:sp macro="" textlink="">
      <xdr:nvSpPr>
        <xdr:cNvPr id="854" name="フローチャート: 判断 853"/>
        <xdr:cNvSpPr/>
      </xdr:nvSpPr>
      <xdr:spPr>
        <a:xfrm>
          <a:off x="18605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41332</xdr:rowOff>
    </xdr:from>
    <xdr:ext cx="534377" cy="259045"/>
    <xdr:sp macro="" textlink="">
      <xdr:nvSpPr>
        <xdr:cNvPr id="855" name="テキスト ボックス 854"/>
        <xdr:cNvSpPr txBox="1"/>
      </xdr:nvSpPr>
      <xdr:spPr>
        <a:xfrm>
          <a:off x="18389111" y="130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6245</xdr:rowOff>
    </xdr:from>
    <xdr:to>
      <xdr:col>116</xdr:col>
      <xdr:colOff>114300</xdr:colOff>
      <xdr:row>75</xdr:row>
      <xdr:rowOff>107845</xdr:rowOff>
    </xdr:to>
    <xdr:sp macro="" textlink="">
      <xdr:nvSpPr>
        <xdr:cNvPr id="861" name="楕円 860"/>
        <xdr:cNvSpPr/>
      </xdr:nvSpPr>
      <xdr:spPr>
        <a:xfrm>
          <a:off x="22110700" y="1286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156122</xdr:rowOff>
    </xdr:from>
    <xdr:ext cx="534377" cy="259045"/>
    <xdr:sp macro="" textlink="">
      <xdr:nvSpPr>
        <xdr:cNvPr id="862" name="繰出金該当値テキスト"/>
        <xdr:cNvSpPr txBox="1"/>
      </xdr:nvSpPr>
      <xdr:spPr>
        <a:xfrm>
          <a:off x="22212300" y="1284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32566</xdr:rowOff>
    </xdr:from>
    <xdr:to>
      <xdr:col>112</xdr:col>
      <xdr:colOff>38100</xdr:colOff>
      <xdr:row>72</xdr:row>
      <xdr:rowOff>134166</xdr:rowOff>
    </xdr:to>
    <xdr:sp macro="" textlink="">
      <xdr:nvSpPr>
        <xdr:cNvPr id="863" name="楕円 862"/>
        <xdr:cNvSpPr/>
      </xdr:nvSpPr>
      <xdr:spPr>
        <a:xfrm>
          <a:off x="21272500" y="1237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150693</xdr:rowOff>
    </xdr:from>
    <xdr:ext cx="534377" cy="259045"/>
    <xdr:sp macro="" textlink="">
      <xdr:nvSpPr>
        <xdr:cNvPr id="864" name="テキスト ボックス 863"/>
        <xdr:cNvSpPr txBox="1"/>
      </xdr:nvSpPr>
      <xdr:spPr>
        <a:xfrm>
          <a:off x="21056111" y="1215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27962</xdr:rowOff>
    </xdr:from>
    <xdr:to>
      <xdr:col>107</xdr:col>
      <xdr:colOff>101600</xdr:colOff>
      <xdr:row>72</xdr:row>
      <xdr:rowOff>129562</xdr:rowOff>
    </xdr:to>
    <xdr:sp macro="" textlink="">
      <xdr:nvSpPr>
        <xdr:cNvPr id="865" name="楕円 864"/>
        <xdr:cNvSpPr/>
      </xdr:nvSpPr>
      <xdr:spPr>
        <a:xfrm>
          <a:off x="20383500" y="1237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146089</xdr:rowOff>
    </xdr:from>
    <xdr:ext cx="534377" cy="259045"/>
    <xdr:sp macro="" textlink="">
      <xdr:nvSpPr>
        <xdr:cNvPr id="866" name="テキスト ボックス 865"/>
        <xdr:cNvSpPr txBox="1"/>
      </xdr:nvSpPr>
      <xdr:spPr>
        <a:xfrm>
          <a:off x="20167111" y="1214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22051</xdr:rowOff>
    </xdr:from>
    <xdr:to>
      <xdr:col>102</xdr:col>
      <xdr:colOff>165100</xdr:colOff>
      <xdr:row>73</xdr:row>
      <xdr:rowOff>123651</xdr:rowOff>
    </xdr:to>
    <xdr:sp macro="" textlink="">
      <xdr:nvSpPr>
        <xdr:cNvPr id="867" name="楕円 866"/>
        <xdr:cNvSpPr/>
      </xdr:nvSpPr>
      <xdr:spPr>
        <a:xfrm>
          <a:off x="19494500" y="1253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140178</xdr:rowOff>
    </xdr:from>
    <xdr:ext cx="534377" cy="259045"/>
    <xdr:sp macro="" textlink="">
      <xdr:nvSpPr>
        <xdr:cNvPr id="868" name="テキスト ボックス 867"/>
        <xdr:cNvSpPr txBox="1"/>
      </xdr:nvSpPr>
      <xdr:spPr>
        <a:xfrm>
          <a:off x="19278111" y="1231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46936</xdr:rowOff>
    </xdr:from>
    <xdr:to>
      <xdr:col>98</xdr:col>
      <xdr:colOff>38100</xdr:colOff>
      <xdr:row>73</xdr:row>
      <xdr:rowOff>148536</xdr:rowOff>
    </xdr:to>
    <xdr:sp macro="" textlink="">
      <xdr:nvSpPr>
        <xdr:cNvPr id="869" name="楕円 868"/>
        <xdr:cNvSpPr/>
      </xdr:nvSpPr>
      <xdr:spPr>
        <a:xfrm>
          <a:off x="18605500" y="125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165063</xdr:rowOff>
    </xdr:from>
    <xdr:ext cx="534377" cy="259045"/>
    <xdr:sp macro="" textlink="">
      <xdr:nvSpPr>
        <xdr:cNvPr id="870" name="テキスト ボックス 869"/>
        <xdr:cNvSpPr txBox="1"/>
      </xdr:nvSpPr>
      <xdr:spPr>
        <a:xfrm>
          <a:off x="18389111" y="1233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・扶助費の住民一人当たりのコストが</a:t>
          </a:r>
          <a:r>
            <a:rPr kumimoji="1" lang="en-US" altLang="ja-JP" sz="1300">
              <a:latin typeface="ＭＳ Ｐゴシック" panose="020B0600070205080204" pitchFamily="50" charset="-128"/>
              <a:ea typeface="ＭＳ Ｐゴシック" panose="020B0600070205080204" pitchFamily="50" charset="-128"/>
            </a:rPr>
            <a:t>169,166</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及び大阪府平均を大幅に上回っている。主な要因としては、生活保護費が多額であることが挙げられ、また、近年では障がい者自立支援給付費も増加しており、依然として扶助費が高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生活保護については、診療報酬明細書点検等充実事業や後発医薬品の利用促進などの取組みにより引き続き扶助費の抑制に努める。</a:t>
          </a:r>
        </a:p>
        <a:p>
          <a:r>
            <a:rPr kumimoji="1" lang="ja-JP" altLang="en-US" sz="1300">
              <a:latin typeface="ＭＳ Ｐゴシック" panose="020B0600070205080204" pitchFamily="50" charset="-128"/>
              <a:ea typeface="ＭＳ Ｐゴシック" panose="020B0600070205080204" pitchFamily="50" charset="-128"/>
            </a:rPr>
            <a:t>　・普通建設事業費の住民一人当たりのコストが</a:t>
          </a:r>
          <a:r>
            <a:rPr kumimoji="1" lang="en-US" altLang="ja-JP" sz="1300">
              <a:latin typeface="ＭＳ Ｐゴシック" panose="020B0600070205080204" pitchFamily="50" charset="-128"/>
              <a:ea typeface="ＭＳ Ｐゴシック" panose="020B0600070205080204" pitchFamily="50" charset="-128"/>
            </a:rPr>
            <a:t>26,120</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円となっており、類似団体内平均値及び大阪府平均を下回っている。</a:t>
          </a:r>
          <a:r>
            <a:rPr kumimoji="1" lang="ja-JP" altLang="ja-JP" sz="1100">
              <a:solidFill>
                <a:schemeClr val="dk1"/>
              </a:solidFill>
              <a:effectLst/>
              <a:latin typeface="+mn-lt"/>
              <a:ea typeface="+mn-ea"/>
              <a:cs typeface="+mn-cs"/>
            </a:rPr>
            <a:t> </a:t>
          </a:r>
          <a:r>
            <a:rPr kumimoji="1" lang="ja-JP" altLang="en-US" sz="1300">
              <a:latin typeface="ＭＳ Ｐゴシック" panose="020B0600070205080204" pitchFamily="50" charset="-128"/>
              <a:ea typeface="ＭＳ Ｐゴシック" panose="020B0600070205080204" pitchFamily="50" charset="-128"/>
            </a:rPr>
            <a:t>主な要因としては、市立総合体育館建設事業の完了などによる減少などが挙げられる。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公共施設等総合管理計画に基づき、施設の維持管理等に要する経費の見直し等を積極的に推進する。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・公債費の住民一人当たりのコストが</a:t>
          </a:r>
          <a:r>
            <a:rPr kumimoji="1" lang="en-US" altLang="ja-JP" sz="1300">
              <a:latin typeface="ＭＳ Ｐゴシック" panose="020B0600070205080204" pitchFamily="50" charset="-128"/>
              <a:ea typeface="ＭＳ Ｐゴシック" panose="020B0600070205080204" pitchFamily="50" charset="-128"/>
            </a:rPr>
            <a:t>34,287</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円となっており、類似団体内平均値及び大阪府平均を下回っている。要因としては、既に発行済みの市債の償還が終了し、かつ新規発行の市債についても計画的な市債発行を実施したことによる。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大阪府門真市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123,632
120,688
12.30
51,402,125
51,393,556
1,866
26,996,400
50,845,981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132271</xdr:rowOff>
    </xdr:from>
    <xdr:to>
      <xdr:col>24</xdr:col>
      <xdr:colOff>62865</xdr:colOff>
      <xdr:row>38</xdr:row>
      <xdr:rowOff>5969</xdr:rowOff>
    </xdr:to>
    <xdr:cxnSp macro="">
      <xdr:nvCxnSpPr>
        <xdr:cNvPr id="52" name="直線コネクタ 51"/>
        <xdr:cNvCxnSpPr/>
      </xdr:nvCxnSpPr>
      <xdr:spPr>
        <a:xfrm flipV="1">
          <a:off x="4633595" y="5275771"/>
          <a:ext cx="1270" cy="1245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9796</xdr:rowOff>
    </xdr:from>
    <xdr:ext cx="469744" cy="259045"/>
    <xdr:sp macro="" textlink="">
      <xdr:nvSpPr>
        <xdr:cNvPr id="53" name="議会費最小値テキスト"/>
        <xdr:cNvSpPr txBox="1"/>
      </xdr:nvSpPr>
      <xdr:spPr>
        <a:xfrm>
          <a:off x="4686300" y="65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xdr:rowOff>
    </xdr:from>
    <xdr:to>
      <xdr:col>24</xdr:col>
      <xdr:colOff>152400</xdr:colOff>
      <xdr:row>38</xdr:row>
      <xdr:rowOff>5969</xdr:rowOff>
    </xdr:to>
    <xdr:cxnSp macro="">
      <xdr:nvCxnSpPr>
        <xdr:cNvPr id="54" name="直線コネクタ 53"/>
        <xdr:cNvCxnSpPr/>
      </xdr:nvCxnSpPr>
      <xdr:spPr>
        <a:xfrm>
          <a:off x="4546600" y="652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78948</xdr:rowOff>
    </xdr:from>
    <xdr:ext cx="469744" cy="259045"/>
    <xdr:sp macro="" textlink="">
      <xdr:nvSpPr>
        <xdr:cNvPr id="55" name="議会費最大値テキスト"/>
        <xdr:cNvSpPr txBox="1"/>
      </xdr:nvSpPr>
      <xdr:spPr>
        <a:xfrm>
          <a:off x="4686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132271</xdr:rowOff>
    </xdr:from>
    <xdr:to>
      <xdr:col>24</xdr:col>
      <xdr:colOff>152400</xdr:colOff>
      <xdr:row>30</xdr:row>
      <xdr:rowOff>132271</xdr:rowOff>
    </xdr:to>
    <xdr:cxnSp macro="">
      <xdr:nvCxnSpPr>
        <xdr:cNvPr id="56" name="直線コネクタ 55"/>
        <xdr:cNvCxnSpPr/>
      </xdr:nvCxnSpPr>
      <xdr:spPr>
        <a:xfrm>
          <a:off x="4546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16256</xdr:rowOff>
    </xdr:from>
    <xdr:to>
      <xdr:col>24</xdr:col>
      <xdr:colOff>63500</xdr:colOff>
      <xdr:row>34</xdr:row>
      <xdr:rowOff>55690</xdr:rowOff>
    </xdr:to>
    <xdr:cxnSp macro="">
      <xdr:nvCxnSpPr>
        <xdr:cNvPr id="57" name="直線コネクタ 56"/>
        <xdr:cNvCxnSpPr/>
      </xdr:nvCxnSpPr>
      <xdr:spPr>
        <a:xfrm flipV="1">
          <a:off x="3797300" y="5845556"/>
          <a:ext cx="838200" cy="3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169625</xdr:rowOff>
    </xdr:from>
    <xdr:ext cx="469744" cy="259045"/>
    <xdr:sp macro="" textlink="">
      <xdr:nvSpPr>
        <xdr:cNvPr id="58" name="議会費平均値テキスト"/>
        <xdr:cNvSpPr txBox="1"/>
      </xdr:nvSpPr>
      <xdr:spPr>
        <a:xfrm>
          <a:off x="4686300" y="5998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19748</xdr:rowOff>
    </xdr:from>
    <xdr:to>
      <xdr:col>24</xdr:col>
      <xdr:colOff>114300</xdr:colOff>
      <xdr:row>35</xdr:row>
      <xdr:rowOff>121348</xdr:rowOff>
    </xdr:to>
    <xdr:sp macro="" textlink="">
      <xdr:nvSpPr>
        <xdr:cNvPr id="59" name="フローチャート: 判断 58"/>
        <xdr:cNvSpPr/>
      </xdr:nvSpPr>
      <xdr:spPr>
        <a:xfrm>
          <a:off x="4584700" y="602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123698</xdr:rowOff>
    </xdr:from>
    <xdr:to>
      <xdr:col>19</xdr:col>
      <xdr:colOff>177800</xdr:colOff>
      <xdr:row>34</xdr:row>
      <xdr:rowOff>55690</xdr:rowOff>
    </xdr:to>
    <xdr:cxnSp macro="">
      <xdr:nvCxnSpPr>
        <xdr:cNvPr id="60" name="直線コネクタ 59"/>
        <xdr:cNvCxnSpPr/>
      </xdr:nvCxnSpPr>
      <xdr:spPr>
        <a:xfrm>
          <a:off x="2908300" y="5781548"/>
          <a:ext cx="889000" cy="10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34036</xdr:rowOff>
    </xdr:from>
    <xdr:to>
      <xdr:col>20</xdr:col>
      <xdr:colOff>38100</xdr:colOff>
      <xdr:row>35</xdr:row>
      <xdr:rowOff>135636</xdr:rowOff>
    </xdr:to>
    <xdr:sp macro="" textlink="">
      <xdr:nvSpPr>
        <xdr:cNvPr id="61" name="フローチャート: 判断 60"/>
        <xdr:cNvSpPr/>
      </xdr:nvSpPr>
      <xdr:spPr>
        <a:xfrm>
          <a:off x="3746500" y="603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126763</xdr:rowOff>
    </xdr:from>
    <xdr:ext cx="469744" cy="259045"/>
    <xdr:sp macro="" textlink="">
      <xdr:nvSpPr>
        <xdr:cNvPr id="62" name="テキスト ボックス 61"/>
        <xdr:cNvSpPr txBox="1"/>
      </xdr:nvSpPr>
      <xdr:spPr>
        <a:xfrm>
          <a:off x="3562428" y="61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123698</xdr:rowOff>
    </xdr:from>
    <xdr:to>
      <xdr:col>15</xdr:col>
      <xdr:colOff>50800</xdr:colOff>
      <xdr:row>33</xdr:row>
      <xdr:rowOff>153416</xdr:rowOff>
    </xdr:to>
    <xdr:cxnSp macro="">
      <xdr:nvCxnSpPr>
        <xdr:cNvPr id="63" name="直線コネクタ 62"/>
        <xdr:cNvCxnSpPr/>
      </xdr:nvCxnSpPr>
      <xdr:spPr>
        <a:xfrm flipV="1">
          <a:off x="2019300" y="578154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78613</xdr:rowOff>
    </xdr:from>
    <xdr:to>
      <xdr:col>15</xdr:col>
      <xdr:colOff>101600</xdr:colOff>
      <xdr:row>35</xdr:row>
      <xdr:rowOff>8763</xdr:rowOff>
    </xdr:to>
    <xdr:sp macro="" textlink="">
      <xdr:nvSpPr>
        <xdr:cNvPr id="64" name="フローチャート: 判断 63"/>
        <xdr:cNvSpPr/>
      </xdr:nvSpPr>
      <xdr:spPr>
        <a:xfrm>
          <a:off x="2857500" y="59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171340</xdr:rowOff>
    </xdr:from>
    <xdr:ext cx="469744" cy="259045"/>
    <xdr:sp macro="" textlink="">
      <xdr:nvSpPr>
        <xdr:cNvPr id="65" name="テキスト ボックス 64"/>
        <xdr:cNvSpPr txBox="1"/>
      </xdr:nvSpPr>
      <xdr:spPr>
        <a:xfrm>
          <a:off x="2673428" y="600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153416</xdr:rowOff>
    </xdr:from>
    <xdr:to>
      <xdr:col>10</xdr:col>
      <xdr:colOff>114300</xdr:colOff>
      <xdr:row>34</xdr:row>
      <xdr:rowOff>35687</xdr:rowOff>
    </xdr:to>
    <xdr:cxnSp macro="">
      <xdr:nvCxnSpPr>
        <xdr:cNvPr id="66" name="直線コネクタ 65"/>
        <xdr:cNvCxnSpPr/>
      </xdr:nvCxnSpPr>
      <xdr:spPr>
        <a:xfrm flipV="1">
          <a:off x="1130300" y="5811266"/>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xdr:rowOff>
    </xdr:from>
    <xdr:to>
      <xdr:col>10</xdr:col>
      <xdr:colOff>165100</xdr:colOff>
      <xdr:row>35</xdr:row>
      <xdr:rowOff>104775</xdr:rowOff>
    </xdr:to>
    <xdr:sp macro="" textlink="">
      <xdr:nvSpPr>
        <xdr:cNvPr id="67" name="フローチャート: 判断 66"/>
        <xdr:cNvSpPr/>
      </xdr:nvSpPr>
      <xdr:spPr>
        <a:xfrm>
          <a:off x="1968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95902</xdr:rowOff>
    </xdr:from>
    <xdr:ext cx="469744" cy="259045"/>
    <xdr:sp macro="" textlink="">
      <xdr:nvSpPr>
        <xdr:cNvPr id="68" name="テキスト ボックス 67"/>
        <xdr:cNvSpPr txBox="1"/>
      </xdr:nvSpPr>
      <xdr:spPr>
        <a:xfrm>
          <a:off x="1784428" y="609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69" name="フローチャート: 判断 68"/>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70" name="テキスト ボックス 69"/>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136906</xdr:rowOff>
    </xdr:from>
    <xdr:to>
      <xdr:col>24</xdr:col>
      <xdr:colOff>114300</xdr:colOff>
      <xdr:row>34</xdr:row>
      <xdr:rowOff>67056</xdr:rowOff>
    </xdr:to>
    <xdr:sp macro="" textlink="">
      <xdr:nvSpPr>
        <xdr:cNvPr id="76" name="楕円 75"/>
        <xdr:cNvSpPr/>
      </xdr:nvSpPr>
      <xdr:spPr>
        <a:xfrm>
          <a:off x="4584700" y="57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159783</xdr:rowOff>
    </xdr:from>
    <xdr:ext cx="469744" cy="259045"/>
    <xdr:sp macro="" textlink="">
      <xdr:nvSpPr>
        <xdr:cNvPr id="77" name="議会費該当値テキスト"/>
        <xdr:cNvSpPr txBox="1"/>
      </xdr:nvSpPr>
      <xdr:spPr>
        <a:xfrm>
          <a:off x="4686300" y="564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4890</xdr:rowOff>
    </xdr:from>
    <xdr:to>
      <xdr:col>20</xdr:col>
      <xdr:colOff>38100</xdr:colOff>
      <xdr:row>34</xdr:row>
      <xdr:rowOff>106490</xdr:rowOff>
    </xdr:to>
    <xdr:sp macro="" textlink="">
      <xdr:nvSpPr>
        <xdr:cNvPr id="78" name="楕円 77"/>
        <xdr:cNvSpPr/>
      </xdr:nvSpPr>
      <xdr:spPr>
        <a:xfrm>
          <a:off x="3746500" y="583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123017</xdr:rowOff>
    </xdr:from>
    <xdr:ext cx="469744" cy="259045"/>
    <xdr:sp macro="" textlink="">
      <xdr:nvSpPr>
        <xdr:cNvPr id="79" name="テキスト ボックス 78"/>
        <xdr:cNvSpPr txBox="1"/>
      </xdr:nvSpPr>
      <xdr:spPr>
        <a:xfrm>
          <a:off x="3562428" y="560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72898</xdr:rowOff>
    </xdr:from>
    <xdr:to>
      <xdr:col>15</xdr:col>
      <xdr:colOff>101600</xdr:colOff>
      <xdr:row>34</xdr:row>
      <xdr:rowOff>3048</xdr:rowOff>
    </xdr:to>
    <xdr:sp macro="" textlink="">
      <xdr:nvSpPr>
        <xdr:cNvPr id="80" name="楕円 79"/>
        <xdr:cNvSpPr/>
      </xdr:nvSpPr>
      <xdr:spPr>
        <a:xfrm>
          <a:off x="2857500" y="573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19575</xdr:rowOff>
    </xdr:from>
    <xdr:ext cx="469744" cy="259045"/>
    <xdr:sp macro="" textlink="">
      <xdr:nvSpPr>
        <xdr:cNvPr id="81" name="テキスト ボックス 80"/>
        <xdr:cNvSpPr txBox="1"/>
      </xdr:nvSpPr>
      <xdr:spPr>
        <a:xfrm>
          <a:off x="2673428" y="550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102616</xdr:rowOff>
    </xdr:from>
    <xdr:to>
      <xdr:col>10</xdr:col>
      <xdr:colOff>165100</xdr:colOff>
      <xdr:row>34</xdr:row>
      <xdr:rowOff>32766</xdr:rowOff>
    </xdr:to>
    <xdr:sp macro="" textlink="">
      <xdr:nvSpPr>
        <xdr:cNvPr id="82" name="楕円 81"/>
        <xdr:cNvSpPr/>
      </xdr:nvSpPr>
      <xdr:spPr>
        <a:xfrm>
          <a:off x="1968500" y="576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49293</xdr:rowOff>
    </xdr:from>
    <xdr:ext cx="469744" cy="259045"/>
    <xdr:sp macro="" textlink="">
      <xdr:nvSpPr>
        <xdr:cNvPr id="83" name="テキスト ボックス 82"/>
        <xdr:cNvSpPr txBox="1"/>
      </xdr:nvSpPr>
      <xdr:spPr>
        <a:xfrm>
          <a:off x="1784428" y="553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156337</xdr:rowOff>
    </xdr:from>
    <xdr:to>
      <xdr:col>6</xdr:col>
      <xdr:colOff>38100</xdr:colOff>
      <xdr:row>34</xdr:row>
      <xdr:rowOff>86487</xdr:rowOff>
    </xdr:to>
    <xdr:sp macro="" textlink="">
      <xdr:nvSpPr>
        <xdr:cNvPr id="84" name="楕円 83"/>
        <xdr:cNvSpPr/>
      </xdr:nvSpPr>
      <xdr:spPr>
        <a:xfrm>
          <a:off x="1079500" y="581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103014</xdr:rowOff>
    </xdr:from>
    <xdr:ext cx="469744" cy="259045"/>
    <xdr:sp macro="" textlink="">
      <xdr:nvSpPr>
        <xdr:cNvPr id="85" name="テキスト ボックス 84"/>
        <xdr:cNvSpPr txBox="1"/>
      </xdr:nvSpPr>
      <xdr:spPr>
        <a:xfrm>
          <a:off x="895428" y="558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170828</xdr:rowOff>
    </xdr:from>
    <xdr:to>
      <xdr:col>24</xdr:col>
      <xdr:colOff>62865</xdr:colOff>
      <xdr:row>58</xdr:row>
      <xdr:rowOff>70739</xdr:rowOff>
    </xdr:to>
    <xdr:cxnSp macro="">
      <xdr:nvCxnSpPr>
        <xdr:cNvPr id="110" name="直線コネクタ 109"/>
        <xdr:cNvCxnSpPr/>
      </xdr:nvCxnSpPr>
      <xdr:spPr>
        <a:xfrm flipV="1">
          <a:off x="4633595" y="8743328"/>
          <a:ext cx="1270" cy="1271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74566</xdr:rowOff>
    </xdr:from>
    <xdr:ext cx="534377" cy="259045"/>
    <xdr:sp macro="" textlink="">
      <xdr:nvSpPr>
        <xdr:cNvPr id="111" name="総務費最小値テキスト"/>
        <xdr:cNvSpPr txBox="1"/>
      </xdr:nvSpPr>
      <xdr:spPr>
        <a:xfrm>
          <a:off x="4686300" y="100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70739</xdr:rowOff>
    </xdr:from>
    <xdr:to>
      <xdr:col>24</xdr:col>
      <xdr:colOff>152400</xdr:colOff>
      <xdr:row>58</xdr:row>
      <xdr:rowOff>70739</xdr:rowOff>
    </xdr:to>
    <xdr:cxnSp macro="">
      <xdr:nvCxnSpPr>
        <xdr:cNvPr id="112" name="直線コネクタ 111"/>
        <xdr:cNvCxnSpPr/>
      </xdr:nvCxnSpPr>
      <xdr:spPr>
        <a:xfrm>
          <a:off x="4546600" y="1001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117505</xdr:rowOff>
    </xdr:from>
    <xdr:ext cx="534377" cy="259045"/>
    <xdr:sp macro="" textlink="">
      <xdr:nvSpPr>
        <xdr:cNvPr id="113" name="総務費最大値テキスト"/>
        <xdr:cNvSpPr txBox="1"/>
      </xdr:nvSpPr>
      <xdr:spPr>
        <a:xfrm>
          <a:off x="4686300" y="851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170828</xdr:rowOff>
    </xdr:from>
    <xdr:to>
      <xdr:col>24</xdr:col>
      <xdr:colOff>152400</xdr:colOff>
      <xdr:row>50</xdr:row>
      <xdr:rowOff>170828</xdr:rowOff>
    </xdr:to>
    <xdr:cxnSp macro="">
      <xdr:nvCxnSpPr>
        <xdr:cNvPr id="114" name="直線コネクタ 113"/>
        <xdr:cNvCxnSpPr/>
      </xdr:nvCxnSpPr>
      <xdr:spPr>
        <a:xfrm>
          <a:off x="4546600" y="874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70739</xdr:rowOff>
    </xdr:from>
    <xdr:to>
      <xdr:col>24</xdr:col>
      <xdr:colOff>63500</xdr:colOff>
      <xdr:row>58</xdr:row>
      <xdr:rowOff>119659</xdr:rowOff>
    </xdr:to>
    <xdr:cxnSp macro="">
      <xdr:nvCxnSpPr>
        <xdr:cNvPr id="115" name="直線コネクタ 114"/>
        <xdr:cNvCxnSpPr/>
      </xdr:nvCxnSpPr>
      <xdr:spPr>
        <a:xfrm flipV="1">
          <a:off x="3797300" y="10014839"/>
          <a:ext cx="8382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156773</xdr:rowOff>
    </xdr:from>
    <xdr:ext cx="534377" cy="259045"/>
    <xdr:sp macro="" textlink="">
      <xdr:nvSpPr>
        <xdr:cNvPr id="116" name="総務費平均値テキスト"/>
        <xdr:cNvSpPr txBox="1"/>
      </xdr:nvSpPr>
      <xdr:spPr>
        <a:xfrm>
          <a:off x="4686300" y="9243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133896</xdr:rowOff>
    </xdr:from>
    <xdr:to>
      <xdr:col>24</xdr:col>
      <xdr:colOff>114300</xdr:colOff>
      <xdr:row>55</xdr:row>
      <xdr:rowOff>64046</xdr:rowOff>
    </xdr:to>
    <xdr:sp macro="" textlink="">
      <xdr:nvSpPr>
        <xdr:cNvPr id="117" name="フローチャート: 判断 116"/>
        <xdr:cNvSpPr/>
      </xdr:nvSpPr>
      <xdr:spPr>
        <a:xfrm>
          <a:off x="45847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51632</xdr:rowOff>
    </xdr:from>
    <xdr:to>
      <xdr:col>19</xdr:col>
      <xdr:colOff>177800</xdr:colOff>
      <xdr:row>58</xdr:row>
      <xdr:rowOff>119659</xdr:rowOff>
    </xdr:to>
    <xdr:cxnSp macro="">
      <xdr:nvCxnSpPr>
        <xdr:cNvPr id="118" name="直線コネクタ 117"/>
        <xdr:cNvCxnSpPr/>
      </xdr:nvCxnSpPr>
      <xdr:spPr>
        <a:xfrm>
          <a:off x="2908300" y="9995732"/>
          <a:ext cx="889000" cy="6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132944</xdr:rowOff>
    </xdr:from>
    <xdr:to>
      <xdr:col>20</xdr:col>
      <xdr:colOff>38100</xdr:colOff>
      <xdr:row>55</xdr:row>
      <xdr:rowOff>63094</xdr:rowOff>
    </xdr:to>
    <xdr:sp macro="" textlink="">
      <xdr:nvSpPr>
        <xdr:cNvPr id="119" name="フローチャート: 判断 118"/>
        <xdr:cNvSpPr/>
      </xdr:nvSpPr>
      <xdr:spPr>
        <a:xfrm>
          <a:off x="3746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79621</xdr:rowOff>
    </xdr:from>
    <xdr:ext cx="534377" cy="259045"/>
    <xdr:sp macro="" textlink="">
      <xdr:nvSpPr>
        <xdr:cNvPr id="120" name="テキスト ボックス 119"/>
        <xdr:cNvSpPr txBox="1"/>
      </xdr:nvSpPr>
      <xdr:spPr>
        <a:xfrm>
          <a:off x="3530111" y="916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51632</xdr:rowOff>
    </xdr:from>
    <xdr:to>
      <xdr:col>15</xdr:col>
      <xdr:colOff>50800</xdr:colOff>
      <xdr:row>58</xdr:row>
      <xdr:rowOff>89389</xdr:rowOff>
    </xdr:to>
    <xdr:cxnSp macro="">
      <xdr:nvCxnSpPr>
        <xdr:cNvPr id="121" name="直線コネクタ 120"/>
        <xdr:cNvCxnSpPr/>
      </xdr:nvCxnSpPr>
      <xdr:spPr>
        <a:xfrm flipV="1">
          <a:off x="2019300" y="9995732"/>
          <a:ext cx="889000" cy="3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65774</xdr:rowOff>
    </xdr:from>
    <xdr:to>
      <xdr:col>15</xdr:col>
      <xdr:colOff>101600</xdr:colOff>
      <xdr:row>55</xdr:row>
      <xdr:rowOff>167374</xdr:rowOff>
    </xdr:to>
    <xdr:sp macro="" textlink="">
      <xdr:nvSpPr>
        <xdr:cNvPr id="122" name="フローチャート: 判断 121"/>
        <xdr:cNvSpPr/>
      </xdr:nvSpPr>
      <xdr:spPr>
        <a:xfrm>
          <a:off x="2857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12451</xdr:rowOff>
    </xdr:from>
    <xdr:ext cx="534377" cy="259045"/>
    <xdr:sp macro="" textlink="">
      <xdr:nvSpPr>
        <xdr:cNvPr id="123" name="テキスト ボックス 122"/>
        <xdr:cNvSpPr txBox="1"/>
      </xdr:nvSpPr>
      <xdr:spPr>
        <a:xfrm>
          <a:off x="2641111" y="927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73749</xdr:rowOff>
    </xdr:from>
    <xdr:to>
      <xdr:col>10</xdr:col>
      <xdr:colOff>114300</xdr:colOff>
      <xdr:row>58</xdr:row>
      <xdr:rowOff>89389</xdr:rowOff>
    </xdr:to>
    <xdr:cxnSp macro="">
      <xdr:nvCxnSpPr>
        <xdr:cNvPr id="124" name="直線コネクタ 123"/>
        <xdr:cNvCxnSpPr/>
      </xdr:nvCxnSpPr>
      <xdr:spPr>
        <a:xfrm>
          <a:off x="1130300" y="9846399"/>
          <a:ext cx="889000" cy="18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11061</xdr:rowOff>
    </xdr:from>
    <xdr:to>
      <xdr:col>10</xdr:col>
      <xdr:colOff>165100</xdr:colOff>
      <xdr:row>56</xdr:row>
      <xdr:rowOff>112661</xdr:rowOff>
    </xdr:to>
    <xdr:sp macro="" textlink="">
      <xdr:nvSpPr>
        <xdr:cNvPr id="125" name="フローチャート: 判断 124"/>
        <xdr:cNvSpPr/>
      </xdr:nvSpPr>
      <xdr:spPr>
        <a:xfrm>
          <a:off x="1968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129188</xdr:rowOff>
    </xdr:from>
    <xdr:ext cx="534377" cy="259045"/>
    <xdr:sp macro="" textlink="">
      <xdr:nvSpPr>
        <xdr:cNvPr id="126" name="テキスト ボックス 125"/>
        <xdr:cNvSpPr txBox="1"/>
      </xdr:nvSpPr>
      <xdr:spPr>
        <a:xfrm>
          <a:off x="1752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162966</xdr:rowOff>
    </xdr:from>
    <xdr:to>
      <xdr:col>6</xdr:col>
      <xdr:colOff>38100</xdr:colOff>
      <xdr:row>56</xdr:row>
      <xdr:rowOff>93116</xdr:rowOff>
    </xdr:to>
    <xdr:sp macro="" textlink="">
      <xdr:nvSpPr>
        <xdr:cNvPr id="127" name="フローチャート: 判断 126"/>
        <xdr:cNvSpPr/>
      </xdr:nvSpPr>
      <xdr:spPr>
        <a:xfrm>
          <a:off x="1079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109643</xdr:rowOff>
    </xdr:from>
    <xdr:ext cx="534377" cy="259045"/>
    <xdr:sp macro="" textlink="">
      <xdr:nvSpPr>
        <xdr:cNvPr id="128" name="テキスト ボックス 127"/>
        <xdr:cNvSpPr txBox="1"/>
      </xdr:nvSpPr>
      <xdr:spPr>
        <a:xfrm>
          <a:off x="863111" y="93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19939</xdr:rowOff>
    </xdr:from>
    <xdr:to>
      <xdr:col>24</xdr:col>
      <xdr:colOff>114300</xdr:colOff>
      <xdr:row>58</xdr:row>
      <xdr:rowOff>121539</xdr:rowOff>
    </xdr:to>
    <xdr:sp macro="" textlink="">
      <xdr:nvSpPr>
        <xdr:cNvPr id="134" name="楕円 133"/>
        <xdr:cNvSpPr/>
      </xdr:nvSpPr>
      <xdr:spPr>
        <a:xfrm>
          <a:off x="4584700" y="996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106316</xdr:rowOff>
    </xdr:from>
    <xdr:ext cx="534377" cy="259045"/>
    <xdr:sp macro="" textlink="">
      <xdr:nvSpPr>
        <xdr:cNvPr id="135" name="総務費該当値テキスト"/>
        <xdr:cNvSpPr txBox="1"/>
      </xdr:nvSpPr>
      <xdr:spPr>
        <a:xfrm>
          <a:off x="4686300" y="987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68859</xdr:rowOff>
    </xdr:from>
    <xdr:to>
      <xdr:col>20</xdr:col>
      <xdr:colOff>38100</xdr:colOff>
      <xdr:row>58</xdr:row>
      <xdr:rowOff>170459</xdr:rowOff>
    </xdr:to>
    <xdr:sp macro="" textlink="">
      <xdr:nvSpPr>
        <xdr:cNvPr id="136" name="楕円 135"/>
        <xdr:cNvSpPr/>
      </xdr:nvSpPr>
      <xdr:spPr>
        <a:xfrm>
          <a:off x="3746500" y="1001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161586</xdr:rowOff>
    </xdr:from>
    <xdr:ext cx="534377" cy="259045"/>
    <xdr:sp macro="" textlink="">
      <xdr:nvSpPr>
        <xdr:cNvPr id="137" name="テキスト ボックス 136"/>
        <xdr:cNvSpPr txBox="1"/>
      </xdr:nvSpPr>
      <xdr:spPr>
        <a:xfrm>
          <a:off x="3530111" y="1010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832</xdr:rowOff>
    </xdr:from>
    <xdr:to>
      <xdr:col>15</xdr:col>
      <xdr:colOff>101600</xdr:colOff>
      <xdr:row>58</xdr:row>
      <xdr:rowOff>102432</xdr:rowOff>
    </xdr:to>
    <xdr:sp macro="" textlink="">
      <xdr:nvSpPr>
        <xdr:cNvPr id="138" name="楕円 137"/>
        <xdr:cNvSpPr/>
      </xdr:nvSpPr>
      <xdr:spPr>
        <a:xfrm>
          <a:off x="2857500" y="994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93559</xdr:rowOff>
    </xdr:from>
    <xdr:ext cx="534377" cy="259045"/>
    <xdr:sp macro="" textlink="">
      <xdr:nvSpPr>
        <xdr:cNvPr id="139" name="テキスト ボックス 138"/>
        <xdr:cNvSpPr txBox="1"/>
      </xdr:nvSpPr>
      <xdr:spPr>
        <a:xfrm>
          <a:off x="2641111" y="10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38589</xdr:rowOff>
    </xdr:from>
    <xdr:to>
      <xdr:col>10</xdr:col>
      <xdr:colOff>165100</xdr:colOff>
      <xdr:row>58</xdr:row>
      <xdr:rowOff>140189</xdr:rowOff>
    </xdr:to>
    <xdr:sp macro="" textlink="">
      <xdr:nvSpPr>
        <xdr:cNvPr id="140" name="楕円 139"/>
        <xdr:cNvSpPr/>
      </xdr:nvSpPr>
      <xdr:spPr>
        <a:xfrm>
          <a:off x="1968500" y="998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131316</xdr:rowOff>
    </xdr:from>
    <xdr:ext cx="534377" cy="259045"/>
    <xdr:sp macro="" textlink="">
      <xdr:nvSpPr>
        <xdr:cNvPr id="141" name="テキスト ボックス 140"/>
        <xdr:cNvSpPr txBox="1"/>
      </xdr:nvSpPr>
      <xdr:spPr>
        <a:xfrm>
          <a:off x="1752111" y="1007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22949</xdr:rowOff>
    </xdr:from>
    <xdr:to>
      <xdr:col>6</xdr:col>
      <xdr:colOff>38100</xdr:colOff>
      <xdr:row>57</xdr:row>
      <xdr:rowOff>124549</xdr:rowOff>
    </xdr:to>
    <xdr:sp macro="" textlink="">
      <xdr:nvSpPr>
        <xdr:cNvPr id="142" name="楕円 141"/>
        <xdr:cNvSpPr/>
      </xdr:nvSpPr>
      <xdr:spPr>
        <a:xfrm>
          <a:off x="1079500" y="979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115676</xdr:rowOff>
    </xdr:from>
    <xdr:ext cx="534377" cy="259045"/>
    <xdr:sp macro="" textlink="">
      <xdr:nvSpPr>
        <xdr:cNvPr id="143" name="テキスト ボックス 142"/>
        <xdr:cNvSpPr txBox="1"/>
      </xdr:nvSpPr>
      <xdr:spPr>
        <a:xfrm>
          <a:off x="863111" y="98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6" name="テキスト ボックス 155"/>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15733</xdr:rowOff>
    </xdr:from>
    <xdr:to>
      <xdr:col>24</xdr:col>
      <xdr:colOff>62865</xdr:colOff>
      <xdr:row>78</xdr:row>
      <xdr:rowOff>100076</xdr:rowOff>
    </xdr:to>
    <xdr:cxnSp macro="">
      <xdr:nvCxnSpPr>
        <xdr:cNvPr id="170" name="直線コネクタ 169"/>
        <xdr:cNvCxnSpPr/>
      </xdr:nvCxnSpPr>
      <xdr:spPr>
        <a:xfrm flipV="1">
          <a:off x="4633595" y="12188683"/>
          <a:ext cx="1270" cy="128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103903</xdr:rowOff>
    </xdr:from>
    <xdr:ext cx="599010" cy="259045"/>
    <xdr:sp macro="" textlink="">
      <xdr:nvSpPr>
        <xdr:cNvPr id="171" name="民生費最小値テキスト"/>
        <xdr:cNvSpPr txBox="1"/>
      </xdr:nvSpPr>
      <xdr:spPr>
        <a:xfrm>
          <a:off x="4686300" y="1347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100076</xdr:rowOff>
    </xdr:from>
    <xdr:to>
      <xdr:col>24</xdr:col>
      <xdr:colOff>152400</xdr:colOff>
      <xdr:row>78</xdr:row>
      <xdr:rowOff>100076</xdr:rowOff>
    </xdr:to>
    <xdr:cxnSp macro="">
      <xdr:nvCxnSpPr>
        <xdr:cNvPr id="172" name="直線コネクタ 171"/>
        <xdr:cNvCxnSpPr/>
      </xdr:nvCxnSpPr>
      <xdr:spPr>
        <a:xfrm>
          <a:off x="4546600" y="1347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133860</xdr:rowOff>
    </xdr:from>
    <xdr:ext cx="599010" cy="259045"/>
    <xdr:sp macro="" textlink="">
      <xdr:nvSpPr>
        <xdr:cNvPr id="173" name="民生費最大値テキスト"/>
        <xdr:cNvSpPr txBox="1"/>
      </xdr:nvSpPr>
      <xdr:spPr>
        <a:xfrm>
          <a:off x="4686300" y="119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15733</xdr:rowOff>
    </xdr:from>
    <xdr:to>
      <xdr:col>24</xdr:col>
      <xdr:colOff>152400</xdr:colOff>
      <xdr:row>71</xdr:row>
      <xdr:rowOff>15733</xdr:rowOff>
    </xdr:to>
    <xdr:cxnSp macro="">
      <xdr:nvCxnSpPr>
        <xdr:cNvPr id="174" name="直線コネクタ 173"/>
        <xdr:cNvCxnSpPr/>
      </xdr:nvCxnSpPr>
      <xdr:spPr>
        <a:xfrm>
          <a:off x="4546600" y="121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165325</xdr:rowOff>
    </xdr:from>
    <xdr:to>
      <xdr:col>24</xdr:col>
      <xdr:colOff>63500</xdr:colOff>
      <xdr:row>72</xdr:row>
      <xdr:rowOff>56217</xdr:rowOff>
    </xdr:to>
    <xdr:cxnSp macro="">
      <xdr:nvCxnSpPr>
        <xdr:cNvPr id="175" name="直線コネクタ 174"/>
        <xdr:cNvCxnSpPr/>
      </xdr:nvCxnSpPr>
      <xdr:spPr>
        <a:xfrm flipV="1">
          <a:off x="3797300" y="12338275"/>
          <a:ext cx="838200" cy="6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151234</xdr:rowOff>
    </xdr:from>
    <xdr:ext cx="599010" cy="259045"/>
    <xdr:sp macro="" textlink="">
      <xdr:nvSpPr>
        <xdr:cNvPr id="176" name="民生費平均値テキスト"/>
        <xdr:cNvSpPr txBox="1"/>
      </xdr:nvSpPr>
      <xdr:spPr>
        <a:xfrm>
          <a:off x="4686300" y="13009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xdr:rowOff>
    </xdr:from>
    <xdr:to>
      <xdr:col>24</xdr:col>
      <xdr:colOff>114300</xdr:colOff>
      <xdr:row>76</xdr:row>
      <xdr:rowOff>102957</xdr:rowOff>
    </xdr:to>
    <xdr:sp macro="" textlink="">
      <xdr:nvSpPr>
        <xdr:cNvPr id="177" name="フローチャート: 判断 176"/>
        <xdr:cNvSpPr/>
      </xdr:nvSpPr>
      <xdr:spPr>
        <a:xfrm>
          <a:off x="45847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56217</xdr:rowOff>
    </xdr:from>
    <xdr:to>
      <xdr:col>19</xdr:col>
      <xdr:colOff>177800</xdr:colOff>
      <xdr:row>72</xdr:row>
      <xdr:rowOff>131656</xdr:rowOff>
    </xdr:to>
    <xdr:cxnSp macro="">
      <xdr:nvCxnSpPr>
        <xdr:cNvPr id="178" name="直線コネクタ 177"/>
        <xdr:cNvCxnSpPr/>
      </xdr:nvCxnSpPr>
      <xdr:spPr>
        <a:xfrm flipV="1">
          <a:off x="2908300" y="12400617"/>
          <a:ext cx="889000"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40328</xdr:rowOff>
    </xdr:from>
    <xdr:to>
      <xdr:col>20</xdr:col>
      <xdr:colOff>38100</xdr:colOff>
      <xdr:row>76</xdr:row>
      <xdr:rowOff>141928</xdr:rowOff>
    </xdr:to>
    <xdr:sp macro="" textlink="">
      <xdr:nvSpPr>
        <xdr:cNvPr id="179" name="フローチャート: 判断 178"/>
        <xdr:cNvSpPr/>
      </xdr:nvSpPr>
      <xdr:spPr>
        <a:xfrm>
          <a:off x="3746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133055</xdr:rowOff>
    </xdr:from>
    <xdr:ext cx="599010" cy="259045"/>
    <xdr:sp macro="" textlink="">
      <xdr:nvSpPr>
        <xdr:cNvPr id="180" name="テキスト ボックス 179"/>
        <xdr:cNvSpPr txBox="1"/>
      </xdr:nvSpPr>
      <xdr:spPr>
        <a:xfrm>
          <a:off x="3497795" y="1316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131656</xdr:rowOff>
    </xdr:from>
    <xdr:to>
      <xdr:col>15</xdr:col>
      <xdr:colOff>50800</xdr:colOff>
      <xdr:row>73</xdr:row>
      <xdr:rowOff>79839</xdr:rowOff>
    </xdr:to>
    <xdr:cxnSp macro="">
      <xdr:nvCxnSpPr>
        <xdr:cNvPr id="181" name="直線コネクタ 180"/>
        <xdr:cNvCxnSpPr/>
      </xdr:nvCxnSpPr>
      <xdr:spPr>
        <a:xfrm flipV="1">
          <a:off x="2019300" y="12476056"/>
          <a:ext cx="889000" cy="11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86702</xdr:rowOff>
    </xdr:from>
    <xdr:to>
      <xdr:col>15</xdr:col>
      <xdr:colOff>101600</xdr:colOff>
      <xdr:row>77</xdr:row>
      <xdr:rowOff>16852</xdr:rowOff>
    </xdr:to>
    <xdr:sp macro="" textlink="">
      <xdr:nvSpPr>
        <xdr:cNvPr id="182" name="フローチャート: 判断 181"/>
        <xdr:cNvSpPr/>
      </xdr:nvSpPr>
      <xdr:spPr>
        <a:xfrm>
          <a:off x="2857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7979</xdr:rowOff>
    </xdr:from>
    <xdr:ext cx="599010" cy="259045"/>
    <xdr:sp macro="" textlink="">
      <xdr:nvSpPr>
        <xdr:cNvPr id="183" name="テキスト ボックス 182"/>
        <xdr:cNvSpPr txBox="1"/>
      </xdr:nvSpPr>
      <xdr:spPr>
        <a:xfrm>
          <a:off x="2608795" y="1320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79839</xdr:rowOff>
    </xdr:from>
    <xdr:to>
      <xdr:col>10</xdr:col>
      <xdr:colOff>114300</xdr:colOff>
      <xdr:row>73</xdr:row>
      <xdr:rowOff>134138</xdr:rowOff>
    </xdr:to>
    <xdr:cxnSp macro="">
      <xdr:nvCxnSpPr>
        <xdr:cNvPr id="184" name="直線コネクタ 183"/>
        <xdr:cNvCxnSpPr/>
      </xdr:nvCxnSpPr>
      <xdr:spPr>
        <a:xfrm flipV="1">
          <a:off x="1130300" y="12595689"/>
          <a:ext cx="889000" cy="5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158307</xdr:rowOff>
    </xdr:from>
    <xdr:to>
      <xdr:col>10</xdr:col>
      <xdr:colOff>165100</xdr:colOff>
      <xdr:row>78</xdr:row>
      <xdr:rowOff>88457</xdr:rowOff>
    </xdr:to>
    <xdr:sp macro="" textlink="">
      <xdr:nvSpPr>
        <xdr:cNvPr id="185" name="フローチャート: 判断 184"/>
        <xdr:cNvSpPr/>
      </xdr:nvSpPr>
      <xdr:spPr>
        <a:xfrm>
          <a:off x="1968500" y="133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79584</xdr:rowOff>
    </xdr:from>
    <xdr:ext cx="599010" cy="259045"/>
    <xdr:sp macro="" textlink="">
      <xdr:nvSpPr>
        <xdr:cNvPr id="186" name="テキスト ボックス 185"/>
        <xdr:cNvSpPr txBox="1"/>
      </xdr:nvSpPr>
      <xdr:spPr>
        <a:xfrm>
          <a:off x="1719795" y="1345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88443</xdr:rowOff>
    </xdr:from>
    <xdr:to>
      <xdr:col>6</xdr:col>
      <xdr:colOff>38100</xdr:colOff>
      <xdr:row>79</xdr:row>
      <xdr:rowOff>18593</xdr:rowOff>
    </xdr:to>
    <xdr:sp macro="" textlink="">
      <xdr:nvSpPr>
        <xdr:cNvPr id="187" name="フローチャート: 判断 186"/>
        <xdr:cNvSpPr/>
      </xdr:nvSpPr>
      <xdr:spPr>
        <a:xfrm>
          <a:off x="1079500" y="1346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9720</xdr:rowOff>
    </xdr:from>
    <xdr:ext cx="599010" cy="259045"/>
    <xdr:sp macro="" textlink="">
      <xdr:nvSpPr>
        <xdr:cNvPr id="188" name="テキスト ボックス 187"/>
        <xdr:cNvSpPr txBox="1"/>
      </xdr:nvSpPr>
      <xdr:spPr>
        <a:xfrm>
          <a:off x="830795" y="1355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114525</xdr:rowOff>
    </xdr:from>
    <xdr:to>
      <xdr:col>24</xdr:col>
      <xdr:colOff>114300</xdr:colOff>
      <xdr:row>72</xdr:row>
      <xdr:rowOff>44675</xdr:rowOff>
    </xdr:to>
    <xdr:sp macro="" textlink="">
      <xdr:nvSpPr>
        <xdr:cNvPr id="194" name="楕円 193"/>
        <xdr:cNvSpPr/>
      </xdr:nvSpPr>
      <xdr:spPr>
        <a:xfrm>
          <a:off x="4584700" y="1228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137402</xdr:rowOff>
    </xdr:from>
    <xdr:ext cx="599010" cy="259045"/>
    <xdr:sp macro="" textlink="">
      <xdr:nvSpPr>
        <xdr:cNvPr id="195" name="民生費該当値テキスト"/>
        <xdr:cNvSpPr txBox="1"/>
      </xdr:nvSpPr>
      <xdr:spPr>
        <a:xfrm>
          <a:off x="4686300" y="12138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5417</xdr:rowOff>
    </xdr:from>
    <xdr:to>
      <xdr:col>20</xdr:col>
      <xdr:colOff>38100</xdr:colOff>
      <xdr:row>72</xdr:row>
      <xdr:rowOff>107017</xdr:rowOff>
    </xdr:to>
    <xdr:sp macro="" textlink="">
      <xdr:nvSpPr>
        <xdr:cNvPr id="196" name="楕円 195"/>
        <xdr:cNvSpPr/>
      </xdr:nvSpPr>
      <xdr:spPr>
        <a:xfrm>
          <a:off x="3746500" y="1234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123544</xdr:rowOff>
    </xdr:from>
    <xdr:ext cx="599010" cy="259045"/>
    <xdr:sp macro="" textlink="">
      <xdr:nvSpPr>
        <xdr:cNvPr id="197" name="テキスト ボックス 196"/>
        <xdr:cNvSpPr txBox="1"/>
      </xdr:nvSpPr>
      <xdr:spPr>
        <a:xfrm>
          <a:off x="3497795" y="1212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80856</xdr:rowOff>
    </xdr:from>
    <xdr:to>
      <xdr:col>15</xdr:col>
      <xdr:colOff>101600</xdr:colOff>
      <xdr:row>73</xdr:row>
      <xdr:rowOff>11006</xdr:rowOff>
    </xdr:to>
    <xdr:sp macro="" textlink="">
      <xdr:nvSpPr>
        <xdr:cNvPr id="198" name="楕円 197"/>
        <xdr:cNvSpPr/>
      </xdr:nvSpPr>
      <xdr:spPr>
        <a:xfrm>
          <a:off x="2857500" y="1242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27533</xdr:rowOff>
    </xdr:from>
    <xdr:ext cx="599010" cy="259045"/>
    <xdr:sp macro="" textlink="">
      <xdr:nvSpPr>
        <xdr:cNvPr id="199" name="テキスト ボックス 198"/>
        <xdr:cNvSpPr txBox="1"/>
      </xdr:nvSpPr>
      <xdr:spPr>
        <a:xfrm>
          <a:off x="2608795" y="1220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29039</xdr:rowOff>
    </xdr:from>
    <xdr:to>
      <xdr:col>10</xdr:col>
      <xdr:colOff>165100</xdr:colOff>
      <xdr:row>73</xdr:row>
      <xdr:rowOff>130639</xdr:rowOff>
    </xdr:to>
    <xdr:sp macro="" textlink="">
      <xdr:nvSpPr>
        <xdr:cNvPr id="200" name="楕円 199"/>
        <xdr:cNvSpPr/>
      </xdr:nvSpPr>
      <xdr:spPr>
        <a:xfrm>
          <a:off x="1968500" y="1254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147166</xdr:rowOff>
    </xdr:from>
    <xdr:ext cx="599010" cy="259045"/>
    <xdr:sp macro="" textlink="">
      <xdr:nvSpPr>
        <xdr:cNvPr id="201" name="テキスト ボックス 200"/>
        <xdr:cNvSpPr txBox="1"/>
      </xdr:nvSpPr>
      <xdr:spPr>
        <a:xfrm>
          <a:off x="1719795" y="1232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83338</xdr:rowOff>
    </xdr:from>
    <xdr:to>
      <xdr:col>6</xdr:col>
      <xdr:colOff>38100</xdr:colOff>
      <xdr:row>74</xdr:row>
      <xdr:rowOff>13488</xdr:rowOff>
    </xdr:to>
    <xdr:sp macro="" textlink="">
      <xdr:nvSpPr>
        <xdr:cNvPr id="202" name="楕円 201"/>
        <xdr:cNvSpPr/>
      </xdr:nvSpPr>
      <xdr:spPr>
        <a:xfrm>
          <a:off x="1079500" y="1259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30015</xdr:rowOff>
    </xdr:from>
    <xdr:ext cx="599010" cy="259045"/>
    <xdr:sp macro="" textlink="">
      <xdr:nvSpPr>
        <xdr:cNvPr id="203" name="テキスト ボックス 202"/>
        <xdr:cNvSpPr txBox="1"/>
      </xdr:nvSpPr>
      <xdr:spPr>
        <a:xfrm>
          <a:off x="830795" y="12374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137596</xdr:rowOff>
    </xdr:from>
    <xdr:to>
      <xdr:col>24</xdr:col>
      <xdr:colOff>62865</xdr:colOff>
      <xdr:row>99</xdr:row>
      <xdr:rowOff>38294</xdr:rowOff>
    </xdr:to>
    <xdr:cxnSp macro="">
      <xdr:nvCxnSpPr>
        <xdr:cNvPr id="226" name="直線コネクタ 225"/>
        <xdr:cNvCxnSpPr/>
      </xdr:nvCxnSpPr>
      <xdr:spPr>
        <a:xfrm flipV="1">
          <a:off x="4633595" y="15568096"/>
          <a:ext cx="1270" cy="144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42121</xdr:rowOff>
    </xdr:from>
    <xdr:ext cx="534377" cy="259045"/>
    <xdr:sp macro="" textlink="">
      <xdr:nvSpPr>
        <xdr:cNvPr id="227" name="衛生費最小値テキスト"/>
        <xdr:cNvSpPr txBox="1"/>
      </xdr:nvSpPr>
      <xdr:spPr>
        <a:xfrm>
          <a:off x="4686300" y="1701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38294</xdr:rowOff>
    </xdr:from>
    <xdr:to>
      <xdr:col>24</xdr:col>
      <xdr:colOff>152400</xdr:colOff>
      <xdr:row>99</xdr:row>
      <xdr:rowOff>38294</xdr:rowOff>
    </xdr:to>
    <xdr:cxnSp macro="">
      <xdr:nvCxnSpPr>
        <xdr:cNvPr id="228" name="直線コネクタ 227"/>
        <xdr:cNvCxnSpPr/>
      </xdr:nvCxnSpPr>
      <xdr:spPr>
        <a:xfrm>
          <a:off x="4546600" y="1701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84273</xdr:rowOff>
    </xdr:from>
    <xdr:ext cx="534377" cy="259045"/>
    <xdr:sp macro="" textlink="">
      <xdr:nvSpPr>
        <xdr:cNvPr id="229" name="衛生費最大値テキスト"/>
        <xdr:cNvSpPr txBox="1"/>
      </xdr:nvSpPr>
      <xdr:spPr>
        <a:xfrm>
          <a:off x="4686300" y="1534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137596</xdr:rowOff>
    </xdr:from>
    <xdr:to>
      <xdr:col>24</xdr:col>
      <xdr:colOff>152400</xdr:colOff>
      <xdr:row>90</xdr:row>
      <xdr:rowOff>137596</xdr:rowOff>
    </xdr:to>
    <xdr:cxnSp macro="">
      <xdr:nvCxnSpPr>
        <xdr:cNvPr id="230" name="直線コネクタ 229"/>
        <xdr:cNvCxnSpPr/>
      </xdr:nvCxnSpPr>
      <xdr:spPr>
        <a:xfrm>
          <a:off x="4546600" y="1556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138762</xdr:rowOff>
    </xdr:from>
    <xdr:to>
      <xdr:col>24</xdr:col>
      <xdr:colOff>63500</xdr:colOff>
      <xdr:row>97</xdr:row>
      <xdr:rowOff>158834</xdr:rowOff>
    </xdr:to>
    <xdr:cxnSp macro="">
      <xdr:nvCxnSpPr>
        <xdr:cNvPr id="231" name="直線コネクタ 230"/>
        <xdr:cNvCxnSpPr/>
      </xdr:nvCxnSpPr>
      <xdr:spPr>
        <a:xfrm>
          <a:off x="3797300" y="16769412"/>
          <a:ext cx="838200" cy="2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107777</xdr:rowOff>
    </xdr:from>
    <xdr:ext cx="534377" cy="259045"/>
    <xdr:sp macro="" textlink="">
      <xdr:nvSpPr>
        <xdr:cNvPr id="232" name="衛生費平均値テキスト"/>
        <xdr:cNvSpPr txBox="1"/>
      </xdr:nvSpPr>
      <xdr:spPr>
        <a:xfrm>
          <a:off x="4686300" y="16395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84900</xdr:rowOff>
    </xdr:from>
    <xdr:to>
      <xdr:col>24</xdr:col>
      <xdr:colOff>114300</xdr:colOff>
      <xdr:row>97</xdr:row>
      <xdr:rowOff>15050</xdr:rowOff>
    </xdr:to>
    <xdr:sp macro="" textlink="">
      <xdr:nvSpPr>
        <xdr:cNvPr id="233" name="フローチャート: 判断 232"/>
        <xdr:cNvSpPr/>
      </xdr:nvSpPr>
      <xdr:spPr>
        <a:xfrm>
          <a:off x="45847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131401</xdr:rowOff>
    </xdr:from>
    <xdr:to>
      <xdr:col>19</xdr:col>
      <xdr:colOff>177800</xdr:colOff>
      <xdr:row>97</xdr:row>
      <xdr:rowOff>138762</xdr:rowOff>
    </xdr:to>
    <xdr:cxnSp macro="">
      <xdr:nvCxnSpPr>
        <xdr:cNvPr id="234" name="直線コネクタ 233"/>
        <xdr:cNvCxnSpPr/>
      </xdr:nvCxnSpPr>
      <xdr:spPr>
        <a:xfrm>
          <a:off x="2908300" y="16762051"/>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95414</xdr:rowOff>
    </xdr:from>
    <xdr:to>
      <xdr:col>20</xdr:col>
      <xdr:colOff>38100</xdr:colOff>
      <xdr:row>97</xdr:row>
      <xdr:rowOff>25564</xdr:rowOff>
    </xdr:to>
    <xdr:sp macro="" textlink="">
      <xdr:nvSpPr>
        <xdr:cNvPr id="235" name="フローチャート: 判断 234"/>
        <xdr:cNvSpPr/>
      </xdr:nvSpPr>
      <xdr:spPr>
        <a:xfrm>
          <a:off x="3746500" y="1655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42091</xdr:rowOff>
    </xdr:from>
    <xdr:ext cx="534377" cy="259045"/>
    <xdr:sp macro="" textlink="">
      <xdr:nvSpPr>
        <xdr:cNvPr id="236" name="テキスト ボックス 235"/>
        <xdr:cNvSpPr txBox="1"/>
      </xdr:nvSpPr>
      <xdr:spPr>
        <a:xfrm>
          <a:off x="3530111" y="1632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131401</xdr:rowOff>
    </xdr:from>
    <xdr:to>
      <xdr:col>15</xdr:col>
      <xdr:colOff>50800</xdr:colOff>
      <xdr:row>98</xdr:row>
      <xdr:rowOff>37309</xdr:rowOff>
    </xdr:to>
    <xdr:cxnSp macro="">
      <xdr:nvCxnSpPr>
        <xdr:cNvPr id="237" name="直線コネクタ 236"/>
        <xdr:cNvCxnSpPr/>
      </xdr:nvCxnSpPr>
      <xdr:spPr>
        <a:xfrm flipV="1">
          <a:off x="2019300" y="16762051"/>
          <a:ext cx="889000" cy="7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122847</xdr:rowOff>
    </xdr:from>
    <xdr:to>
      <xdr:col>15</xdr:col>
      <xdr:colOff>101600</xdr:colOff>
      <xdr:row>97</xdr:row>
      <xdr:rowOff>52997</xdr:rowOff>
    </xdr:to>
    <xdr:sp macro="" textlink="">
      <xdr:nvSpPr>
        <xdr:cNvPr id="238" name="フローチャート: 判断 237"/>
        <xdr:cNvSpPr/>
      </xdr:nvSpPr>
      <xdr:spPr>
        <a:xfrm>
          <a:off x="2857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69524</xdr:rowOff>
    </xdr:from>
    <xdr:ext cx="534377" cy="259045"/>
    <xdr:sp macro="" textlink="">
      <xdr:nvSpPr>
        <xdr:cNvPr id="239" name="テキスト ボックス 238"/>
        <xdr:cNvSpPr txBox="1"/>
      </xdr:nvSpPr>
      <xdr:spPr>
        <a:xfrm>
          <a:off x="2641111" y="163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37309</xdr:rowOff>
    </xdr:from>
    <xdr:to>
      <xdr:col>10</xdr:col>
      <xdr:colOff>114300</xdr:colOff>
      <xdr:row>98</xdr:row>
      <xdr:rowOff>70526</xdr:rowOff>
    </xdr:to>
    <xdr:cxnSp macro="">
      <xdr:nvCxnSpPr>
        <xdr:cNvPr id="240" name="直線コネクタ 239"/>
        <xdr:cNvCxnSpPr/>
      </xdr:nvCxnSpPr>
      <xdr:spPr>
        <a:xfrm flipV="1">
          <a:off x="1130300" y="16839409"/>
          <a:ext cx="889000" cy="3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158921</xdr:rowOff>
    </xdr:from>
    <xdr:to>
      <xdr:col>10</xdr:col>
      <xdr:colOff>165100</xdr:colOff>
      <xdr:row>97</xdr:row>
      <xdr:rowOff>89071</xdr:rowOff>
    </xdr:to>
    <xdr:sp macro="" textlink="">
      <xdr:nvSpPr>
        <xdr:cNvPr id="241" name="フローチャート: 判断 240"/>
        <xdr:cNvSpPr/>
      </xdr:nvSpPr>
      <xdr:spPr>
        <a:xfrm>
          <a:off x="1968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105598</xdr:rowOff>
    </xdr:from>
    <xdr:ext cx="534377" cy="259045"/>
    <xdr:sp macro="" textlink="">
      <xdr:nvSpPr>
        <xdr:cNvPr id="242" name="テキスト ボックス 241"/>
        <xdr:cNvSpPr txBox="1"/>
      </xdr:nvSpPr>
      <xdr:spPr>
        <a:xfrm>
          <a:off x="1752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170328</xdr:rowOff>
    </xdr:from>
    <xdr:to>
      <xdr:col>6</xdr:col>
      <xdr:colOff>38100</xdr:colOff>
      <xdr:row>97</xdr:row>
      <xdr:rowOff>100478</xdr:rowOff>
    </xdr:to>
    <xdr:sp macro="" textlink="">
      <xdr:nvSpPr>
        <xdr:cNvPr id="243" name="フローチャート: 判断 242"/>
        <xdr:cNvSpPr/>
      </xdr:nvSpPr>
      <xdr:spPr>
        <a:xfrm>
          <a:off x="1079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117005</xdr:rowOff>
    </xdr:from>
    <xdr:ext cx="534377" cy="259045"/>
    <xdr:sp macro="" textlink="">
      <xdr:nvSpPr>
        <xdr:cNvPr id="244" name="テキスト ボックス 243"/>
        <xdr:cNvSpPr txBox="1"/>
      </xdr:nvSpPr>
      <xdr:spPr>
        <a:xfrm>
          <a:off x="863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108034</xdr:rowOff>
    </xdr:from>
    <xdr:to>
      <xdr:col>24</xdr:col>
      <xdr:colOff>114300</xdr:colOff>
      <xdr:row>98</xdr:row>
      <xdr:rowOff>38184</xdr:rowOff>
    </xdr:to>
    <xdr:sp macro="" textlink="">
      <xdr:nvSpPr>
        <xdr:cNvPr id="250" name="楕円 249"/>
        <xdr:cNvSpPr/>
      </xdr:nvSpPr>
      <xdr:spPr>
        <a:xfrm>
          <a:off x="4584700" y="167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86461</xdr:rowOff>
    </xdr:from>
    <xdr:ext cx="534377" cy="259045"/>
    <xdr:sp macro="" textlink="">
      <xdr:nvSpPr>
        <xdr:cNvPr id="251" name="衛生費該当値テキスト"/>
        <xdr:cNvSpPr txBox="1"/>
      </xdr:nvSpPr>
      <xdr:spPr>
        <a:xfrm>
          <a:off x="4686300" y="1671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87962</xdr:rowOff>
    </xdr:from>
    <xdr:to>
      <xdr:col>20</xdr:col>
      <xdr:colOff>38100</xdr:colOff>
      <xdr:row>98</xdr:row>
      <xdr:rowOff>18112</xdr:rowOff>
    </xdr:to>
    <xdr:sp macro="" textlink="">
      <xdr:nvSpPr>
        <xdr:cNvPr id="252" name="楕円 251"/>
        <xdr:cNvSpPr/>
      </xdr:nvSpPr>
      <xdr:spPr>
        <a:xfrm>
          <a:off x="3746500" y="1671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9239</xdr:rowOff>
    </xdr:from>
    <xdr:ext cx="534377" cy="259045"/>
    <xdr:sp macro="" textlink="">
      <xdr:nvSpPr>
        <xdr:cNvPr id="253" name="テキスト ボックス 252"/>
        <xdr:cNvSpPr txBox="1"/>
      </xdr:nvSpPr>
      <xdr:spPr>
        <a:xfrm>
          <a:off x="3530111" y="1681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80601</xdr:rowOff>
    </xdr:from>
    <xdr:to>
      <xdr:col>15</xdr:col>
      <xdr:colOff>101600</xdr:colOff>
      <xdr:row>98</xdr:row>
      <xdr:rowOff>10751</xdr:rowOff>
    </xdr:to>
    <xdr:sp macro="" textlink="">
      <xdr:nvSpPr>
        <xdr:cNvPr id="254" name="楕円 253"/>
        <xdr:cNvSpPr/>
      </xdr:nvSpPr>
      <xdr:spPr>
        <a:xfrm>
          <a:off x="2857500" y="1671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1878</xdr:rowOff>
    </xdr:from>
    <xdr:ext cx="534377" cy="259045"/>
    <xdr:sp macro="" textlink="">
      <xdr:nvSpPr>
        <xdr:cNvPr id="255" name="テキスト ボックス 254"/>
        <xdr:cNvSpPr txBox="1"/>
      </xdr:nvSpPr>
      <xdr:spPr>
        <a:xfrm>
          <a:off x="2641111" y="1680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157959</xdr:rowOff>
    </xdr:from>
    <xdr:to>
      <xdr:col>10</xdr:col>
      <xdr:colOff>165100</xdr:colOff>
      <xdr:row>98</xdr:row>
      <xdr:rowOff>88109</xdr:rowOff>
    </xdr:to>
    <xdr:sp macro="" textlink="">
      <xdr:nvSpPr>
        <xdr:cNvPr id="256" name="楕円 255"/>
        <xdr:cNvSpPr/>
      </xdr:nvSpPr>
      <xdr:spPr>
        <a:xfrm>
          <a:off x="1968500" y="1678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79236</xdr:rowOff>
    </xdr:from>
    <xdr:ext cx="534377" cy="259045"/>
    <xdr:sp macro="" textlink="">
      <xdr:nvSpPr>
        <xdr:cNvPr id="257" name="テキスト ボックス 256"/>
        <xdr:cNvSpPr txBox="1"/>
      </xdr:nvSpPr>
      <xdr:spPr>
        <a:xfrm>
          <a:off x="1752111" y="1688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19726</xdr:rowOff>
    </xdr:from>
    <xdr:to>
      <xdr:col>6</xdr:col>
      <xdr:colOff>38100</xdr:colOff>
      <xdr:row>98</xdr:row>
      <xdr:rowOff>121326</xdr:rowOff>
    </xdr:to>
    <xdr:sp macro="" textlink="">
      <xdr:nvSpPr>
        <xdr:cNvPr id="258" name="楕円 257"/>
        <xdr:cNvSpPr/>
      </xdr:nvSpPr>
      <xdr:spPr>
        <a:xfrm>
          <a:off x="1079500" y="1682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112453</xdr:rowOff>
    </xdr:from>
    <xdr:ext cx="534377" cy="259045"/>
    <xdr:sp macro="" textlink="">
      <xdr:nvSpPr>
        <xdr:cNvPr id="259" name="テキスト ボックス 258"/>
        <xdr:cNvSpPr txBox="1"/>
      </xdr:nvSpPr>
      <xdr:spPr>
        <a:xfrm>
          <a:off x="863111" y="1691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116967</xdr:rowOff>
    </xdr:from>
    <xdr:to>
      <xdr:col>54</xdr:col>
      <xdr:colOff>189865</xdr:colOff>
      <xdr:row>39</xdr:row>
      <xdr:rowOff>30734</xdr:rowOff>
    </xdr:to>
    <xdr:cxnSp macro="">
      <xdr:nvCxnSpPr>
        <xdr:cNvPr id="283" name="直線コネクタ 282"/>
        <xdr:cNvCxnSpPr/>
      </xdr:nvCxnSpPr>
      <xdr:spPr>
        <a:xfrm flipV="1">
          <a:off x="10475595" y="5260467"/>
          <a:ext cx="1270" cy="1456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34561</xdr:rowOff>
    </xdr:from>
    <xdr:ext cx="378565" cy="259045"/>
    <xdr:sp macro="" textlink="">
      <xdr:nvSpPr>
        <xdr:cNvPr id="284" name="労働費最小値テキスト"/>
        <xdr:cNvSpPr txBox="1"/>
      </xdr:nvSpPr>
      <xdr:spPr>
        <a:xfrm>
          <a:off x="10528300" y="6721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30734</xdr:rowOff>
    </xdr:from>
    <xdr:to>
      <xdr:col>55</xdr:col>
      <xdr:colOff>88900</xdr:colOff>
      <xdr:row>39</xdr:row>
      <xdr:rowOff>30734</xdr:rowOff>
    </xdr:to>
    <xdr:cxnSp macro="">
      <xdr:nvCxnSpPr>
        <xdr:cNvPr id="285" name="直線コネクタ 284"/>
        <xdr:cNvCxnSpPr/>
      </xdr:nvCxnSpPr>
      <xdr:spPr>
        <a:xfrm>
          <a:off x="10388600" y="671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63644</xdr:rowOff>
    </xdr:from>
    <xdr:ext cx="534377" cy="259045"/>
    <xdr:sp macro="" textlink="">
      <xdr:nvSpPr>
        <xdr:cNvPr id="286" name="労働費最大値テキスト"/>
        <xdr:cNvSpPr txBox="1"/>
      </xdr:nvSpPr>
      <xdr:spPr>
        <a:xfrm>
          <a:off x="10528300" y="503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11,579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116967</xdr:rowOff>
    </xdr:from>
    <xdr:to>
      <xdr:col>55</xdr:col>
      <xdr:colOff>88900</xdr:colOff>
      <xdr:row>30</xdr:row>
      <xdr:rowOff>116967</xdr:rowOff>
    </xdr:to>
    <xdr:cxnSp macro="">
      <xdr:nvCxnSpPr>
        <xdr:cNvPr id="287" name="直線コネクタ 286"/>
        <xdr:cNvCxnSpPr/>
      </xdr:nvCxnSpPr>
      <xdr:spPr>
        <a:xfrm>
          <a:off x="10388600" y="526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38735</xdr:rowOff>
    </xdr:from>
    <xdr:to>
      <xdr:col>55</xdr:col>
      <xdr:colOff>0</xdr:colOff>
      <xdr:row>38</xdr:row>
      <xdr:rowOff>60960</xdr:rowOff>
    </xdr:to>
    <xdr:cxnSp macro="">
      <xdr:nvCxnSpPr>
        <xdr:cNvPr id="288" name="直線コネクタ 287"/>
        <xdr:cNvCxnSpPr/>
      </xdr:nvCxnSpPr>
      <xdr:spPr>
        <a:xfrm flipV="1">
          <a:off x="9639300" y="6553835"/>
          <a:ext cx="83820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168800</xdr:rowOff>
    </xdr:from>
    <xdr:ext cx="469744" cy="259045"/>
    <xdr:sp macro="" textlink="">
      <xdr:nvSpPr>
        <xdr:cNvPr id="289" name="労働費平均値テキスト"/>
        <xdr:cNvSpPr txBox="1"/>
      </xdr:nvSpPr>
      <xdr:spPr>
        <a:xfrm>
          <a:off x="10528300" y="6341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145923</xdr:rowOff>
    </xdr:from>
    <xdr:to>
      <xdr:col>55</xdr:col>
      <xdr:colOff>50800</xdr:colOff>
      <xdr:row>38</xdr:row>
      <xdr:rowOff>76073</xdr:rowOff>
    </xdr:to>
    <xdr:sp macro="" textlink="">
      <xdr:nvSpPr>
        <xdr:cNvPr id="290" name="フローチャート: 判断 289"/>
        <xdr:cNvSpPr/>
      </xdr:nvSpPr>
      <xdr:spPr>
        <a:xfrm>
          <a:off x="104267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50546</xdr:rowOff>
    </xdr:from>
    <xdr:to>
      <xdr:col>50</xdr:col>
      <xdr:colOff>114300</xdr:colOff>
      <xdr:row>38</xdr:row>
      <xdr:rowOff>60960</xdr:rowOff>
    </xdr:to>
    <xdr:cxnSp macro="">
      <xdr:nvCxnSpPr>
        <xdr:cNvPr id="291" name="直線コネクタ 290"/>
        <xdr:cNvCxnSpPr/>
      </xdr:nvCxnSpPr>
      <xdr:spPr>
        <a:xfrm>
          <a:off x="8750300" y="6565646"/>
          <a:ext cx="889000" cy="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153543</xdr:rowOff>
    </xdr:from>
    <xdr:to>
      <xdr:col>50</xdr:col>
      <xdr:colOff>165100</xdr:colOff>
      <xdr:row>38</xdr:row>
      <xdr:rowOff>83693</xdr:rowOff>
    </xdr:to>
    <xdr:sp macro="" textlink="">
      <xdr:nvSpPr>
        <xdr:cNvPr id="292" name="フローチャート: 判断 291"/>
        <xdr:cNvSpPr/>
      </xdr:nvSpPr>
      <xdr:spPr>
        <a:xfrm>
          <a:off x="9588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100220</xdr:rowOff>
    </xdr:from>
    <xdr:ext cx="469744" cy="259045"/>
    <xdr:sp macro="" textlink="">
      <xdr:nvSpPr>
        <xdr:cNvPr id="293" name="テキスト ボックス 292"/>
        <xdr:cNvSpPr txBox="1"/>
      </xdr:nvSpPr>
      <xdr:spPr>
        <a:xfrm>
          <a:off x="9404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86487</xdr:rowOff>
    </xdr:from>
    <xdr:to>
      <xdr:col>45</xdr:col>
      <xdr:colOff>177800</xdr:colOff>
      <xdr:row>38</xdr:row>
      <xdr:rowOff>50546</xdr:rowOff>
    </xdr:to>
    <xdr:cxnSp macro="">
      <xdr:nvCxnSpPr>
        <xdr:cNvPr id="294" name="直線コネクタ 293"/>
        <xdr:cNvCxnSpPr/>
      </xdr:nvCxnSpPr>
      <xdr:spPr>
        <a:xfrm>
          <a:off x="7861300" y="6430137"/>
          <a:ext cx="889000" cy="1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136144</xdr:rowOff>
    </xdr:from>
    <xdr:to>
      <xdr:col>46</xdr:col>
      <xdr:colOff>38100</xdr:colOff>
      <xdr:row>38</xdr:row>
      <xdr:rowOff>66294</xdr:rowOff>
    </xdr:to>
    <xdr:sp macro="" textlink="">
      <xdr:nvSpPr>
        <xdr:cNvPr id="295" name="フローチャート: 判断 294"/>
        <xdr:cNvSpPr/>
      </xdr:nvSpPr>
      <xdr:spPr>
        <a:xfrm>
          <a:off x="8699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82821</xdr:rowOff>
    </xdr:from>
    <xdr:ext cx="469744" cy="259045"/>
    <xdr:sp macro="" textlink="">
      <xdr:nvSpPr>
        <xdr:cNvPr id="296" name="テキスト ボックス 295"/>
        <xdr:cNvSpPr txBox="1"/>
      </xdr:nvSpPr>
      <xdr:spPr>
        <a:xfrm>
          <a:off x="8515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86487</xdr:rowOff>
    </xdr:from>
    <xdr:to>
      <xdr:col>41</xdr:col>
      <xdr:colOff>50800</xdr:colOff>
      <xdr:row>38</xdr:row>
      <xdr:rowOff>13716</xdr:rowOff>
    </xdr:to>
    <xdr:cxnSp macro="">
      <xdr:nvCxnSpPr>
        <xdr:cNvPr id="297" name="直線コネクタ 296"/>
        <xdr:cNvCxnSpPr/>
      </xdr:nvCxnSpPr>
      <xdr:spPr>
        <a:xfrm flipV="1">
          <a:off x="6972300" y="6430137"/>
          <a:ext cx="889000" cy="9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115062</xdr:rowOff>
    </xdr:from>
    <xdr:to>
      <xdr:col>41</xdr:col>
      <xdr:colOff>101600</xdr:colOff>
      <xdr:row>38</xdr:row>
      <xdr:rowOff>45212</xdr:rowOff>
    </xdr:to>
    <xdr:sp macro="" textlink="">
      <xdr:nvSpPr>
        <xdr:cNvPr id="298" name="フローチャート: 判断 297"/>
        <xdr:cNvSpPr/>
      </xdr:nvSpPr>
      <xdr:spPr>
        <a:xfrm>
          <a:off x="7810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36339</xdr:rowOff>
    </xdr:from>
    <xdr:ext cx="469744" cy="259045"/>
    <xdr:sp macro="" textlink="">
      <xdr:nvSpPr>
        <xdr:cNvPr id="299" name="テキスト ボックス 298"/>
        <xdr:cNvSpPr txBox="1"/>
      </xdr:nvSpPr>
      <xdr:spPr>
        <a:xfrm>
          <a:off x="7626428" y="65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89535</xdr:rowOff>
    </xdr:from>
    <xdr:to>
      <xdr:col>36</xdr:col>
      <xdr:colOff>165100</xdr:colOff>
      <xdr:row>38</xdr:row>
      <xdr:rowOff>19685</xdr:rowOff>
    </xdr:to>
    <xdr:sp macro="" textlink="">
      <xdr:nvSpPr>
        <xdr:cNvPr id="300" name="フローチャート: 判断 299"/>
        <xdr:cNvSpPr/>
      </xdr:nvSpPr>
      <xdr:spPr>
        <a:xfrm>
          <a:off x="6921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36212</xdr:rowOff>
    </xdr:from>
    <xdr:ext cx="469744" cy="259045"/>
    <xdr:sp macro="" textlink="">
      <xdr:nvSpPr>
        <xdr:cNvPr id="301" name="テキスト ボックス 300"/>
        <xdr:cNvSpPr txBox="1"/>
      </xdr:nvSpPr>
      <xdr:spPr>
        <a:xfrm>
          <a:off x="6737428" y="620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159385</xdr:rowOff>
    </xdr:from>
    <xdr:to>
      <xdr:col>55</xdr:col>
      <xdr:colOff>50800</xdr:colOff>
      <xdr:row>38</xdr:row>
      <xdr:rowOff>89535</xdr:rowOff>
    </xdr:to>
    <xdr:sp macro="" textlink="">
      <xdr:nvSpPr>
        <xdr:cNvPr id="307" name="楕円 306"/>
        <xdr:cNvSpPr/>
      </xdr:nvSpPr>
      <xdr:spPr>
        <a:xfrm>
          <a:off x="10426700" y="65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137812</xdr:rowOff>
    </xdr:from>
    <xdr:ext cx="469744" cy="259045"/>
    <xdr:sp macro="" textlink="">
      <xdr:nvSpPr>
        <xdr:cNvPr id="308" name="労働費該当値テキスト"/>
        <xdr:cNvSpPr txBox="1"/>
      </xdr:nvSpPr>
      <xdr:spPr>
        <a:xfrm>
          <a:off x="10528300" y="648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10160</xdr:rowOff>
    </xdr:from>
    <xdr:to>
      <xdr:col>50</xdr:col>
      <xdr:colOff>165100</xdr:colOff>
      <xdr:row>38</xdr:row>
      <xdr:rowOff>111760</xdr:rowOff>
    </xdr:to>
    <xdr:sp macro="" textlink="">
      <xdr:nvSpPr>
        <xdr:cNvPr id="309" name="楕円 308"/>
        <xdr:cNvSpPr/>
      </xdr:nvSpPr>
      <xdr:spPr>
        <a:xfrm>
          <a:off x="9588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102887</xdr:rowOff>
    </xdr:from>
    <xdr:ext cx="469744" cy="259045"/>
    <xdr:sp macro="" textlink="">
      <xdr:nvSpPr>
        <xdr:cNvPr id="310" name="テキスト ボックス 309"/>
        <xdr:cNvSpPr txBox="1"/>
      </xdr:nvSpPr>
      <xdr:spPr>
        <a:xfrm>
          <a:off x="9404428" y="661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171196</xdr:rowOff>
    </xdr:from>
    <xdr:to>
      <xdr:col>46</xdr:col>
      <xdr:colOff>38100</xdr:colOff>
      <xdr:row>38</xdr:row>
      <xdr:rowOff>101346</xdr:rowOff>
    </xdr:to>
    <xdr:sp macro="" textlink="">
      <xdr:nvSpPr>
        <xdr:cNvPr id="311" name="楕円 310"/>
        <xdr:cNvSpPr/>
      </xdr:nvSpPr>
      <xdr:spPr>
        <a:xfrm>
          <a:off x="8699500" y="65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92473</xdr:rowOff>
    </xdr:from>
    <xdr:ext cx="469744" cy="259045"/>
    <xdr:sp macro="" textlink="">
      <xdr:nvSpPr>
        <xdr:cNvPr id="312" name="テキスト ボックス 311"/>
        <xdr:cNvSpPr txBox="1"/>
      </xdr:nvSpPr>
      <xdr:spPr>
        <a:xfrm>
          <a:off x="8515428" y="660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35687</xdr:rowOff>
    </xdr:from>
    <xdr:to>
      <xdr:col>41</xdr:col>
      <xdr:colOff>101600</xdr:colOff>
      <xdr:row>37</xdr:row>
      <xdr:rowOff>137287</xdr:rowOff>
    </xdr:to>
    <xdr:sp macro="" textlink="">
      <xdr:nvSpPr>
        <xdr:cNvPr id="313" name="楕円 312"/>
        <xdr:cNvSpPr/>
      </xdr:nvSpPr>
      <xdr:spPr>
        <a:xfrm>
          <a:off x="7810500" y="637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153814</xdr:rowOff>
    </xdr:from>
    <xdr:ext cx="469744" cy="259045"/>
    <xdr:sp macro="" textlink="">
      <xdr:nvSpPr>
        <xdr:cNvPr id="314" name="テキスト ボックス 313"/>
        <xdr:cNvSpPr txBox="1"/>
      </xdr:nvSpPr>
      <xdr:spPr>
        <a:xfrm>
          <a:off x="7626428" y="615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134366</xdr:rowOff>
    </xdr:from>
    <xdr:to>
      <xdr:col>36</xdr:col>
      <xdr:colOff>165100</xdr:colOff>
      <xdr:row>38</xdr:row>
      <xdr:rowOff>64515</xdr:rowOff>
    </xdr:to>
    <xdr:sp macro="" textlink="">
      <xdr:nvSpPr>
        <xdr:cNvPr id="315" name="楕円 314"/>
        <xdr:cNvSpPr/>
      </xdr:nvSpPr>
      <xdr:spPr>
        <a:xfrm>
          <a:off x="6921500" y="64780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55643</xdr:rowOff>
    </xdr:from>
    <xdr:ext cx="469744" cy="259045"/>
    <xdr:sp macro="" textlink="">
      <xdr:nvSpPr>
        <xdr:cNvPr id="316" name="テキスト ボックス 315"/>
        <xdr:cNvSpPr txBox="1"/>
      </xdr:nvSpPr>
      <xdr:spPr>
        <a:xfrm>
          <a:off x="6737428" y="657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8" name="テキスト ボックス 337"/>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140941</xdr:rowOff>
    </xdr:from>
    <xdr:to>
      <xdr:col>54</xdr:col>
      <xdr:colOff>189865</xdr:colOff>
      <xdr:row>59</xdr:row>
      <xdr:rowOff>91694</xdr:rowOff>
    </xdr:to>
    <xdr:cxnSp macro="">
      <xdr:nvCxnSpPr>
        <xdr:cNvPr id="342" name="直線コネクタ 341"/>
        <xdr:cNvCxnSpPr/>
      </xdr:nvCxnSpPr>
      <xdr:spPr>
        <a:xfrm flipV="1">
          <a:off x="10475595" y="8713441"/>
          <a:ext cx="1270" cy="1493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95521</xdr:rowOff>
    </xdr:from>
    <xdr:ext cx="378565" cy="259045"/>
    <xdr:sp macro="" textlink="">
      <xdr:nvSpPr>
        <xdr:cNvPr id="343" name="農林水産業費最小値テキスト"/>
        <xdr:cNvSpPr txBox="1"/>
      </xdr:nvSpPr>
      <xdr:spPr>
        <a:xfrm>
          <a:off x="10528300" y="10211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91694</xdr:rowOff>
    </xdr:from>
    <xdr:to>
      <xdr:col>55</xdr:col>
      <xdr:colOff>88900</xdr:colOff>
      <xdr:row>59</xdr:row>
      <xdr:rowOff>91694</xdr:rowOff>
    </xdr:to>
    <xdr:cxnSp macro="">
      <xdr:nvCxnSpPr>
        <xdr:cNvPr id="344" name="直線コネクタ 343"/>
        <xdr:cNvCxnSpPr/>
      </xdr:nvCxnSpPr>
      <xdr:spPr>
        <a:xfrm>
          <a:off x="10388600" y="10207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87618</xdr:rowOff>
    </xdr:from>
    <xdr:ext cx="534377" cy="259045"/>
    <xdr:sp macro="" textlink="">
      <xdr:nvSpPr>
        <xdr:cNvPr id="345" name="農林水産業費最大値テキスト"/>
        <xdr:cNvSpPr txBox="1"/>
      </xdr:nvSpPr>
      <xdr:spPr>
        <a:xfrm>
          <a:off x="10528300" y="848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140941</xdr:rowOff>
    </xdr:from>
    <xdr:to>
      <xdr:col>55</xdr:col>
      <xdr:colOff>88900</xdr:colOff>
      <xdr:row>50</xdr:row>
      <xdr:rowOff>140941</xdr:rowOff>
    </xdr:to>
    <xdr:cxnSp macro="">
      <xdr:nvCxnSpPr>
        <xdr:cNvPr id="346" name="直線コネクタ 345"/>
        <xdr:cNvCxnSpPr/>
      </xdr:nvCxnSpPr>
      <xdr:spPr>
        <a:xfrm>
          <a:off x="10388600" y="871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91270</xdr:rowOff>
    </xdr:from>
    <xdr:to>
      <xdr:col>55</xdr:col>
      <xdr:colOff>0</xdr:colOff>
      <xdr:row>59</xdr:row>
      <xdr:rowOff>91694</xdr:rowOff>
    </xdr:to>
    <xdr:cxnSp macro="">
      <xdr:nvCxnSpPr>
        <xdr:cNvPr id="347" name="直線コネクタ 346"/>
        <xdr:cNvCxnSpPr/>
      </xdr:nvCxnSpPr>
      <xdr:spPr>
        <a:xfrm>
          <a:off x="9639300" y="10206820"/>
          <a:ext cx="8382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110144</xdr:rowOff>
    </xdr:from>
    <xdr:ext cx="534377" cy="259045"/>
    <xdr:sp macro="" textlink="">
      <xdr:nvSpPr>
        <xdr:cNvPr id="348" name="農林水産業費平均値テキスト"/>
        <xdr:cNvSpPr txBox="1"/>
      </xdr:nvSpPr>
      <xdr:spPr>
        <a:xfrm>
          <a:off x="10528300" y="936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87267</xdr:rowOff>
    </xdr:from>
    <xdr:to>
      <xdr:col>55</xdr:col>
      <xdr:colOff>50800</xdr:colOff>
      <xdr:row>56</xdr:row>
      <xdr:rowOff>17417</xdr:rowOff>
    </xdr:to>
    <xdr:sp macro="" textlink="">
      <xdr:nvSpPr>
        <xdr:cNvPr id="349" name="フローチャート: 判断 348"/>
        <xdr:cNvSpPr/>
      </xdr:nvSpPr>
      <xdr:spPr>
        <a:xfrm>
          <a:off x="104267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90715</xdr:rowOff>
    </xdr:from>
    <xdr:to>
      <xdr:col>50</xdr:col>
      <xdr:colOff>114300</xdr:colOff>
      <xdr:row>59</xdr:row>
      <xdr:rowOff>91270</xdr:rowOff>
    </xdr:to>
    <xdr:cxnSp macro="">
      <xdr:nvCxnSpPr>
        <xdr:cNvPr id="350" name="直線コネクタ 349"/>
        <xdr:cNvCxnSpPr/>
      </xdr:nvCxnSpPr>
      <xdr:spPr>
        <a:xfrm>
          <a:off x="8750300" y="10206265"/>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163391</xdr:rowOff>
    </xdr:from>
    <xdr:to>
      <xdr:col>50</xdr:col>
      <xdr:colOff>165100</xdr:colOff>
      <xdr:row>56</xdr:row>
      <xdr:rowOff>93541</xdr:rowOff>
    </xdr:to>
    <xdr:sp macro="" textlink="">
      <xdr:nvSpPr>
        <xdr:cNvPr id="351" name="フローチャート: 判断 350"/>
        <xdr:cNvSpPr/>
      </xdr:nvSpPr>
      <xdr:spPr>
        <a:xfrm>
          <a:off x="9588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110068</xdr:rowOff>
    </xdr:from>
    <xdr:ext cx="534377" cy="259045"/>
    <xdr:sp macro="" textlink="">
      <xdr:nvSpPr>
        <xdr:cNvPr id="352" name="テキスト ボックス 351"/>
        <xdr:cNvSpPr txBox="1"/>
      </xdr:nvSpPr>
      <xdr:spPr>
        <a:xfrm>
          <a:off x="9372111" y="936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90715</xdr:rowOff>
    </xdr:from>
    <xdr:to>
      <xdr:col>45</xdr:col>
      <xdr:colOff>177800</xdr:colOff>
      <xdr:row>59</xdr:row>
      <xdr:rowOff>91237</xdr:rowOff>
    </xdr:to>
    <xdr:cxnSp macro="">
      <xdr:nvCxnSpPr>
        <xdr:cNvPr id="353" name="直線コネクタ 352"/>
        <xdr:cNvCxnSpPr/>
      </xdr:nvCxnSpPr>
      <xdr:spPr>
        <a:xfrm flipV="1">
          <a:off x="7861300" y="10206265"/>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165938</xdr:rowOff>
    </xdr:from>
    <xdr:to>
      <xdr:col>46</xdr:col>
      <xdr:colOff>38100</xdr:colOff>
      <xdr:row>57</xdr:row>
      <xdr:rowOff>96088</xdr:rowOff>
    </xdr:to>
    <xdr:sp macro="" textlink="">
      <xdr:nvSpPr>
        <xdr:cNvPr id="354" name="フローチャート: 判断 353"/>
        <xdr:cNvSpPr/>
      </xdr:nvSpPr>
      <xdr:spPr>
        <a:xfrm>
          <a:off x="8699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112615</xdr:rowOff>
    </xdr:from>
    <xdr:ext cx="534377" cy="259045"/>
    <xdr:sp macro="" textlink="">
      <xdr:nvSpPr>
        <xdr:cNvPr id="355" name="テキスト ボックス 354"/>
        <xdr:cNvSpPr txBox="1"/>
      </xdr:nvSpPr>
      <xdr:spPr>
        <a:xfrm>
          <a:off x="8483111" y="9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91237</xdr:rowOff>
    </xdr:from>
    <xdr:to>
      <xdr:col>41</xdr:col>
      <xdr:colOff>50800</xdr:colOff>
      <xdr:row>59</xdr:row>
      <xdr:rowOff>91498</xdr:rowOff>
    </xdr:to>
    <xdr:cxnSp macro="">
      <xdr:nvCxnSpPr>
        <xdr:cNvPr id="356" name="直線コネクタ 355"/>
        <xdr:cNvCxnSpPr/>
      </xdr:nvCxnSpPr>
      <xdr:spPr>
        <a:xfrm flipV="1">
          <a:off x="6972300" y="10206787"/>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118945</xdr:rowOff>
    </xdr:from>
    <xdr:to>
      <xdr:col>41</xdr:col>
      <xdr:colOff>101600</xdr:colOff>
      <xdr:row>58</xdr:row>
      <xdr:rowOff>49095</xdr:rowOff>
    </xdr:to>
    <xdr:sp macro="" textlink="">
      <xdr:nvSpPr>
        <xdr:cNvPr id="357" name="フローチャート: 判断 356"/>
        <xdr:cNvSpPr/>
      </xdr:nvSpPr>
      <xdr:spPr>
        <a:xfrm>
          <a:off x="7810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65622</xdr:rowOff>
    </xdr:from>
    <xdr:ext cx="469744" cy="259045"/>
    <xdr:sp macro="" textlink="">
      <xdr:nvSpPr>
        <xdr:cNvPr id="358" name="テキスト ボックス 357"/>
        <xdr:cNvSpPr txBox="1"/>
      </xdr:nvSpPr>
      <xdr:spPr>
        <a:xfrm>
          <a:off x="7626428" y="966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149316</xdr:rowOff>
    </xdr:from>
    <xdr:to>
      <xdr:col>36</xdr:col>
      <xdr:colOff>165100</xdr:colOff>
      <xdr:row>58</xdr:row>
      <xdr:rowOff>79466</xdr:rowOff>
    </xdr:to>
    <xdr:sp macro="" textlink="">
      <xdr:nvSpPr>
        <xdr:cNvPr id="359" name="フローチャート: 判断 358"/>
        <xdr:cNvSpPr/>
      </xdr:nvSpPr>
      <xdr:spPr>
        <a:xfrm>
          <a:off x="6921500" y="992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95993</xdr:rowOff>
    </xdr:from>
    <xdr:ext cx="469744" cy="259045"/>
    <xdr:sp macro="" textlink="">
      <xdr:nvSpPr>
        <xdr:cNvPr id="360" name="テキスト ボックス 359"/>
        <xdr:cNvSpPr txBox="1"/>
      </xdr:nvSpPr>
      <xdr:spPr>
        <a:xfrm>
          <a:off x="6737428" y="9697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40894</xdr:rowOff>
    </xdr:from>
    <xdr:to>
      <xdr:col>55</xdr:col>
      <xdr:colOff>50800</xdr:colOff>
      <xdr:row>59</xdr:row>
      <xdr:rowOff>142494</xdr:rowOff>
    </xdr:to>
    <xdr:sp macro="" textlink="">
      <xdr:nvSpPr>
        <xdr:cNvPr id="366" name="楕円 365"/>
        <xdr:cNvSpPr/>
      </xdr:nvSpPr>
      <xdr:spPr>
        <a:xfrm>
          <a:off x="10426700" y="1015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127271</xdr:rowOff>
    </xdr:from>
    <xdr:ext cx="378565" cy="259045"/>
    <xdr:sp macro="" textlink="">
      <xdr:nvSpPr>
        <xdr:cNvPr id="367" name="農林水産業費該当値テキスト"/>
        <xdr:cNvSpPr txBox="1"/>
      </xdr:nvSpPr>
      <xdr:spPr>
        <a:xfrm>
          <a:off x="10528300" y="10071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40470</xdr:rowOff>
    </xdr:from>
    <xdr:to>
      <xdr:col>50</xdr:col>
      <xdr:colOff>165100</xdr:colOff>
      <xdr:row>59</xdr:row>
      <xdr:rowOff>142070</xdr:rowOff>
    </xdr:to>
    <xdr:sp macro="" textlink="">
      <xdr:nvSpPr>
        <xdr:cNvPr id="368" name="楕円 367"/>
        <xdr:cNvSpPr/>
      </xdr:nvSpPr>
      <xdr:spPr>
        <a:xfrm>
          <a:off x="9588500" y="101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133197</xdr:rowOff>
    </xdr:from>
    <xdr:ext cx="378565" cy="259045"/>
    <xdr:sp macro="" textlink="">
      <xdr:nvSpPr>
        <xdr:cNvPr id="369" name="テキスト ボックス 368"/>
        <xdr:cNvSpPr txBox="1"/>
      </xdr:nvSpPr>
      <xdr:spPr>
        <a:xfrm>
          <a:off x="9450017" y="10248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39915</xdr:rowOff>
    </xdr:from>
    <xdr:to>
      <xdr:col>46</xdr:col>
      <xdr:colOff>38100</xdr:colOff>
      <xdr:row>59</xdr:row>
      <xdr:rowOff>141515</xdr:rowOff>
    </xdr:to>
    <xdr:sp macro="" textlink="">
      <xdr:nvSpPr>
        <xdr:cNvPr id="370" name="楕円 369"/>
        <xdr:cNvSpPr/>
      </xdr:nvSpPr>
      <xdr:spPr>
        <a:xfrm>
          <a:off x="8699500" y="1015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132642</xdr:rowOff>
    </xdr:from>
    <xdr:ext cx="378565" cy="259045"/>
    <xdr:sp macro="" textlink="">
      <xdr:nvSpPr>
        <xdr:cNvPr id="371" name="テキスト ボックス 370"/>
        <xdr:cNvSpPr txBox="1"/>
      </xdr:nvSpPr>
      <xdr:spPr>
        <a:xfrm>
          <a:off x="8561017" y="10248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40437</xdr:rowOff>
    </xdr:from>
    <xdr:to>
      <xdr:col>41</xdr:col>
      <xdr:colOff>101600</xdr:colOff>
      <xdr:row>59</xdr:row>
      <xdr:rowOff>142037</xdr:rowOff>
    </xdr:to>
    <xdr:sp macro="" textlink="">
      <xdr:nvSpPr>
        <xdr:cNvPr id="372" name="楕円 371"/>
        <xdr:cNvSpPr/>
      </xdr:nvSpPr>
      <xdr:spPr>
        <a:xfrm>
          <a:off x="7810500" y="101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133164</xdr:rowOff>
    </xdr:from>
    <xdr:ext cx="378565" cy="259045"/>
    <xdr:sp macro="" textlink="">
      <xdr:nvSpPr>
        <xdr:cNvPr id="373" name="テキスト ボックス 372"/>
        <xdr:cNvSpPr txBox="1"/>
      </xdr:nvSpPr>
      <xdr:spPr>
        <a:xfrm>
          <a:off x="7672017" y="10248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40698</xdr:rowOff>
    </xdr:from>
    <xdr:to>
      <xdr:col>36</xdr:col>
      <xdr:colOff>165100</xdr:colOff>
      <xdr:row>59</xdr:row>
      <xdr:rowOff>142298</xdr:rowOff>
    </xdr:to>
    <xdr:sp macro="" textlink="">
      <xdr:nvSpPr>
        <xdr:cNvPr id="374" name="楕円 373"/>
        <xdr:cNvSpPr/>
      </xdr:nvSpPr>
      <xdr:spPr>
        <a:xfrm>
          <a:off x="6921500" y="1015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133425</xdr:rowOff>
    </xdr:from>
    <xdr:ext cx="378565" cy="259045"/>
    <xdr:sp macro="" textlink="">
      <xdr:nvSpPr>
        <xdr:cNvPr id="375" name="テキスト ボックス 374"/>
        <xdr:cNvSpPr txBox="1"/>
      </xdr:nvSpPr>
      <xdr:spPr>
        <a:xfrm>
          <a:off x="6783017" y="10248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100000</xdr:rowOff>
    </xdr:from>
    <xdr:to>
      <xdr:col>54</xdr:col>
      <xdr:colOff>189865</xdr:colOff>
      <xdr:row>79</xdr:row>
      <xdr:rowOff>17818</xdr:rowOff>
    </xdr:to>
    <xdr:cxnSp macro="">
      <xdr:nvCxnSpPr>
        <xdr:cNvPr id="399" name="直線コネクタ 398"/>
        <xdr:cNvCxnSpPr/>
      </xdr:nvCxnSpPr>
      <xdr:spPr>
        <a:xfrm flipV="1">
          <a:off x="10475595" y="12272950"/>
          <a:ext cx="1270" cy="128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21645</xdr:rowOff>
    </xdr:from>
    <xdr:ext cx="378565" cy="259045"/>
    <xdr:sp macro="" textlink="">
      <xdr:nvSpPr>
        <xdr:cNvPr id="400" name="商工費最小値テキスト"/>
        <xdr:cNvSpPr txBox="1"/>
      </xdr:nvSpPr>
      <xdr:spPr>
        <a:xfrm>
          <a:off x="10528300" y="13566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17818</xdr:rowOff>
    </xdr:from>
    <xdr:to>
      <xdr:col>55</xdr:col>
      <xdr:colOff>88900</xdr:colOff>
      <xdr:row>79</xdr:row>
      <xdr:rowOff>17818</xdr:rowOff>
    </xdr:to>
    <xdr:cxnSp macro="">
      <xdr:nvCxnSpPr>
        <xdr:cNvPr id="401" name="直線コネクタ 400"/>
        <xdr:cNvCxnSpPr/>
      </xdr:nvCxnSpPr>
      <xdr:spPr>
        <a:xfrm>
          <a:off x="10388600" y="1356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46677</xdr:rowOff>
    </xdr:from>
    <xdr:ext cx="534377" cy="259045"/>
    <xdr:sp macro="" textlink="">
      <xdr:nvSpPr>
        <xdr:cNvPr id="402" name="商工費最大値テキスト"/>
        <xdr:cNvSpPr txBox="1"/>
      </xdr:nvSpPr>
      <xdr:spPr>
        <a:xfrm>
          <a:off x="10528300" y="1204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100000</xdr:rowOff>
    </xdr:from>
    <xdr:to>
      <xdr:col>55</xdr:col>
      <xdr:colOff>88900</xdr:colOff>
      <xdr:row>71</xdr:row>
      <xdr:rowOff>100000</xdr:rowOff>
    </xdr:to>
    <xdr:cxnSp macro="">
      <xdr:nvCxnSpPr>
        <xdr:cNvPr id="403" name="直線コネクタ 402"/>
        <xdr:cNvCxnSpPr/>
      </xdr:nvCxnSpPr>
      <xdr:spPr>
        <a:xfrm>
          <a:off x="10388600" y="1227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165379</xdr:rowOff>
    </xdr:from>
    <xdr:to>
      <xdr:col>55</xdr:col>
      <xdr:colOff>0</xdr:colOff>
      <xdr:row>78</xdr:row>
      <xdr:rowOff>168960</xdr:rowOff>
    </xdr:to>
    <xdr:cxnSp macro="">
      <xdr:nvCxnSpPr>
        <xdr:cNvPr id="404" name="直線コネクタ 403"/>
        <xdr:cNvCxnSpPr/>
      </xdr:nvCxnSpPr>
      <xdr:spPr>
        <a:xfrm>
          <a:off x="9639300" y="13538479"/>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35386</xdr:rowOff>
    </xdr:from>
    <xdr:ext cx="534377" cy="259045"/>
    <xdr:sp macro="" textlink="">
      <xdr:nvSpPr>
        <xdr:cNvPr id="405" name="商工費平均値テキスト"/>
        <xdr:cNvSpPr txBox="1"/>
      </xdr:nvSpPr>
      <xdr:spPr>
        <a:xfrm>
          <a:off x="10528300" y="12894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12509</xdr:rowOff>
    </xdr:from>
    <xdr:to>
      <xdr:col>55</xdr:col>
      <xdr:colOff>50800</xdr:colOff>
      <xdr:row>76</xdr:row>
      <xdr:rowOff>114109</xdr:rowOff>
    </xdr:to>
    <xdr:sp macro="" textlink="">
      <xdr:nvSpPr>
        <xdr:cNvPr id="406" name="フローチャート: 判断 405"/>
        <xdr:cNvSpPr/>
      </xdr:nvSpPr>
      <xdr:spPr>
        <a:xfrm>
          <a:off x="10426700" y="1304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130747</xdr:rowOff>
    </xdr:from>
    <xdr:to>
      <xdr:col>50</xdr:col>
      <xdr:colOff>114300</xdr:colOff>
      <xdr:row>78</xdr:row>
      <xdr:rowOff>165379</xdr:rowOff>
    </xdr:to>
    <xdr:cxnSp macro="">
      <xdr:nvCxnSpPr>
        <xdr:cNvPr id="407" name="直線コネクタ 406"/>
        <xdr:cNvCxnSpPr/>
      </xdr:nvCxnSpPr>
      <xdr:spPr>
        <a:xfrm>
          <a:off x="8750300" y="13503847"/>
          <a:ext cx="889000" cy="3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13309</xdr:rowOff>
    </xdr:from>
    <xdr:to>
      <xdr:col>50</xdr:col>
      <xdr:colOff>165100</xdr:colOff>
      <xdr:row>76</xdr:row>
      <xdr:rowOff>114909</xdr:rowOff>
    </xdr:to>
    <xdr:sp macro="" textlink="">
      <xdr:nvSpPr>
        <xdr:cNvPr id="408" name="フローチャート: 判断 407"/>
        <xdr:cNvSpPr/>
      </xdr:nvSpPr>
      <xdr:spPr>
        <a:xfrm>
          <a:off x="9588500" y="1304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131436</xdr:rowOff>
    </xdr:from>
    <xdr:ext cx="534377" cy="259045"/>
    <xdr:sp macro="" textlink="">
      <xdr:nvSpPr>
        <xdr:cNvPr id="409" name="テキスト ボックス 408"/>
        <xdr:cNvSpPr txBox="1"/>
      </xdr:nvSpPr>
      <xdr:spPr>
        <a:xfrm>
          <a:off x="9372111" y="1281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130747</xdr:rowOff>
    </xdr:from>
    <xdr:to>
      <xdr:col>45</xdr:col>
      <xdr:colOff>177800</xdr:colOff>
      <xdr:row>79</xdr:row>
      <xdr:rowOff>10807</xdr:rowOff>
    </xdr:to>
    <xdr:cxnSp macro="">
      <xdr:nvCxnSpPr>
        <xdr:cNvPr id="410" name="直線コネクタ 409"/>
        <xdr:cNvCxnSpPr/>
      </xdr:nvCxnSpPr>
      <xdr:spPr>
        <a:xfrm flipV="1">
          <a:off x="7861300" y="13503847"/>
          <a:ext cx="889000" cy="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56401</xdr:rowOff>
    </xdr:from>
    <xdr:to>
      <xdr:col>46</xdr:col>
      <xdr:colOff>38100</xdr:colOff>
      <xdr:row>76</xdr:row>
      <xdr:rowOff>158001</xdr:rowOff>
    </xdr:to>
    <xdr:sp macro="" textlink="">
      <xdr:nvSpPr>
        <xdr:cNvPr id="411" name="フローチャート: 判断 410"/>
        <xdr:cNvSpPr/>
      </xdr:nvSpPr>
      <xdr:spPr>
        <a:xfrm>
          <a:off x="8699500" y="130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3077</xdr:rowOff>
    </xdr:from>
    <xdr:ext cx="534377" cy="259045"/>
    <xdr:sp macro="" textlink="">
      <xdr:nvSpPr>
        <xdr:cNvPr id="412" name="テキスト ボックス 411"/>
        <xdr:cNvSpPr txBox="1"/>
      </xdr:nvSpPr>
      <xdr:spPr>
        <a:xfrm>
          <a:off x="8483111" y="1286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10807</xdr:rowOff>
    </xdr:from>
    <xdr:to>
      <xdr:col>41</xdr:col>
      <xdr:colOff>50800</xdr:colOff>
      <xdr:row>79</xdr:row>
      <xdr:rowOff>16447</xdr:rowOff>
    </xdr:to>
    <xdr:cxnSp macro="">
      <xdr:nvCxnSpPr>
        <xdr:cNvPr id="413" name="直線コネクタ 412"/>
        <xdr:cNvCxnSpPr/>
      </xdr:nvCxnSpPr>
      <xdr:spPr>
        <a:xfrm flipV="1">
          <a:off x="6972300" y="13555357"/>
          <a:ext cx="889000" cy="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20244</xdr:rowOff>
    </xdr:from>
    <xdr:to>
      <xdr:col>41</xdr:col>
      <xdr:colOff>101600</xdr:colOff>
      <xdr:row>77</xdr:row>
      <xdr:rowOff>121844</xdr:rowOff>
    </xdr:to>
    <xdr:sp macro="" textlink="">
      <xdr:nvSpPr>
        <xdr:cNvPr id="414" name="フローチャート: 判断 413"/>
        <xdr:cNvSpPr/>
      </xdr:nvSpPr>
      <xdr:spPr>
        <a:xfrm>
          <a:off x="7810500" y="1322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138371</xdr:rowOff>
    </xdr:from>
    <xdr:ext cx="469744" cy="259045"/>
    <xdr:sp macro="" textlink="">
      <xdr:nvSpPr>
        <xdr:cNvPr id="415" name="テキスト ボックス 414"/>
        <xdr:cNvSpPr txBox="1"/>
      </xdr:nvSpPr>
      <xdr:spPr>
        <a:xfrm>
          <a:off x="7626428" y="129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8700</xdr:rowOff>
    </xdr:from>
    <xdr:to>
      <xdr:col>36</xdr:col>
      <xdr:colOff>165100</xdr:colOff>
      <xdr:row>77</xdr:row>
      <xdr:rowOff>110300</xdr:rowOff>
    </xdr:to>
    <xdr:sp macro="" textlink="">
      <xdr:nvSpPr>
        <xdr:cNvPr id="416" name="フローチャート: 判断 415"/>
        <xdr:cNvSpPr/>
      </xdr:nvSpPr>
      <xdr:spPr>
        <a:xfrm>
          <a:off x="6921500" y="132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126827</xdr:rowOff>
    </xdr:from>
    <xdr:ext cx="469744" cy="259045"/>
    <xdr:sp macro="" textlink="">
      <xdr:nvSpPr>
        <xdr:cNvPr id="417" name="テキスト ボックス 416"/>
        <xdr:cNvSpPr txBox="1"/>
      </xdr:nvSpPr>
      <xdr:spPr>
        <a:xfrm>
          <a:off x="6737428" y="1298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118160</xdr:rowOff>
    </xdr:from>
    <xdr:to>
      <xdr:col>55</xdr:col>
      <xdr:colOff>50800</xdr:colOff>
      <xdr:row>79</xdr:row>
      <xdr:rowOff>48310</xdr:rowOff>
    </xdr:to>
    <xdr:sp macro="" textlink="">
      <xdr:nvSpPr>
        <xdr:cNvPr id="423" name="楕円 422"/>
        <xdr:cNvSpPr/>
      </xdr:nvSpPr>
      <xdr:spPr>
        <a:xfrm>
          <a:off x="10426700" y="1349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33087</xdr:rowOff>
    </xdr:from>
    <xdr:ext cx="469744" cy="259045"/>
    <xdr:sp macro="" textlink="">
      <xdr:nvSpPr>
        <xdr:cNvPr id="424" name="商工費該当値テキスト"/>
        <xdr:cNvSpPr txBox="1"/>
      </xdr:nvSpPr>
      <xdr:spPr>
        <a:xfrm>
          <a:off x="10528300" y="1340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114579</xdr:rowOff>
    </xdr:from>
    <xdr:to>
      <xdr:col>50</xdr:col>
      <xdr:colOff>165100</xdr:colOff>
      <xdr:row>79</xdr:row>
      <xdr:rowOff>44729</xdr:rowOff>
    </xdr:to>
    <xdr:sp macro="" textlink="">
      <xdr:nvSpPr>
        <xdr:cNvPr id="425" name="楕円 424"/>
        <xdr:cNvSpPr/>
      </xdr:nvSpPr>
      <xdr:spPr>
        <a:xfrm>
          <a:off x="9588500" y="1348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35856</xdr:rowOff>
    </xdr:from>
    <xdr:ext cx="469744" cy="259045"/>
    <xdr:sp macro="" textlink="">
      <xdr:nvSpPr>
        <xdr:cNvPr id="426" name="テキスト ボックス 425"/>
        <xdr:cNvSpPr txBox="1"/>
      </xdr:nvSpPr>
      <xdr:spPr>
        <a:xfrm>
          <a:off x="9404428" y="13580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79947</xdr:rowOff>
    </xdr:from>
    <xdr:to>
      <xdr:col>46</xdr:col>
      <xdr:colOff>38100</xdr:colOff>
      <xdr:row>79</xdr:row>
      <xdr:rowOff>10097</xdr:rowOff>
    </xdr:to>
    <xdr:sp macro="" textlink="">
      <xdr:nvSpPr>
        <xdr:cNvPr id="427" name="楕円 426"/>
        <xdr:cNvSpPr/>
      </xdr:nvSpPr>
      <xdr:spPr>
        <a:xfrm>
          <a:off x="8699500" y="1345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1224</xdr:rowOff>
    </xdr:from>
    <xdr:ext cx="469744" cy="259045"/>
    <xdr:sp macro="" textlink="">
      <xdr:nvSpPr>
        <xdr:cNvPr id="428" name="テキスト ボックス 427"/>
        <xdr:cNvSpPr txBox="1"/>
      </xdr:nvSpPr>
      <xdr:spPr>
        <a:xfrm>
          <a:off x="8515428" y="1354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131457</xdr:rowOff>
    </xdr:from>
    <xdr:to>
      <xdr:col>41</xdr:col>
      <xdr:colOff>101600</xdr:colOff>
      <xdr:row>79</xdr:row>
      <xdr:rowOff>61607</xdr:rowOff>
    </xdr:to>
    <xdr:sp macro="" textlink="">
      <xdr:nvSpPr>
        <xdr:cNvPr id="429" name="楕円 428"/>
        <xdr:cNvSpPr/>
      </xdr:nvSpPr>
      <xdr:spPr>
        <a:xfrm>
          <a:off x="7810500" y="1350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52734</xdr:rowOff>
    </xdr:from>
    <xdr:ext cx="378565" cy="259045"/>
    <xdr:sp macro="" textlink="">
      <xdr:nvSpPr>
        <xdr:cNvPr id="430" name="テキスト ボックス 429"/>
        <xdr:cNvSpPr txBox="1"/>
      </xdr:nvSpPr>
      <xdr:spPr>
        <a:xfrm>
          <a:off x="7672017" y="13597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137097</xdr:rowOff>
    </xdr:from>
    <xdr:to>
      <xdr:col>36</xdr:col>
      <xdr:colOff>165100</xdr:colOff>
      <xdr:row>79</xdr:row>
      <xdr:rowOff>67247</xdr:rowOff>
    </xdr:to>
    <xdr:sp macro="" textlink="">
      <xdr:nvSpPr>
        <xdr:cNvPr id="431" name="楕円 430"/>
        <xdr:cNvSpPr/>
      </xdr:nvSpPr>
      <xdr:spPr>
        <a:xfrm>
          <a:off x="6921500" y="1351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58374</xdr:rowOff>
    </xdr:from>
    <xdr:ext cx="378565" cy="259045"/>
    <xdr:sp macro="" textlink="">
      <xdr:nvSpPr>
        <xdr:cNvPr id="432" name="テキスト ボックス 431"/>
        <xdr:cNvSpPr txBox="1"/>
      </xdr:nvSpPr>
      <xdr:spPr>
        <a:xfrm>
          <a:off x="6783017" y="13602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152445</xdr:rowOff>
    </xdr:from>
    <xdr:to>
      <xdr:col>54</xdr:col>
      <xdr:colOff>189865</xdr:colOff>
      <xdr:row>99</xdr:row>
      <xdr:rowOff>103124</xdr:rowOff>
    </xdr:to>
    <xdr:cxnSp macro="">
      <xdr:nvCxnSpPr>
        <xdr:cNvPr id="457" name="直線コネクタ 456"/>
        <xdr:cNvCxnSpPr/>
      </xdr:nvCxnSpPr>
      <xdr:spPr>
        <a:xfrm flipV="1">
          <a:off x="10475595" y="15411495"/>
          <a:ext cx="1270" cy="1665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106951</xdr:rowOff>
    </xdr:from>
    <xdr:ext cx="534377" cy="259045"/>
    <xdr:sp macro="" textlink="">
      <xdr:nvSpPr>
        <xdr:cNvPr id="458" name="土木費最小値テキスト"/>
        <xdr:cNvSpPr txBox="1"/>
      </xdr:nvSpPr>
      <xdr:spPr>
        <a:xfrm>
          <a:off x="10528300" y="1708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103124</xdr:rowOff>
    </xdr:from>
    <xdr:to>
      <xdr:col>55</xdr:col>
      <xdr:colOff>88900</xdr:colOff>
      <xdr:row>99</xdr:row>
      <xdr:rowOff>103124</xdr:rowOff>
    </xdr:to>
    <xdr:cxnSp macro="">
      <xdr:nvCxnSpPr>
        <xdr:cNvPr id="459" name="直線コネクタ 458"/>
        <xdr:cNvCxnSpPr/>
      </xdr:nvCxnSpPr>
      <xdr:spPr>
        <a:xfrm>
          <a:off x="10388600" y="1707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99122</xdr:rowOff>
    </xdr:from>
    <xdr:ext cx="599010" cy="259045"/>
    <xdr:sp macro="" textlink="">
      <xdr:nvSpPr>
        <xdr:cNvPr id="460" name="土木費最大値テキスト"/>
        <xdr:cNvSpPr txBox="1"/>
      </xdr:nvSpPr>
      <xdr:spPr>
        <a:xfrm>
          <a:off x="10528300" y="1518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152445</xdr:rowOff>
    </xdr:from>
    <xdr:to>
      <xdr:col>55</xdr:col>
      <xdr:colOff>88900</xdr:colOff>
      <xdr:row>89</xdr:row>
      <xdr:rowOff>152445</xdr:rowOff>
    </xdr:to>
    <xdr:cxnSp macro="">
      <xdr:nvCxnSpPr>
        <xdr:cNvPr id="461" name="直線コネクタ 460"/>
        <xdr:cNvCxnSpPr/>
      </xdr:nvCxnSpPr>
      <xdr:spPr>
        <a:xfrm>
          <a:off x="10388600" y="1541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38106</xdr:rowOff>
    </xdr:from>
    <xdr:to>
      <xdr:col>55</xdr:col>
      <xdr:colOff>0</xdr:colOff>
      <xdr:row>97</xdr:row>
      <xdr:rowOff>63024</xdr:rowOff>
    </xdr:to>
    <xdr:cxnSp macro="">
      <xdr:nvCxnSpPr>
        <xdr:cNvPr id="462" name="直線コネクタ 461"/>
        <xdr:cNvCxnSpPr/>
      </xdr:nvCxnSpPr>
      <xdr:spPr>
        <a:xfrm>
          <a:off x="9639300" y="16668756"/>
          <a:ext cx="8382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159345</xdr:rowOff>
    </xdr:from>
    <xdr:ext cx="534377" cy="259045"/>
    <xdr:sp macro="" textlink="">
      <xdr:nvSpPr>
        <xdr:cNvPr id="463" name="土木費平均値テキスト"/>
        <xdr:cNvSpPr txBox="1"/>
      </xdr:nvSpPr>
      <xdr:spPr>
        <a:xfrm>
          <a:off x="10528300" y="1627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136468</xdr:rowOff>
    </xdr:from>
    <xdr:to>
      <xdr:col>55</xdr:col>
      <xdr:colOff>50800</xdr:colOff>
      <xdr:row>96</xdr:row>
      <xdr:rowOff>66618</xdr:rowOff>
    </xdr:to>
    <xdr:sp macro="" textlink="">
      <xdr:nvSpPr>
        <xdr:cNvPr id="464" name="フローチャート: 判断 463"/>
        <xdr:cNvSpPr/>
      </xdr:nvSpPr>
      <xdr:spPr>
        <a:xfrm>
          <a:off x="104267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38106</xdr:rowOff>
    </xdr:from>
    <xdr:to>
      <xdr:col>50</xdr:col>
      <xdr:colOff>114300</xdr:colOff>
      <xdr:row>97</xdr:row>
      <xdr:rowOff>122498</xdr:rowOff>
    </xdr:to>
    <xdr:cxnSp macro="">
      <xdr:nvCxnSpPr>
        <xdr:cNvPr id="465" name="直線コネクタ 464"/>
        <xdr:cNvCxnSpPr/>
      </xdr:nvCxnSpPr>
      <xdr:spPr>
        <a:xfrm flipV="1">
          <a:off x="8750300" y="16668756"/>
          <a:ext cx="889000" cy="8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4338</xdr:rowOff>
    </xdr:from>
    <xdr:to>
      <xdr:col>50</xdr:col>
      <xdr:colOff>165100</xdr:colOff>
      <xdr:row>96</xdr:row>
      <xdr:rowOff>105938</xdr:rowOff>
    </xdr:to>
    <xdr:sp macro="" textlink="">
      <xdr:nvSpPr>
        <xdr:cNvPr id="466" name="フローチャート: 判断 465"/>
        <xdr:cNvSpPr/>
      </xdr:nvSpPr>
      <xdr:spPr>
        <a:xfrm>
          <a:off x="95885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122465</xdr:rowOff>
    </xdr:from>
    <xdr:ext cx="534377" cy="259045"/>
    <xdr:sp macro="" textlink="">
      <xdr:nvSpPr>
        <xdr:cNvPr id="467" name="テキスト ボックス 466"/>
        <xdr:cNvSpPr txBox="1"/>
      </xdr:nvSpPr>
      <xdr:spPr>
        <a:xfrm>
          <a:off x="9372111" y="162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122498</xdr:rowOff>
    </xdr:from>
    <xdr:to>
      <xdr:col>45</xdr:col>
      <xdr:colOff>177800</xdr:colOff>
      <xdr:row>97</xdr:row>
      <xdr:rowOff>128860</xdr:rowOff>
    </xdr:to>
    <xdr:cxnSp macro="">
      <xdr:nvCxnSpPr>
        <xdr:cNvPr id="468" name="直線コネクタ 467"/>
        <xdr:cNvCxnSpPr/>
      </xdr:nvCxnSpPr>
      <xdr:spPr>
        <a:xfrm flipV="1">
          <a:off x="7861300" y="16753148"/>
          <a:ext cx="889000" cy="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96462</xdr:rowOff>
    </xdr:from>
    <xdr:to>
      <xdr:col>46</xdr:col>
      <xdr:colOff>38100</xdr:colOff>
      <xdr:row>97</xdr:row>
      <xdr:rowOff>26612</xdr:rowOff>
    </xdr:to>
    <xdr:sp macro="" textlink="">
      <xdr:nvSpPr>
        <xdr:cNvPr id="469" name="フローチャート: 判断 468"/>
        <xdr:cNvSpPr/>
      </xdr:nvSpPr>
      <xdr:spPr>
        <a:xfrm>
          <a:off x="8699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43139</xdr:rowOff>
    </xdr:from>
    <xdr:ext cx="534377" cy="259045"/>
    <xdr:sp macro="" textlink="">
      <xdr:nvSpPr>
        <xdr:cNvPr id="470" name="テキスト ボックス 469"/>
        <xdr:cNvSpPr txBox="1"/>
      </xdr:nvSpPr>
      <xdr:spPr>
        <a:xfrm>
          <a:off x="8483111" y="1633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65729</xdr:rowOff>
    </xdr:from>
    <xdr:to>
      <xdr:col>41</xdr:col>
      <xdr:colOff>50800</xdr:colOff>
      <xdr:row>97</xdr:row>
      <xdr:rowOff>128860</xdr:rowOff>
    </xdr:to>
    <xdr:cxnSp macro="">
      <xdr:nvCxnSpPr>
        <xdr:cNvPr id="471" name="直線コネクタ 470"/>
        <xdr:cNvCxnSpPr/>
      </xdr:nvCxnSpPr>
      <xdr:spPr>
        <a:xfrm>
          <a:off x="6972300" y="16524929"/>
          <a:ext cx="889000" cy="23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112083</xdr:rowOff>
    </xdr:from>
    <xdr:to>
      <xdr:col>41</xdr:col>
      <xdr:colOff>101600</xdr:colOff>
      <xdr:row>97</xdr:row>
      <xdr:rowOff>42233</xdr:rowOff>
    </xdr:to>
    <xdr:sp macro="" textlink="">
      <xdr:nvSpPr>
        <xdr:cNvPr id="472" name="フローチャート: 判断 471"/>
        <xdr:cNvSpPr/>
      </xdr:nvSpPr>
      <xdr:spPr>
        <a:xfrm>
          <a:off x="7810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58760</xdr:rowOff>
    </xdr:from>
    <xdr:ext cx="534377" cy="259045"/>
    <xdr:sp macro="" textlink="">
      <xdr:nvSpPr>
        <xdr:cNvPr id="473" name="テキスト ボックス 472"/>
        <xdr:cNvSpPr txBox="1"/>
      </xdr:nvSpPr>
      <xdr:spPr>
        <a:xfrm>
          <a:off x="7594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70783</xdr:rowOff>
    </xdr:from>
    <xdr:to>
      <xdr:col>36</xdr:col>
      <xdr:colOff>165100</xdr:colOff>
      <xdr:row>97</xdr:row>
      <xdr:rowOff>933</xdr:rowOff>
    </xdr:to>
    <xdr:sp macro="" textlink="">
      <xdr:nvSpPr>
        <xdr:cNvPr id="474" name="フローチャート: 判断 473"/>
        <xdr:cNvSpPr/>
      </xdr:nvSpPr>
      <xdr:spPr>
        <a:xfrm>
          <a:off x="6921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163510</xdr:rowOff>
    </xdr:from>
    <xdr:ext cx="534377" cy="259045"/>
    <xdr:sp macro="" textlink="">
      <xdr:nvSpPr>
        <xdr:cNvPr id="475" name="テキスト ボックス 474"/>
        <xdr:cNvSpPr txBox="1"/>
      </xdr:nvSpPr>
      <xdr:spPr>
        <a:xfrm>
          <a:off x="6705111" y="166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12224</xdr:rowOff>
    </xdr:from>
    <xdr:to>
      <xdr:col>55</xdr:col>
      <xdr:colOff>50800</xdr:colOff>
      <xdr:row>97</xdr:row>
      <xdr:rowOff>113824</xdr:rowOff>
    </xdr:to>
    <xdr:sp macro="" textlink="">
      <xdr:nvSpPr>
        <xdr:cNvPr id="481" name="楕円 480"/>
        <xdr:cNvSpPr/>
      </xdr:nvSpPr>
      <xdr:spPr>
        <a:xfrm>
          <a:off x="10426700" y="166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162101</xdr:rowOff>
    </xdr:from>
    <xdr:ext cx="534377" cy="259045"/>
    <xdr:sp macro="" textlink="">
      <xdr:nvSpPr>
        <xdr:cNvPr id="482" name="土木費該当値テキスト"/>
        <xdr:cNvSpPr txBox="1"/>
      </xdr:nvSpPr>
      <xdr:spPr>
        <a:xfrm>
          <a:off x="10528300" y="1662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158756</xdr:rowOff>
    </xdr:from>
    <xdr:to>
      <xdr:col>50</xdr:col>
      <xdr:colOff>165100</xdr:colOff>
      <xdr:row>97</xdr:row>
      <xdr:rowOff>88906</xdr:rowOff>
    </xdr:to>
    <xdr:sp macro="" textlink="">
      <xdr:nvSpPr>
        <xdr:cNvPr id="483" name="楕円 482"/>
        <xdr:cNvSpPr/>
      </xdr:nvSpPr>
      <xdr:spPr>
        <a:xfrm>
          <a:off x="9588500" y="1661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80033</xdr:rowOff>
    </xdr:from>
    <xdr:ext cx="534377" cy="259045"/>
    <xdr:sp macro="" textlink="">
      <xdr:nvSpPr>
        <xdr:cNvPr id="484" name="テキスト ボックス 483"/>
        <xdr:cNvSpPr txBox="1"/>
      </xdr:nvSpPr>
      <xdr:spPr>
        <a:xfrm>
          <a:off x="9372111" y="1671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71698</xdr:rowOff>
    </xdr:from>
    <xdr:to>
      <xdr:col>46</xdr:col>
      <xdr:colOff>38100</xdr:colOff>
      <xdr:row>98</xdr:row>
      <xdr:rowOff>1848</xdr:rowOff>
    </xdr:to>
    <xdr:sp macro="" textlink="">
      <xdr:nvSpPr>
        <xdr:cNvPr id="485" name="楕円 484"/>
        <xdr:cNvSpPr/>
      </xdr:nvSpPr>
      <xdr:spPr>
        <a:xfrm>
          <a:off x="8699500" y="1670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164425</xdr:rowOff>
    </xdr:from>
    <xdr:ext cx="534377" cy="259045"/>
    <xdr:sp macro="" textlink="">
      <xdr:nvSpPr>
        <xdr:cNvPr id="486" name="テキスト ボックス 485"/>
        <xdr:cNvSpPr txBox="1"/>
      </xdr:nvSpPr>
      <xdr:spPr>
        <a:xfrm>
          <a:off x="8483111" y="1679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78060</xdr:rowOff>
    </xdr:from>
    <xdr:to>
      <xdr:col>41</xdr:col>
      <xdr:colOff>101600</xdr:colOff>
      <xdr:row>98</xdr:row>
      <xdr:rowOff>8210</xdr:rowOff>
    </xdr:to>
    <xdr:sp macro="" textlink="">
      <xdr:nvSpPr>
        <xdr:cNvPr id="487" name="楕円 486"/>
        <xdr:cNvSpPr/>
      </xdr:nvSpPr>
      <xdr:spPr>
        <a:xfrm>
          <a:off x="7810500" y="1670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170787</xdr:rowOff>
    </xdr:from>
    <xdr:ext cx="534377" cy="259045"/>
    <xdr:sp macro="" textlink="">
      <xdr:nvSpPr>
        <xdr:cNvPr id="488" name="テキスト ボックス 487"/>
        <xdr:cNvSpPr txBox="1"/>
      </xdr:nvSpPr>
      <xdr:spPr>
        <a:xfrm>
          <a:off x="7594111" y="1680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14929</xdr:rowOff>
    </xdr:from>
    <xdr:to>
      <xdr:col>36</xdr:col>
      <xdr:colOff>165100</xdr:colOff>
      <xdr:row>96</xdr:row>
      <xdr:rowOff>116529</xdr:rowOff>
    </xdr:to>
    <xdr:sp macro="" textlink="">
      <xdr:nvSpPr>
        <xdr:cNvPr id="489" name="楕円 488"/>
        <xdr:cNvSpPr/>
      </xdr:nvSpPr>
      <xdr:spPr>
        <a:xfrm>
          <a:off x="6921500" y="1647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133056</xdr:rowOff>
    </xdr:from>
    <xdr:ext cx="534377" cy="259045"/>
    <xdr:sp macro="" textlink="">
      <xdr:nvSpPr>
        <xdr:cNvPr id="490" name="テキスト ボックス 489"/>
        <xdr:cNvSpPr txBox="1"/>
      </xdr:nvSpPr>
      <xdr:spPr>
        <a:xfrm>
          <a:off x="6705111" y="1624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97181</xdr:rowOff>
    </xdr:from>
    <xdr:to>
      <xdr:col>85</xdr:col>
      <xdr:colOff>126364</xdr:colOff>
      <xdr:row>38</xdr:row>
      <xdr:rowOff>35458</xdr:rowOff>
    </xdr:to>
    <xdr:cxnSp macro="">
      <xdr:nvCxnSpPr>
        <xdr:cNvPr id="515" name="直線コネクタ 514"/>
        <xdr:cNvCxnSpPr/>
      </xdr:nvCxnSpPr>
      <xdr:spPr>
        <a:xfrm flipV="1">
          <a:off x="16317595" y="5240681"/>
          <a:ext cx="1269" cy="130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39285</xdr:rowOff>
    </xdr:from>
    <xdr:ext cx="469744" cy="259045"/>
    <xdr:sp macro="" textlink="">
      <xdr:nvSpPr>
        <xdr:cNvPr id="516" name="消防費最小値テキスト"/>
        <xdr:cNvSpPr txBox="1"/>
      </xdr:nvSpPr>
      <xdr:spPr>
        <a:xfrm>
          <a:off x="16370300" y="655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35458</xdr:rowOff>
    </xdr:from>
    <xdr:to>
      <xdr:col>86</xdr:col>
      <xdr:colOff>25400</xdr:colOff>
      <xdr:row>38</xdr:row>
      <xdr:rowOff>35458</xdr:rowOff>
    </xdr:to>
    <xdr:cxnSp macro="">
      <xdr:nvCxnSpPr>
        <xdr:cNvPr id="517" name="直線コネクタ 516"/>
        <xdr:cNvCxnSpPr/>
      </xdr:nvCxnSpPr>
      <xdr:spPr>
        <a:xfrm>
          <a:off x="16230600" y="655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43858</xdr:rowOff>
    </xdr:from>
    <xdr:ext cx="534377" cy="259045"/>
    <xdr:sp macro="" textlink="">
      <xdr:nvSpPr>
        <xdr:cNvPr id="518" name="消防費最大値テキスト"/>
        <xdr:cNvSpPr txBox="1"/>
      </xdr:nvSpPr>
      <xdr:spPr>
        <a:xfrm>
          <a:off x="16370300" y="501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97181</xdr:rowOff>
    </xdr:from>
    <xdr:to>
      <xdr:col>86</xdr:col>
      <xdr:colOff>25400</xdr:colOff>
      <xdr:row>30</xdr:row>
      <xdr:rowOff>97181</xdr:rowOff>
    </xdr:to>
    <xdr:cxnSp macro="">
      <xdr:nvCxnSpPr>
        <xdr:cNvPr id="519" name="直線コネクタ 518"/>
        <xdr:cNvCxnSpPr/>
      </xdr:nvCxnSpPr>
      <xdr:spPr>
        <a:xfrm>
          <a:off x="16230600" y="524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150520</xdr:rowOff>
    </xdr:from>
    <xdr:to>
      <xdr:col>85</xdr:col>
      <xdr:colOff>127000</xdr:colOff>
      <xdr:row>35</xdr:row>
      <xdr:rowOff>20600</xdr:rowOff>
    </xdr:to>
    <xdr:cxnSp macro="">
      <xdr:nvCxnSpPr>
        <xdr:cNvPr id="520" name="直線コネクタ 519"/>
        <xdr:cNvCxnSpPr/>
      </xdr:nvCxnSpPr>
      <xdr:spPr>
        <a:xfrm>
          <a:off x="15481300" y="5979820"/>
          <a:ext cx="838200" cy="4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80154</xdr:rowOff>
    </xdr:from>
    <xdr:ext cx="534377" cy="259045"/>
    <xdr:sp macro="" textlink="">
      <xdr:nvSpPr>
        <xdr:cNvPr id="521" name="消防費平均値テキスト"/>
        <xdr:cNvSpPr txBox="1"/>
      </xdr:nvSpPr>
      <xdr:spPr>
        <a:xfrm>
          <a:off x="16370300" y="573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57277</xdr:rowOff>
    </xdr:from>
    <xdr:to>
      <xdr:col>85</xdr:col>
      <xdr:colOff>177800</xdr:colOff>
      <xdr:row>34</xdr:row>
      <xdr:rowOff>158877</xdr:rowOff>
    </xdr:to>
    <xdr:sp macro="" textlink="">
      <xdr:nvSpPr>
        <xdr:cNvPr id="522" name="フローチャート: 判断 521"/>
        <xdr:cNvSpPr/>
      </xdr:nvSpPr>
      <xdr:spPr>
        <a:xfrm>
          <a:off x="16268700" y="588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150520</xdr:rowOff>
    </xdr:from>
    <xdr:to>
      <xdr:col>81</xdr:col>
      <xdr:colOff>50800</xdr:colOff>
      <xdr:row>35</xdr:row>
      <xdr:rowOff>43307</xdr:rowOff>
    </xdr:to>
    <xdr:cxnSp macro="">
      <xdr:nvCxnSpPr>
        <xdr:cNvPr id="523" name="直線コネクタ 522"/>
        <xdr:cNvCxnSpPr/>
      </xdr:nvCxnSpPr>
      <xdr:spPr>
        <a:xfrm flipV="1">
          <a:off x="14592300" y="5979820"/>
          <a:ext cx="889000" cy="6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43104</xdr:rowOff>
    </xdr:from>
    <xdr:to>
      <xdr:col>81</xdr:col>
      <xdr:colOff>101600</xdr:colOff>
      <xdr:row>34</xdr:row>
      <xdr:rowOff>144704</xdr:rowOff>
    </xdr:to>
    <xdr:sp macro="" textlink="">
      <xdr:nvSpPr>
        <xdr:cNvPr id="524" name="フローチャート: 判断 523"/>
        <xdr:cNvSpPr/>
      </xdr:nvSpPr>
      <xdr:spPr>
        <a:xfrm>
          <a:off x="15430500" y="587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161231</xdr:rowOff>
    </xdr:from>
    <xdr:ext cx="534377" cy="259045"/>
    <xdr:sp macro="" textlink="">
      <xdr:nvSpPr>
        <xdr:cNvPr id="525" name="テキスト ボックス 524"/>
        <xdr:cNvSpPr txBox="1"/>
      </xdr:nvSpPr>
      <xdr:spPr>
        <a:xfrm>
          <a:off x="15214111" y="564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43307</xdr:rowOff>
    </xdr:from>
    <xdr:to>
      <xdr:col>76</xdr:col>
      <xdr:colOff>114300</xdr:colOff>
      <xdr:row>35</xdr:row>
      <xdr:rowOff>80112</xdr:rowOff>
    </xdr:to>
    <xdr:cxnSp macro="">
      <xdr:nvCxnSpPr>
        <xdr:cNvPr id="526" name="直線コネクタ 525"/>
        <xdr:cNvCxnSpPr/>
      </xdr:nvCxnSpPr>
      <xdr:spPr>
        <a:xfrm flipV="1">
          <a:off x="13703300" y="6044057"/>
          <a:ext cx="889000" cy="3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9728</xdr:rowOff>
    </xdr:from>
    <xdr:to>
      <xdr:col>76</xdr:col>
      <xdr:colOff>165100</xdr:colOff>
      <xdr:row>34</xdr:row>
      <xdr:rowOff>111328</xdr:rowOff>
    </xdr:to>
    <xdr:sp macro="" textlink="">
      <xdr:nvSpPr>
        <xdr:cNvPr id="527" name="フローチャート: 判断 526"/>
        <xdr:cNvSpPr/>
      </xdr:nvSpPr>
      <xdr:spPr>
        <a:xfrm>
          <a:off x="14541500" y="583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127855</xdr:rowOff>
    </xdr:from>
    <xdr:ext cx="534377" cy="259045"/>
    <xdr:sp macro="" textlink="">
      <xdr:nvSpPr>
        <xdr:cNvPr id="528" name="テキスト ボックス 527"/>
        <xdr:cNvSpPr txBox="1"/>
      </xdr:nvSpPr>
      <xdr:spPr>
        <a:xfrm>
          <a:off x="14325111" y="561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71272</xdr:rowOff>
    </xdr:from>
    <xdr:to>
      <xdr:col>71</xdr:col>
      <xdr:colOff>177800</xdr:colOff>
      <xdr:row>35</xdr:row>
      <xdr:rowOff>80112</xdr:rowOff>
    </xdr:to>
    <xdr:cxnSp macro="">
      <xdr:nvCxnSpPr>
        <xdr:cNvPr id="529" name="直線コネクタ 528"/>
        <xdr:cNvCxnSpPr/>
      </xdr:nvCxnSpPr>
      <xdr:spPr>
        <a:xfrm>
          <a:off x="12814300" y="6072022"/>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111227</xdr:rowOff>
    </xdr:from>
    <xdr:to>
      <xdr:col>72</xdr:col>
      <xdr:colOff>38100</xdr:colOff>
      <xdr:row>35</xdr:row>
      <xdr:rowOff>41377</xdr:rowOff>
    </xdr:to>
    <xdr:sp macro="" textlink="">
      <xdr:nvSpPr>
        <xdr:cNvPr id="530" name="フローチャート: 判断 529"/>
        <xdr:cNvSpPr/>
      </xdr:nvSpPr>
      <xdr:spPr>
        <a:xfrm>
          <a:off x="13652500" y="594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57904</xdr:rowOff>
    </xdr:from>
    <xdr:ext cx="534377" cy="259045"/>
    <xdr:sp macro="" textlink="">
      <xdr:nvSpPr>
        <xdr:cNvPr id="531" name="テキスト ボックス 530"/>
        <xdr:cNvSpPr txBox="1"/>
      </xdr:nvSpPr>
      <xdr:spPr>
        <a:xfrm>
          <a:off x="13436111" y="571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156032</xdr:rowOff>
    </xdr:from>
    <xdr:to>
      <xdr:col>67</xdr:col>
      <xdr:colOff>101600</xdr:colOff>
      <xdr:row>35</xdr:row>
      <xdr:rowOff>86182</xdr:rowOff>
    </xdr:to>
    <xdr:sp macro="" textlink="">
      <xdr:nvSpPr>
        <xdr:cNvPr id="532" name="フローチャート: 判断 531"/>
        <xdr:cNvSpPr/>
      </xdr:nvSpPr>
      <xdr:spPr>
        <a:xfrm>
          <a:off x="12763500" y="59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102709</xdr:rowOff>
    </xdr:from>
    <xdr:ext cx="534377" cy="259045"/>
    <xdr:sp macro="" textlink="">
      <xdr:nvSpPr>
        <xdr:cNvPr id="533" name="テキスト ボックス 532"/>
        <xdr:cNvSpPr txBox="1"/>
      </xdr:nvSpPr>
      <xdr:spPr>
        <a:xfrm>
          <a:off x="12547111" y="576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141250</xdr:rowOff>
    </xdr:from>
    <xdr:to>
      <xdr:col>85</xdr:col>
      <xdr:colOff>177800</xdr:colOff>
      <xdr:row>35</xdr:row>
      <xdr:rowOff>71400</xdr:rowOff>
    </xdr:to>
    <xdr:sp macro="" textlink="">
      <xdr:nvSpPr>
        <xdr:cNvPr id="539" name="楕円 538"/>
        <xdr:cNvSpPr/>
      </xdr:nvSpPr>
      <xdr:spPr>
        <a:xfrm>
          <a:off x="16268700" y="59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119677</xdr:rowOff>
    </xdr:from>
    <xdr:ext cx="534377" cy="259045"/>
    <xdr:sp macro="" textlink="">
      <xdr:nvSpPr>
        <xdr:cNvPr id="540" name="消防費該当値テキスト"/>
        <xdr:cNvSpPr txBox="1"/>
      </xdr:nvSpPr>
      <xdr:spPr>
        <a:xfrm>
          <a:off x="16370300" y="594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99720</xdr:rowOff>
    </xdr:from>
    <xdr:to>
      <xdr:col>81</xdr:col>
      <xdr:colOff>101600</xdr:colOff>
      <xdr:row>35</xdr:row>
      <xdr:rowOff>29870</xdr:rowOff>
    </xdr:to>
    <xdr:sp macro="" textlink="">
      <xdr:nvSpPr>
        <xdr:cNvPr id="541" name="楕円 540"/>
        <xdr:cNvSpPr/>
      </xdr:nvSpPr>
      <xdr:spPr>
        <a:xfrm>
          <a:off x="15430500" y="59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20997</xdr:rowOff>
    </xdr:from>
    <xdr:ext cx="534377" cy="259045"/>
    <xdr:sp macro="" textlink="">
      <xdr:nvSpPr>
        <xdr:cNvPr id="542" name="テキスト ボックス 541"/>
        <xdr:cNvSpPr txBox="1"/>
      </xdr:nvSpPr>
      <xdr:spPr>
        <a:xfrm>
          <a:off x="15214111" y="60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163957</xdr:rowOff>
    </xdr:from>
    <xdr:to>
      <xdr:col>76</xdr:col>
      <xdr:colOff>165100</xdr:colOff>
      <xdr:row>35</xdr:row>
      <xdr:rowOff>94107</xdr:rowOff>
    </xdr:to>
    <xdr:sp macro="" textlink="">
      <xdr:nvSpPr>
        <xdr:cNvPr id="543" name="楕円 542"/>
        <xdr:cNvSpPr/>
      </xdr:nvSpPr>
      <xdr:spPr>
        <a:xfrm>
          <a:off x="14541500" y="599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85234</xdr:rowOff>
    </xdr:from>
    <xdr:ext cx="534377" cy="259045"/>
    <xdr:sp macro="" textlink="">
      <xdr:nvSpPr>
        <xdr:cNvPr id="544" name="テキスト ボックス 543"/>
        <xdr:cNvSpPr txBox="1"/>
      </xdr:nvSpPr>
      <xdr:spPr>
        <a:xfrm>
          <a:off x="14325111" y="608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29312</xdr:rowOff>
    </xdr:from>
    <xdr:to>
      <xdr:col>72</xdr:col>
      <xdr:colOff>38100</xdr:colOff>
      <xdr:row>35</xdr:row>
      <xdr:rowOff>130912</xdr:rowOff>
    </xdr:to>
    <xdr:sp macro="" textlink="">
      <xdr:nvSpPr>
        <xdr:cNvPr id="545" name="楕円 544"/>
        <xdr:cNvSpPr/>
      </xdr:nvSpPr>
      <xdr:spPr>
        <a:xfrm>
          <a:off x="13652500" y="603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122039</xdr:rowOff>
    </xdr:from>
    <xdr:ext cx="534377" cy="259045"/>
    <xdr:sp macro="" textlink="">
      <xdr:nvSpPr>
        <xdr:cNvPr id="546" name="テキスト ボックス 545"/>
        <xdr:cNvSpPr txBox="1"/>
      </xdr:nvSpPr>
      <xdr:spPr>
        <a:xfrm>
          <a:off x="13436111" y="612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20472</xdr:rowOff>
    </xdr:from>
    <xdr:to>
      <xdr:col>67</xdr:col>
      <xdr:colOff>101600</xdr:colOff>
      <xdr:row>35</xdr:row>
      <xdr:rowOff>122072</xdr:rowOff>
    </xdr:to>
    <xdr:sp macro="" textlink="">
      <xdr:nvSpPr>
        <xdr:cNvPr id="547" name="楕円 546"/>
        <xdr:cNvSpPr/>
      </xdr:nvSpPr>
      <xdr:spPr>
        <a:xfrm>
          <a:off x="12763500" y="60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113199</xdr:rowOff>
    </xdr:from>
    <xdr:ext cx="534377" cy="259045"/>
    <xdr:sp macro="" textlink="">
      <xdr:nvSpPr>
        <xdr:cNvPr id="548" name="テキスト ボックス 547"/>
        <xdr:cNvSpPr txBox="1"/>
      </xdr:nvSpPr>
      <xdr:spPr>
        <a:xfrm>
          <a:off x="12547111" y="611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127225</xdr:rowOff>
    </xdr:from>
    <xdr:to>
      <xdr:col>85</xdr:col>
      <xdr:colOff>126364</xdr:colOff>
      <xdr:row>59</xdr:row>
      <xdr:rowOff>104430</xdr:rowOff>
    </xdr:to>
    <xdr:cxnSp macro="">
      <xdr:nvCxnSpPr>
        <xdr:cNvPr id="575" name="直線コネクタ 574"/>
        <xdr:cNvCxnSpPr/>
      </xdr:nvCxnSpPr>
      <xdr:spPr>
        <a:xfrm flipV="1">
          <a:off x="16317595" y="8699725"/>
          <a:ext cx="1269" cy="152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108257</xdr:rowOff>
    </xdr:from>
    <xdr:ext cx="534377" cy="259045"/>
    <xdr:sp macro="" textlink="">
      <xdr:nvSpPr>
        <xdr:cNvPr id="576" name="教育費最小値テキスト"/>
        <xdr:cNvSpPr txBox="1"/>
      </xdr:nvSpPr>
      <xdr:spPr>
        <a:xfrm>
          <a:off x="16370300" y="1022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104430</xdr:rowOff>
    </xdr:from>
    <xdr:to>
      <xdr:col>86</xdr:col>
      <xdr:colOff>25400</xdr:colOff>
      <xdr:row>59</xdr:row>
      <xdr:rowOff>104430</xdr:rowOff>
    </xdr:to>
    <xdr:cxnSp macro="">
      <xdr:nvCxnSpPr>
        <xdr:cNvPr id="577" name="直線コネクタ 576"/>
        <xdr:cNvCxnSpPr/>
      </xdr:nvCxnSpPr>
      <xdr:spPr>
        <a:xfrm>
          <a:off x="16230600" y="1021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73902</xdr:rowOff>
    </xdr:from>
    <xdr:ext cx="534377" cy="259045"/>
    <xdr:sp macro="" textlink="">
      <xdr:nvSpPr>
        <xdr:cNvPr id="578" name="教育費最大値テキスト"/>
        <xdr:cNvSpPr txBox="1"/>
      </xdr:nvSpPr>
      <xdr:spPr>
        <a:xfrm>
          <a:off x="16370300" y="847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127225</xdr:rowOff>
    </xdr:from>
    <xdr:to>
      <xdr:col>86</xdr:col>
      <xdr:colOff>25400</xdr:colOff>
      <xdr:row>50</xdr:row>
      <xdr:rowOff>127225</xdr:rowOff>
    </xdr:to>
    <xdr:cxnSp macro="">
      <xdr:nvCxnSpPr>
        <xdr:cNvPr id="579" name="直線コネクタ 578"/>
        <xdr:cNvCxnSpPr/>
      </xdr:nvCxnSpPr>
      <xdr:spPr>
        <a:xfrm>
          <a:off x="16230600" y="86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67887</xdr:rowOff>
    </xdr:from>
    <xdr:to>
      <xdr:col>85</xdr:col>
      <xdr:colOff>127000</xdr:colOff>
      <xdr:row>59</xdr:row>
      <xdr:rowOff>104430</xdr:rowOff>
    </xdr:to>
    <xdr:cxnSp macro="">
      <xdr:nvCxnSpPr>
        <xdr:cNvPr id="580" name="直線コネクタ 579"/>
        <xdr:cNvCxnSpPr/>
      </xdr:nvCxnSpPr>
      <xdr:spPr>
        <a:xfrm>
          <a:off x="15481300" y="9326187"/>
          <a:ext cx="838200" cy="89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87447</xdr:rowOff>
    </xdr:from>
    <xdr:ext cx="534377" cy="259045"/>
    <xdr:sp macro="" textlink="">
      <xdr:nvSpPr>
        <xdr:cNvPr id="581" name="教育費平均値テキスト"/>
        <xdr:cNvSpPr txBox="1"/>
      </xdr:nvSpPr>
      <xdr:spPr>
        <a:xfrm>
          <a:off x="16370300" y="9345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64570</xdr:rowOff>
    </xdr:from>
    <xdr:to>
      <xdr:col>85</xdr:col>
      <xdr:colOff>177800</xdr:colOff>
      <xdr:row>55</xdr:row>
      <xdr:rowOff>166170</xdr:rowOff>
    </xdr:to>
    <xdr:sp macro="" textlink="">
      <xdr:nvSpPr>
        <xdr:cNvPr id="582" name="フローチャート: 判断 581"/>
        <xdr:cNvSpPr/>
      </xdr:nvSpPr>
      <xdr:spPr>
        <a:xfrm>
          <a:off x="16268700" y="949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67887</xdr:rowOff>
    </xdr:from>
    <xdr:to>
      <xdr:col>81</xdr:col>
      <xdr:colOff>50800</xdr:colOff>
      <xdr:row>56</xdr:row>
      <xdr:rowOff>80721</xdr:rowOff>
    </xdr:to>
    <xdr:cxnSp macro="">
      <xdr:nvCxnSpPr>
        <xdr:cNvPr id="583" name="直線コネクタ 582"/>
        <xdr:cNvCxnSpPr/>
      </xdr:nvCxnSpPr>
      <xdr:spPr>
        <a:xfrm flipV="1">
          <a:off x="14592300" y="9326187"/>
          <a:ext cx="889000" cy="35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10523</xdr:rowOff>
    </xdr:from>
    <xdr:to>
      <xdr:col>81</xdr:col>
      <xdr:colOff>101600</xdr:colOff>
      <xdr:row>55</xdr:row>
      <xdr:rowOff>112123</xdr:rowOff>
    </xdr:to>
    <xdr:sp macro="" textlink="">
      <xdr:nvSpPr>
        <xdr:cNvPr id="584" name="フローチャート: 判断 583"/>
        <xdr:cNvSpPr/>
      </xdr:nvSpPr>
      <xdr:spPr>
        <a:xfrm>
          <a:off x="15430500" y="944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103250</xdr:rowOff>
    </xdr:from>
    <xdr:ext cx="534377" cy="259045"/>
    <xdr:sp macro="" textlink="">
      <xdr:nvSpPr>
        <xdr:cNvPr id="585" name="テキスト ボックス 584"/>
        <xdr:cNvSpPr txBox="1"/>
      </xdr:nvSpPr>
      <xdr:spPr>
        <a:xfrm>
          <a:off x="15214111" y="953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80721</xdr:rowOff>
    </xdr:from>
    <xdr:to>
      <xdr:col>76</xdr:col>
      <xdr:colOff>114300</xdr:colOff>
      <xdr:row>57</xdr:row>
      <xdr:rowOff>86306</xdr:rowOff>
    </xdr:to>
    <xdr:cxnSp macro="">
      <xdr:nvCxnSpPr>
        <xdr:cNvPr id="586" name="直線コネクタ 585"/>
        <xdr:cNvCxnSpPr/>
      </xdr:nvCxnSpPr>
      <xdr:spPr>
        <a:xfrm flipV="1">
          <a:off x="13703300" y="9681921"/>
          <a:ext cx="889000" cy="17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105196</xdr:rowOff>
    </xdr:from>
    <xdr:to>
      <xdr:col>76</xdr:col>
      <xdr:colOff>165100</xdr:colOff>
      <xdr:row>56</xdr:row>
      <xdr:rowOff>35346</xdr:rowOff>
    </xdr:to>
    <xdr:sp macro="" textlink="">
      <xdr:nvSpPr>
        <xdr:cNvPr id="587" name="フローチャート: 判断 586"/>
        <xdr:cNvSpPr/>
      </xdr:nvSpPr>
      <xdr:spPr>
        <a:xfrm>
          <a:off x="14541500" y="95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51873</xdr:rowOff>
    </xdr:from>
    <xdr:ext cx="534377" cy="259045"/>
    <xdr:sp macro="" textlink="">
      <xdr:nvSpPr>
        <xdr:cNvPr id="588" name="テキスト ボックス 587"/>
        <xdr:cNvSpPr txBox="1"/>
      </xdr:nvSpPr>
      <xdr:spPr>
        <a:xfrm>
          <a:off x="14325111" y="931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86306</xdr:rowOff>
    </xdr:from>
    <xdr:to>
      <xdr:col>71</xdr:col>
      <xdr:colOff>177800</xdr:colOff>
      <xdr:row>59</xdr:row>
      <xdr:rowOff>34479</xdr:rowOff>
    </xdr:to>
    <xdr:cxnSp macro="">
      <xdr:nvCxnSpPr>
        <xdr:cNvPr id="589" name="直線コネクタ 588"/>
        <xdr:cNvCxnSpPr/>
      </xdr:nvCxnSpPr>
      <xdr:spPr>
        <a:xfrm flipV="1">
          <a:off x="12814300" y="9858956"/>
          <a:ext cx="889000" cy="29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58986</xdr:rowOff>
    </xdr:from>
    <xdr:to>
      <xdr:col>72</xdr:col>
      <xdr:colOff>38100</xdr:colOff>
      <xdr:row>56</xdr:row>
      <xdr:rowOff>160586</xdr:rowOff>
    </xdr:to>
    <xdr:sp macro="" textlink="">
      <xdr:nvSpPr>
        <xdr:cNvPr id="590" name="フローチャート: 判断 589"/>
        <xdr:cNvSpPr/>
      </xdr:nvSpPr>
      <xdr:spPr>
        <a:xfrm>
          <a:off x="13652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5663</xdr:rowOff>
    </xdr:from>
    <xdr:ext cx="534377" cy="259045"/>
    <xdr:sp macro="" textlink="">
      <xdr:nvSpPr>
        <xdr:cNvPr id="591" name="テキスト ボックス 590"/>
        <xdr:cNvSpPr txBox="1"/>
      </xdr:nvSpPr>
      <xdr:spPr>
        <a:xfrm>
          <a:off x="13436111" y="94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125999</xdr:rowOff>
    </xdr:from>
    <xdr:to>
      <xdr:col>67</xdr:col>
      <xdr:colOff>101600</xdr:colOff>
      <xdr:row>57</xdr:row>
      <xdr:rowOff>56149</xdr:rowOff>
    </xdr:to>
    <xdr:sp macro="" textlink="">
      <xdr:nvSpPr>
        <xdr:cNvPr id="592" name="フローチャート: 判断 591"/>
        <xdr:cNvSpPr/>
      </xdr:nvSpPr>
      <xdr:spPr>
        <a:xfrm>
          <a:off x="12763500" y="972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72676</xdr:rowOff>
    </xdr:from>
    <xdr:ext cx="534377" cy="259045"/>
    <xdr:sp macro="" textlink="">
      <xdr:nvSpPr>
        <xdr:cNvPr id="593" name="テキスト ボックス 592"/>
        <xdr:cNvSpPr txBox="1"/>
      </xdr:nvSpPr>
      <xdr:spPr>
        <a:xfrm>
          <a:off x="12547111" y="950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53630</xdr:rowOff>
    </xdr:from>
    <xdr:to>
      <xdr:col>85</xdr:col>
      <xdr:colOff>177800</xdr:colOff>
      <xdr:row>59</xdr:row>
      <xdr:rowOff>155230</xdr:rowOff>
    </xdr:to>
    <xdr:sp macro="" textlink="">
      <xdr:nvSpPr>
        <xdr:cNvPr id="599" name="楕円 598"/>
        <xdr:cNvSpPr/>
      </xdr:nvSpPr>
      <xdr:spPr>
        <a:xfrm>
          <a:off x="16268700" y="1016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140007</xdr:rowOff>
    </xdr:from>
    <xdr:ext cx="534377" cy="259045"/>
    <xdr:sp macro="" textlink="">
      <xdr:nvSpPr>
        <xdr:cNvPr id="600" name="教育費該当値テキスト"/>
        <xdr:cNvSpPr txBox="1"/>
      </xdr:nvSpPr>
      <xdr:spPr>
        <a:xfrm>
          <a:off x="16370300" y="1008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17087</xdr:rowOff>
    </xdr:from>
    <xdr:to>
      <xdr:col>81</xdr:col>
      <xdr:colOff>101600</xdr:colOff>
      <xdr:row>54</xdr:row>
      <xdr:rowOff>118687</xdr:rowOff>
    </xdr:to>
    <xdr:sp macro="" textlink="">
      <xdr:nvSpPr>
        <xdr:cNvPr id="601" name="楕円 600"/>
        <xdr:cNvSpPr/>
      </xdr:nvSpPr>
      <xdr:spPr>
        <a:xfrm>
          <a:off x="15430500" y="927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135214</xdr:rowOff>
    </xdr:from>
    <xdr:ext cx="534377" cy="259045"/>
    <xdr:sp macro="" textlink="">
      <xdr:nvSpPr>
        <xdr:cNvPr id="602" name="テキスト ボックス 601"/>
        <xdr:cNvSpPr txBox="1"/>
      </xdr:nvSpPr>
      <xdr:spPr>
        <a:xfrm>
          <a:off x="15214111" y="90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29921</xdr:rowOff>
    </xdr:from>
    <xdr:to>
      <xdr:col>76</xdr:col>
      <xdr:colOff>165100</xdr:colOff>
      <xdr:row>56</xdr:row>
      <xdr:rowOff>131521</xdr:rowOff>
    </xdr:to>
    <xdr:sp macro="" textlink="">
      <xdr:nvSpPr>
        <xdr:cNvPr id="603" name="楕円 602"/>
        <xdr:cNvSpPr/>
      </xdr:nvSpPr>
      <xdr:spPr>
        <a:xfrm>
          <a:off x="14541500" y="963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122648</xdr:rowOff>
    </xdr:from>
    <xdr:ext cx="534377" cy="259045"/>
    <xdr:sp macro="" textlink="">
      <xdr:nvSpPr>
        <xdr:cNvPr id="604" name="テキスト ボックス 603"/>
        <xdr:cNvSpPr txBox="1"/>
      </xdr:nvSpPr>
      <xdr:spPr>
        <a:xfrm>
          <a:off x="14325111" y="972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35506</xdr:rowOff>
    </xdr:from>
    <xdr:to>
      <xdr:col>72</xdr:col>
      <xdr:colOff>38100</xdr:colOff>
      <xdr:row>57</xdr:row>
      <xdr:rowOff>137106</xdr:rowOff>
    </xdr:to>
    <xdr:sp macro="" textlink="">
      <xdr:nvSpPr>
        <xdr:cNvPr id="605" name="楕円 604"/>
        <xdr:cNvSpPr/>
      </xdr:nvSpPr>
      <xdr:spPr>
        <a:xfrm>
          <a:off x="13652500" y="980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128233</xdr:rowOff>
    </xdr:from>
    <xdr:ext cx="534377" cy="259045"/>
    <xdr:sp macro="" textlink="">
      <xdr:nvSpPr>
        <xdr:cNvPr id="606" name="テキスト ボックス 605"/>
        <xdr:cNvSpPr txBox="1"/>
      </xdr:nvSpPr>
      <xdr:spPr>
        <a:xfrm>
          <a:off x="13436111" y="990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155129</xdr:rowOff>
    </xdr:from>
    <xdr:to>
      <xdr:col>67</xdr:col>
      <xdr:colOff>101600</xdr:colOff>
      <xdr:row>59</xdr:row>
      <xdr:rowOff>85279</xdr:rowOff>
    </xdr:to>
    <xdr:sp macro="" textlink="">
      <xdr:nvSpPr>
        <xdr:cNvPr id="607" name="楕円 606"/>
        <xdr:cNvSpPr/>
      </xdr:nvSpPr>
      <xdr:spPr>
        <a:xfrm>
          <a:off x="12763500" y="1009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76406</xdr:rowOff>
    </xdr:from>
    <xdr:ext cx="534377" cy="259045"/>
    <xdr:sp macro="" textlink="">
      <xdr:nvSpPr>
        <xdr:cNvPr id="608" name="テキスト ボックス 607"/>
        <xdr:cNvSpPr txBox="1"/>
      </xdr:nvSpPr>
      <xdr:spPr>
        <a:xfrm>
          <a:off x="12547111" y="1019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2" name="テキスト ボックス 621"/>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93889</xdr:rowOff>
    </xdr:from>
    <xdr:to>
      <xdr:col>85</xdr:col>
      <xdr:colOff>126364</xdr:colOff>
      <xdr:row>78</xdr:row>
      <xdr:rowOff>139700</xdr:rowOff>
    </xdr:to>
    <xdr:cxnSp macro="">
      <xdr:nvCxnSpPr>
        <xdr:cNvPr id="630" name="直線コネクタ 629"/>
        <xdr:cNvCxnSpPr/>
      </xdr:nvCxnSpPr>
      <xdr:spPr>
        <a:xfrm flipV="1">
          <a:off x="16317595" y="12095389"/>
          <a:ext cx="1269" cy="141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40566</xdr:rowOff>
    </xdr:from>
    <xdr:ext cx="534377" cy="259045"/>
    <xdr:sp macro="" textlink="">
      <xdr:nvSpPr>
        <xdr:cNvPr id="633" name="災害復旧費最大値テキスト"/>
        <xdr:cNvSpPr txBox="1"/>
      </xdr:nvSpPr>
      <xdr:spPr>
        <a:xfrm>
          <a:off x="16370300" y="1187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93889</xdr:rowOff>
    </xdr:from>
    <xdr:to>
      <xdr:col>86</xdr:col>
      <xdr:colOff>25400</xdr:colOff>
      <xdr:row>70</xdr:row>
      <xdr:rowOff>93889</xdr:rowOff>
    </xdr:to>
    <xdr:cxnSp macro="">
      <xdr:nvCxnSpPr>
        <xdr:cNvPr id="634" name="直線コネクタ 633"/>
        <xdr:cNvCxnSpPr/>
      </xdr:nvCxnSpPr>
      <xdr:spPr>
        <a:xfrm>
          <a:off x="16230600" y="12095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5" name="直線コネクタ 63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115983</xdr:rowOff>
    </xdr:from>
    <xdr:ext cx="469744" cy="259045"/>
    <xdr:sp macro="" textlink="">
      <xdr:nvSpPr>
        <xdr:cNvPr id="636" name="災害復旧費平均値テキスト"/>
        <xdr:cNvSpPr txBox="1"/>
      </xdr:nvSpPr>
      <xdr:spPr>
        <a:xfrm>
          <a:off x="16370300" y="13146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93106</xdr:rowOff>
    </xdr:from>
    <xdr:to>
      <xdr:col>85</xdr:col>
      <xdr:colOff>177800</xdr:colOff>
      <xdr:row>78</xdr:row>
      <xdr:rowOff>23256</xdr:rowOff>
    </xdr:to>
    <xdr:sp macro="" textlink="">
      <xdr:nvSpPr>
        <xdr:cNvPr id="637" name="フローチャート: 判断 636"/>
        <xdr:cNvSpPr/>
      </xdr:nvSpPr>
      <xdr:spPr>
        <a:xfrm>
          <a:off x="16268700" y="132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8" name="直線コネクタ 637"/>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17852</xdr:rowOff>
    </xdr:from>
    <xdr:to>
      <xdr:col>81</xdr:col>
      <xdr:colOff>101600</xdr:colOff>
      <xdr:row>77</xdr:row>
      <xdr:rowOff>119452</xdr:rowOff>
    </xdr:to>
    <xdr:sp macro="" textlink="">
      <xdr:nvSpPr>
        <xdr:cNvPr id="639" name="フローチャート: 判断 638"/>
        <xdr:cNvSpPr/>
      </xdr:nvSpPr>
      <xdr:spPr>
        <a:xfrm>
          <a:off x="15430500" y="1321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135979</xdr:rowOff>
    </xdr:from>
    <xdr:ext cx="469744" cy="259045"/>
    <xdr:sp macro="" textlink="">
      <xdr:nvSpPr>
        <xdr:cNvPr id="640" name="テキスト ボックス 639"/>
        <xdr:cNvSpPr txBox="1"/>
      </xdr:nvSpPr>
      <xdr:spPr>
        <a:xfrm>
          <a:off x="15246428" y="1299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1" name="直線コネクタ 640"/>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17760</xdr:rowOff>
    </xdr:from>
    <xdr:to>
      <xdr:col>76</xdr:col>
      <xdr:colOff>165100</xdr:colOff>
      <xdr:row>78</xdr:row>
      <xdr:rowOff>119360</xdr:rowOff>
    </xdr:to>
    <xdr:sp macro="" textlink="">
      <xdr:nvSpPr>
        <xdr:cNvPr id="642" name="フローチャート: 判断 641"/>
        <xdr:cNvSpPr/>
      </xdr:nvSpPr>
      <xdr:spPr>
        <a:xfrm>
          <a:off x="14541500" y="133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135887</xdr:rowOff>
    </xdr:from>
    <xdr:ext cx="378565" cy="259045"/>
    <xdr:sp macro="" textlink="">
      <xdr:nvSpPr>
        <xdr:cNvPr id="643" name="テキスト ボックス 642"/>
        <xdr:cNvSpPr txBox="1"/>
      </xdr:nvSpPr>
      <xdr:spPr>
        <a:xfrm>
          <a:off x="14403017" y="13166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4" name="直線コネクタ 643"/>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26081</xdr:rowOff>
    </xdr:from>
    <xdr:to>
      <xdr:col>72</xdr:col>
      <xdr:colOff>38100</xdr:colOff>
      <xdr:row>78</xdr:row>
      <xdr:rowOff>127681</xdr:rowOff>
    </xdr:to>
    <xdr:sp macro="" textlink="">
      <xdr:nvSpPr>
        <xdr:cNvPr id="645" name="フローチャート: 判断 644"/>
        <xdr:cNvSpPr/>
      </xdr:nvSpPr>
      <xdr:spPr>
        <a:xfrm>
          <a:off x="13652500" y="1339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144208</xdr:rowOff>
    </xdr:from>
    <xdr:ext cx="378565" cy="259045"/>
    <xdr:sp macro="" textlink="">
      <xdr:nvSpPr>
        <xdr:cNvPr id="646" name="テキスト ボックス 645"/>
        <xdr:cNvSpPr txBox="1"/>
      </xdr:nvSpPr>
      <xdr:spPr>
        <a:xfrm>
          <a:off x="13514017" y="13174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24343</xdr:rowOff>
    </xdr:from>
    <xdr:to>
      <xdr:col>67</xdr:col>
      <xdr:colOff>101600</xdr:colOff>
      <xdr:row>78</xdr:row>
      <xdr:rowOff>125943</xdr:rowOff>
    </xdr:to>
    <xdr:sp macro="" textlink="">
      <xdr:nvSpPr>
        <xdr:cNvPr id="647" name="フローチャート: 判断 646"/>
        <xdr:cNvSpPr/>
      </xdr:nvSpPr>
      <xdr:spPr>
        <a:xfrm>
          <a:off x="12763500" y="1339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142470</xdr:rowOff>
    </xdr:from>
    <xdr:ext cx="378565" cy="259045"/>
    <xdr:sp macro="" textlink="">
      <xdr:nvSpPr>
        <xdr:cNvPr id="648" name="テキスト ボックス 647"/>
        <xdr:cNvSpPr txBox="1"/>
      </xdr:nvSpPr>
      <xdr:spPr>
        <a:xfrm>
          <a:off x="12625017" y="13172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4" name="楕円 65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5"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6" name="楕円 65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7" name="テキスト ボックス 656"/>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8" name="楕円 65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9" name="テキスト ボックス 658"/>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0" name="楕円 65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1" name="テキスト ボックス 660"/>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2" name="楕円 66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3" name="テキスト ボックス 662"/>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22109</xdr:rowOff>
    </xdr:from>
    <xdr:to>
      <xdr:col>85</xdr:col>
      <xdr:colOff>126364</xdr:colOff>
      <xdr:row>98</xdr:row>
      <xdr:rowOff>125961</xdr:rowOff>
    </xdr:to>
    <xdr:cxnSp macro="">
      <xdr:nvCxnSpPr>
        <xdr:cNvPr id="686" name="直線コネクタ 685"/>
        <xdr:cNvCxnSpPr/>
      </xdr:nvCxnSpPr>
      <xdr:spPr>
        <a:xfrm flipV="1">
          <a:off x="16317595" y="15624059"/>
          <a:ext cx="1269" cy="130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129788</xdr:rowOff>
    </xdr:from>
    <xdr:ext cx="534377" cy="259045"/>
    <xdr:sp macro="" textlink="">
      <xdr:nvSpPr>
        <xdr:cNvPr id="687" name="公債費最小値テキスト"/>
        <xdr:cNvSpPr txBox="1"/>
      </xdr:nvSpPr>
      <xdr:spPr>
        <a:xfrm>
          <a:off x="16370300" y="1693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125961</xdr:rowOff>
    </xdr:from>
    <xdr:to>
      <xdr:col>86</xdr:col>
      <xdr:colOff>25400</xdr:colOff>
      <xdr:row>98</xdr:row>
      <xdr:rowOff>125961</xdr:rowOff>
    </xdr:to>
    <xdr:cxnSp macro="">
      <xdr:nvCxnSpPr>
        <xdr:cNvPr id="688" name="直線コネクタ 687"/>
        <xdr:cNvCxnSpPr/>
      </xdr:nvCxnSpPr>
      <xdr:spPr>
        <a:xfrm>
          <a:off x="16230600" y="1692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140236</xdr:rowOff>
    </xdr:from>
    <xdr:ext cx="534377" cy="259045"/>
    <xdr:sp macro="" textlink="">
      <xdr:nvSpPr>
        <xdr:cNvPr id="689" name="公債費最大値テキスト"/>
        <xdr:cNvSpPr txBox="1"/>
      </xdr:nvSpPr>
      <xdr:spPr>
        <a:xfrm>
          <a:off x="16370300" y="1539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22109</xdr:rowOff>
    </xdr:from>
    <xdr:to>
      <xdr:col>86</xdr:col>
      <xdr:colOff>25400</xdr:colOff>
      <xdr:row>91</xdr:row>
      <xdr:rowOff>22109</xdr:rowOff>
    </xdr:to>
    <xdr:cxnSp macro="">
      <xdr:nvCxnSpPr>
        <xdr:cNvPr id="690" name="直線コネクタ 689"/>
        <xdr:cNvCxnSpPr/>
      </xdr:nvCxnSpPr>
      <xdr:spPr>
        <a:xfrm>
          <a:off x="16230600" y="1562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138992</xdr:rowOff>
    </xdr:from>
    <xdr:to>
      <xdr:col>85</xdr:col>
      <xdr:colOff>127000</xdr:colOff>
      <xdr:row>96</xdr:row>
      <xdr:rowOff>156000</xdr:rowOff>
    </xdr:to>
    <xdr:cxnSp macro="">
      <xdr:nvCxnSpPr>
        <xdr:cNvPr id="691" name="直線コネクタ 690"/>
        <xdr:cNvCxnSpPr/>
      </xdr:nvCxnSpPr>
      <xdr:spPr>
        <a:xfrm>
          <a:off x="15481300" y="16598192"/>
          <a:ext cx="8382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41482</xdr:rowOff>
    </xdr:from>
    <xdr:ext cx="534377" cy="259045"/>
    <xdr:sp macro="" textlink="">
      <xdr:nvSpPr>
        <xdr:cNvPr id="692" name="公債費平均値テキスト"/>
        <xdr:cNvSpPr txBox="1"/>
      </xdr:nvSpPr>
      <xdr:spPr>
        <a:xfrm>
          <a:off x="16370300" y="16157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18605</xdr:rowOff>
    </xdr:from>
    <xdr:to>
      <xdr:col>85</xdr:col>
      <xdr:colOff>177800</xdr:colOff>
      <xdr:row>95</xdr:row>
      <xdr:rowOff>120205</xdr:rowOff>
    </xdr:to>
    <xdr:sp macro="" textlink="">
      <xdr:nvSpPr>
        <xdr:cNvPr id="693" name="フローチャート: 判断 692"/>
        <xdr:cNvSpPr/>
      </xdr:nvSpPr>
      <xdr:spPr>
        <a:xfrm>
          <a:off x="162687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90277</xdr:rowOff>
    </xdr:from>
    <xdr:to>
      <xdr:col>81</xdr:col>
      <xdr:colOff>50800</xdr:colOff>
      <xdr:row>96</xdr:row>
      <xdr:rowOff>138992</xdr:rowOff>
    </xdr:to>
    <xdr:cxnSp macro="">
      <xdr:nvCxnSpPr>
        <xdr:cNvPr id="694" name="直線コネクタ 693"/>
        <xdr:cNvCxnSpPr/>
      </xdr:nvCxnSpPr>
      <xdr:spPr>
        <a:xfrm>
          <a:off x="14592300" y="16549477"/>
          <a:ext cx="889000" cy="4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22241</xdr:rowOff>
    </xdr:from>
    <xdr:to>
      <xdr:col>81</xdr:col>
      <xdr:colOff>101600</xdr:colOff>
      <xdr:row>95</xdr:row>
      <xdr:rowOff>123841</xdr:rowOff>
    </xdr:to>
    <xdr:sp macro="" textlink="">
      <xdr:nvSpPr>
        <xdr:cNvPr id="695" name="フローチャート: 判断 694"/>
        <xdr:cNvSpPr/>
      </xdr:nvSpPr>
      <xdr:spPr>
        <a:xfrm>
          <a:off x="154305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140368</xdr:rowOff>
    </xdr:from>
    <xdr:ext cx="534377" cy="259045"/>
    <xdr:sp macro="" textlink="">
      <xdr:nvSpPr>
        <xdr:cNvPr id="696" name="テキスト ボックス 695"/>
        <xdr:cNvSpPr txBox="1"/>
      </xdr:nvSpPr>
      <xdr:spPr>
        <a:xfrm>
          <a:off x="15214111" y="160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45676</xdr:rowOff>
    </xdr:from>
    <xdr:to>
      <xdr:col>76</xdr:col>
      <xdr:colOff>114300</xdr:colOff>
      <xdr:row>96</xdr:row>
      <xdr:rowOff>90277</xdr:rowOff>
    </xdr:to>
    <xdr:cxnSp macro="">
      <xdr:nvCxnSpPr>
        <xdr:cNvPr id="697" name="直線コネクタ 696"/>
        <xdr:cNvCxnSpPr/>
      </xdr:nvCxnSpPr>
      <xdr:spPr>
        <a:xfrm>
          <a:off x="13703300" y="16504876"/>
          <a:ext cx="889000" cy="4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158508</xdr:rowOff>
    </xdr:from>
    <xdr:to>
      <xdr:col>76</xdr:col>
      <xdr:colOff>165100</xdr:colOff>
      <xdr:row>96</xdr:row>
      <xdr:rowOff>88658</xdr:rowOff>
    </xdr:to>
    <xdr:sp macro="" textlink="">
      <xdr:nvSpPr>
        <xdr:cNvPr id="698" name="フローチャート: 判断 697"/>
        <xdr:cNvSpPr/>
      </xdr:nvSpPr>
      <xdr:spPr>
        <a:xfrm>
          <a:off x="14541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105185</xdr:rowOff>
    </xdr:from>
    <xdr:ext cx="534377" cy="259045"/>
    <xdr:sp macro="" textlink="">
      <xdr:nvSpPr>
        <xdr:cNvPr id="699" name="テキスト ボックス 698"/>
        <xdr:cNvSpPr txBox="1"/>
      </xdr:nvSpPr>
      <xdr:spPr>
        <a:xfrm>
          <a:off x="14325111" y="16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32029</xdr:rowOff>
    </xdr:from>
    <xdr:to>
      <xdr:col>71</xdr:col>
      <xdr:colOff>177800</xdr:colOff>
      <xdr:row>96</xdr:row>
      <xdr:rowOff>45676</xdr:rowOff>
    </xdr:to>
    <xdr:cxnSp macro="">
      <xdr:nvCxnSpPr>
        <xdr:cNvPr id="700" name="直線コネクタ 699"/>
        <xdr:cNvCxnSpPr/>
      </xdr:nvCxnSpPr>
      <xdr:spPr>
        <a:xfrm>
          <a:off x="12814300" y="16491229"/>
          <a:ext cx="889000" cy="1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7862</xdr:rowOff>
    </xdr:from>
    <xdr:to>
      <xdr:col>72</xdr:col>
      <xdr:colOff>38100</xdr:colOff>
      <xdr:row>96</xdr:row>
      <xdr:rowOff>109462</xdr:rowOff>
    </xdr:to>
    <xdr:sp macro="" textlink="">
      <xdr:nvSpPr>
        <xdr:cNvPr id="701" name="フローチャート: 判断 700"/>
        <xdr:cNvSpPr/>
      </xdr:nvSpPr>
      <xdr:spPr>
        <a:xfrm>
          <a:off x="13652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100589</xdr:rowOff>
    </xdr:from>
    <xdr:ext cx="534377" cy="259045"/>
    <xdr:sp macro="" textlink="">
      <xdr:nvSpPr>
        <xdr:cNvPr id="702" name="テキスト ボックス 701"/>
        <xdr:cNvSpPr txBox="1"/>
      </xdr:nvSpPr>
      <xdr:spPr>
        <a:xfrm>
          <a:off x="13436111" y="1655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166852</xdr:rowOff>
    </xdr:from>
    <xdr:to>
      <xdr:col>67</xdr:col>
      <xdr:colOff>101600</xdr:colOff>
      <xdr:row>96</xdr:row>
      <xdr:rowOff>97002</xdr:rowOff>
    </xdr:to>
    <xdr:sp macro="" textlink="">
      <xdr:nvSpPr>
        <xdr:cNvPr id="703" name="フローチャート: 判断 702"/>
        <xdr:cNvSpPr/>
      </xdr:nvSpPr>
      <xdr:spPr>
        <a:xfrm>
          <a:off x="12763500" y="1645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88129</xdr:rowOff>
    </xdr:from>
    <xdr:ext cx="534377" cy="259045"/>
    <xdr:sp macro="" textlink="">
      <xdr:nvSpPr>
        <xdr:cNvPr id="704" name="テキスト ボックス 703"/>
        <xdr:cNvSpPr txBox="1"/>
      </xdr:nvSpPr>
      <xdr:spPr>
        <a:xfrm>
          <a:off x="12547111" y="1654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105200</xdr:rowOff>
    </xdr:from>
    <xdr:to>
      <xdr:col>85</xdr:col>
      <xdr:colOff>177800</xdr:colOff>
      <xdr:row>97</xdr:row>
      <xdr:rowOff>35350</xdr:rowOff>
    </xdr:to>
    <xdr:sp macro="" textlink="">
      <xdr:nvSpPr>
        <xdr:cNvPr id="710" name="楕円 709"/>
        <xdr:cNvSpPr/>
      </xdr:nvSpPr>
      <xdr:spPr>
        <a:xfrm>
          <a:off x="16268700" y="165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83627</xdr:rowOff>
    </xdr:from>
    <xdr:ext cx="534377" cy="259045"/>
    <xdr:sp macro="" textlink="">
      <xdr:nvSpPr>
        <xdr:cNvPr id="711" name="公債費該当値テキスト"/>
        <xdr:cNvSpPr txBox="1"/>
      </xdr:nvSpPr>
      <xdr:spPr>
        <a:xfrm>
          <a:off x="16370300" y="165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88192</xdr:rowOff>
    </xdr:from>
    <xdr:to>
      <xdr:col>81</xdr:col>
      <xdr:colOff>101600</xdr:colOff>
      <xdr:row>97</xdr:row>
      <xdr:rowOff>18342</xdr:rowOff>
    </xdr:to>
    <xdr:sp macro="" textlink="">
      <xdr:nvSpPr>
        <xdr:cNvPr id="712" name="楕円 711"/>
        <xdr:cNvSpPr/>
      </xdr:nvSpPr>
      <xdr:spPr>
        <a:xfrm>
          <a:off x="15430500" y="1654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9469</xdr:rowOff>
    </xdr:from>
    <xdr:ext cx="534377" cy="259045"/>
    <xdr:sp macro="" textlink="">
      <xdr:nvSpPr>
        <xdr:cNvPr id="713" name="テキスト ボックス 712"/>
        <xdr:cNvSpPr txBox="1"/>
      </xdr:nvSpPr>
      <xdr:spPr>
        <a:xfrm>
          <a:off x="15214111" y="1664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39477</xdr:rowOff>
    </xdr:from>
    <xdr:to>
      <xdr:col>76</xdr:col>
      <xdr:colOff>165100</xdr:colOff>
      <xdr:row>96</xdr:row>
      <xdr:rowOff>141077</xdr:rowOff>
    </xdr:to>
    <xdr:sp macro="" textlink="">
      <xdr:nvSpPr>
        <xdr:cNvPr id="714" name="楕円 713"/>
        <xdr:cNvSpPr/>
      </xdr:nvSpPr>
      <xdr:spPr>
        <a:xfrm>
          <a:off x="14541500" y="1649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132204</xdr:rowOff>
    </xdr:from>
    <xdr:ext cx="534377" cy="259045"/>
    <xdr:sp macro="" textlink="">
      <xdr:nvSpPr>
        <xdr:cNvPr id="715" name="テキスト ボックス 714"/>
        <xdr:cNvSpPr txBox="1"/>
      </xdr:nvSpPr>
      <xdr:spPr>
        <a:xfrm>
          <a:off x="14325111" y="1659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166326</xdr:rowOff>
    </xdr:from>
    <xdr:to>
      <xdr:col>72</xdr:col>
      <xdr:colOff>38100</xdr:colOff>
      <xdr:row>96</xdr:row>
      <xdr:rowOff>96476</xdr:rowOff>
    </xdr:to>
    <xdr:sp macro="" textlink="">
      <xdr:nvSpPr>
        <xdr:cNvPr id="716" name="楕円 715"/>
        <xdr:cNvSpPr/>
      </xdr:nvSpPr>
      <xdr:spPr>
        <a:xfrm>
          <a:off x="13652500" y="1645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113003</xdr:rowOff>
    </xdr:from>
    <xdr:ext cx="534377" cy="259045"/>
    <xdr:sp macro="" textlink="">
      <xdr:nvSpPr>
        <xdr:cNvPr id="717" name="テキスト ボックス 716"/>
        <xdr:cNvSpPr txBox="1"/>
      </xdr:nvSpPr>
      <xdr:spPr>
        <a:xfrm>
          <a:off x="13436111" y="1622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152679</xdr:rowOff>
    </xdr:from>
    <xdr:to>
      <xdr:col>67</xdr:col>
      <xdr:colOff>101600</xdr:colOff>
      <xdr:row>96</xdr:row>
      <xdr:rowOff>82829</xdr:rowOff>
    </xdr:to>
    <xdr:sp macro="" textlink="">
      <xdr:nvSpPr>
        <xdr:cNvPr id="718" name="楕円 717"/>
        <xdr:cNvSpPr/>
      </xdr:nvSpPr>
      <xdr:spPr>
        <a:xfrm>
          <a:off x="12763500" y="1644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99356</xdr:rowOff>
    </xdr:from>
    <xdr:ext cx="534377" cy="259045"/>
    <xdr:sp macro="" textlink="">
      <xdr:nvSpPr>
        <xdr:cNvPr id="719" name="テキスト ボックス 718"/>
        <xdr:cNvSpPr txBox="1"/>
      </xdr:nvSpPr>
      <xdr:spPr>
        <a:xfrm>
          <a:off x="12547111" y="1621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3" name="テキスト ボックス 732"/>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5" name="テキスト ボックス 734"/>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7" name="テキスト ボックス 736"/>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9" name="テキスト ボックス 73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1" name="テキスト ボックス 74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30299</xdr:rowOff>
    </xdr:from>
    <xdr:to>
      <xdr:col>116</xdr:col>
      <xdr:colOff>62864</xdr:colOff>
      <xdr:row>39</xdr:row>
      <xdr:rowOff>98878</xdr:rowOff>
    </xdr:to>
    <xdr:cxnSp macro="">
      <xdr:nvCxnSpPr>
        <xdr:cNvPr id="745" name="直線コネクタ 744"/>
        <xdr:cNvCxnSpPr/>
      </xdr:nvCxnSpPr>
      <xdr:spPr>
        <a:xfrm flipV="1">
          <a:off x="22159595" y="5345249"/>
          <a:ext cx="1269"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148426</xdr:rowOff>
    </xdr:from>
    <xdr:ext cx="469744" cy="259045"/>
    <xdr:sp macro="" textlink="">
      <xdr:nvSpPr>
        <xdr:cNvPr id="748" name="諸支出金最大値テキスト"/>
        <xdr:cNvSpPr txBox="1"/>
      </xdr:nvSpPr>
      <xdr:spPr>
        <a:xfrm>
          <a:off x="22212300" y="512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30299</xdr:rowOff>
    </xdr:from>
    <xdr:to>
      <xdr:col>116</xdr:col>
      <xdr:colOff>152400</xdr:colOff>
      <xdr:row>31</xdr:row>
      <xdr:rowOff>30299</xdr:rowOff>
    </xdr:to>
    <xdr:cxnSp macro="">
      <xdr:nvCxnSpPr>
        <xdr:cNvPr id="749" name="直線コネクタ 748"/>
        <xdr:cNvCxnSpPr/>
      </xdr:nvCxnSpPr>
      <xdr:spPr>
        <a:xfrm>
          <a:off x="22072600" y="534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128105</xdr:rowOff>
    </xdr:from>
    <xdr:ext cx="378565" cy="259045"/>
    <xdr:sp macro="" textlink="">
      <xdr:nvSpPr>
        <xdr:cNvPr id="751" name="諸支出金平均値テキスト"/>
        <xdr:cNvSpPr txBox="1"/>
      </xdr:nvSpPr>
      <xdr:spPr>
        <a:xfrm>
          <a:off x="22212300" y="64717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105228</xdr:rowOff>
    </xdr:from>
    <xdr:to>
      <xdr:col>116</xdr:col>
      <xdr:colOff>114300</xdr:colOff>
      <xdr:row>39</xdr:row>
      <xdr:rowOff>35378</xdr:rowOff>
    </xdr:to>
    <xdr:sp macro="" textlink="">
      <xdr:nvSpPr>
        <xdr:cNvPr id="752" name="フローチャート: 判断 751"/>
        <xdr:cNvSpPr/>
      </xdr:nvSpPr>
      <xdr:spPr>
        <a:xfrm>
          <a:off x="221107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146594</xdr:rowOff>
    </xdr:from>
    <xdr:to>
      <xdr:col>112</xdr:col>
      <xdr:colOff>38100</xdr:colOff>
      <xdr:row>39</xdr:row>
      <xdr:rowOff>76744</xdr:rowOff>
    </xdr:to>
    <xdr:sp macro="" textlink="">
      <xdr:nvSpPr>
        <xdr:cNvPr id="754" name="フローチャート: 判断 753"/>
        <xdr:cNvSpPr/>
      </xdr:nvSpPr>
      <xdr:spPr>
        <a:xfrm>
          <a:off x="21272500" y="666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93271</xdr:rowOff>
    </xdr:from>
    <xdr:ext cx="313932" cy="259045"/>
    <xdr:sp macro="" textlink="">
      <xdr:nvSpPr>
        <xdr:cNvPr id="755" name="テキスト ボックス 754"/>
        <xdr:cNvSpPr txBox="1"/>
      </xdr:nvSpPr>
      <xdr:spPr>
        <a:xfrm>
          <a:off x="21166333" y="6436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57331</xdr:rowOff>
    </xdr:from>
    <xdr:to>
      <xdr:col>107</xdr:col>
      <xdr:colOff>101600</xdr:colOff>
      <xdr:row>38</xdr:row>
      <xdr:rowOff>158931</xdr:rowOff>
    </xdr:to>
    <xdr:sp macro="" textlink="">
      <xdr:nvSpPr>
        <xdr:cNvPr id="757" name="フローチャート: 判断 756"/>
        <xdr:cNvSpPr/>
      </xdr:nvSpPr>
      <xdr:spPr>
        <a:xfrm>
          <a:off x="20383500" y="657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4008</xdr:rowOff>
    </xdr:from>
    <xdr:ext cx="378565" cy="259045"/>
    <xdr:sp macro="" textlink="">
      <xdr:nvSpPr>
        <xdr:cNvPr id="758" name="テキスト ボックス 757"/>
        <xdr:cNvSpPr txBox="1"/>
      </xdr:nvSpPr>
      <xdr:spPr>
        <a:xfrm>
          <a:off x="20245017" y="6347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0" name="フローチャート: 判断 759"/>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1" name="テキスト ボックス 760"/>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20320</xdr:rowOff>
    </xdr:from>
    <xdr:to>
      <xdr:col>98</xdr:col>
      <xdr:colOff>38100</xdr:colOff>
      <xdr:row>38</xdr:row>
      <xdr:rowOff>121920</xdr:rowOff>
    </xdr:to>
    <xdr:sp macro="" textlink="">
      <xdr:nvSpPr>
        <xdr:cNvPr id="762" name="フローチャート: 判断 761"/>
        <xdr:cNvSpPr/>
      </xdr:nvSpPr>
      <xdr:spPr>
        <a:xfrm>
          <a:off x="18605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138447</xdr:rowOff>
    </xdr:from>
    <xdr:ext cx="378565" cy="259045"/>
    <xdr:sp macro="" textlink="">
      <xdr:nvSpPr>
        <xdr:cNvPr id="763" name="テキスト ボックス 762"/>
        <xdr:cNvSpPr txBox="1"/>
      </xdr:nvSpPr>
      <xdr:spPr>
        <a:xfrm>
          <a:off x="18467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・民生費の住民一人当たりのコストが</a:t>
          </a:r>
          <a:r>
            <a:rPr kumimoji="1" lang="en-US" altLang="ja-JP" sz="1300">
              <a:latin typeface="ＭＳ Ｐゴシック" panose="020B0600070205080204" pitchFamily="50" charset="-128"/>
              <a:ea typeface="ＭＳ Ｐゴシック" panose="020B0600070205080204" pitchFamily="50" charset="-128"/>
            </a:rPr>
            <a:t>239,896</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及び大阪府平均を大幅に上回っている。主な要因としては、生活保護費が多額であることが挙げられ、また、近年では障がい者自立支援給付費も増加しており、依然として民生費が高い水準で推移している。</a:t>
          </a:r>
        </a:p>
        <a:p>
          <a:r>
            <a:rPr kumimoji="1" lang="ja-JP" altLang="en-US" sz="1300">
              <a:latin typeface="ＭＳ Ｐゴシック" panose="020B0600070205080204" pitchFamily="50" charset="-128"/>
              <a:ea typeface="ＭＳ Ｐゴシック" panose="020B0600070205080204" pitchFamily="50" charset="-128"/>
            </a:rPr>
            <a:t>　  生活保護については、診療報酬明細書点検等充実事業や後発医薬品の利用促進などの取組みにより引き続き民生費の抑制に努める。</a:t>
          </a:r>
        </a:p>
        <a:p>
          <a:r>
            <a:rPr kumimoji="1" lang="ja-JP" altLang="en-US" sz="1300">
              <a:latin typeface="ＭＳ Ｐゴシック" panose="020B0600070205080204" pitchFamily="50" charset="-128"/>
              <a:ea typeface="ＭＳ Ｐゴシック" panose="020B0600070205080204" pitchFamily="50" charset="-128"/>
            </a:rPr>
            <a:t>　・教育費の住民一人当たりのコストが</a:t>
          </a:r>
          <a:r>
            <a:rPr kumimoji="1" lang="en-US" altLang="ja-JP" sz="1300">
              <a:latin typeface="ＭＳ Ｐゴシック" panose="020B0600070205080204" pitchFamily="50" charset="-128"/>
              <a:ea typeface="ＭＳ Ｐゴシック" panose="020B0600070205080204" pitchFamily="50" charset="-128"/>
            </a:rPr>
            <a:t>29,830</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円となっており、類似団体内平均値及び大阪府平均を下回っている。主な要因としては、市立総合体育館建設事業の完了などによる減少などが挙げられる。</a:t>
          </a:r>
        </a:p>
        <a:p>
          <a:r>
            <a:rPr kumimoji="1" lang="ja-JP" altLang="en-US" sz="1300">
              <a:latin typeface="ＭＳ Ｐゴシック" panose="020B0600070205080204" pitchFamily="50" charset="-128"/>
              <a:ea typeface="ＭＳ Ｐゴシック" panose="020B0600070205080204" pitchFamily="50" charset="-128"/>
            </a:rPr>
            <a:t>　  今後、教育施設の維持管理等についても、公共施設等総合管理計画に基づき、施設の維持管理等に要する経費の見直し等を積極的に推進する。</a:t>
          </a:r>
        </a:p>
        <a:p>
          <a:r>
            <a:rPr kumimoji="1" lang="ja-JP" altLang="en-US" sz="1300">
              <a:latin typeface="ＭＳ Ｐゴシック" panose="020B0600070205080204" pitchFamily="50" charset="-128"/>
              <a:ea typeface="ＭＳ Ｐゴシック" panose="020B0600070205080204" pitchFamily="50" charset="-128"/>
            </a:rPr>
            <a:t>　・公債費の住民一人当たりのコストが</a:t>
          </a:r>
          <a:r>
            <a:rPr kumimoji="1" lang="en-US" altLang="ja-JP" sz="1300">
              <a:latin typeface="ＭＳ Ｐゴシック" panose="020B0600070205080204" pitchFamily="50" charset="-128"/>
              <a:ea typeface="ＭＳ Ｐゴシック" panose="020B0600070205080204" pitchFamily="50" charset="-128"/>
            </a:rPr>
            <a:t>34,287</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円となっており、類似団体内平均値及び大阪府平均を下回っている。要因としては、既に発行済みの市債の償還が終了し、かつ新規発行の市債についても計画的な市債発行を実施したことによる。</a:t>
          </a:r>
        </a:p>
        <a:p>
          <a:r>
            <a:rPr kumimoji="1" lang="ja-JP" altLang="en-US" sz="1300">
              <a:latin typeface="ＭＳ Ｐゴシック" panose="020B0600070205080204" pitchFamily="50" charset="-128"/>
              <a:ea typeface="ＭＳ Ｐゴシック" panose="020B0600070205080204" pitchFamily="50" charset="-128"/>
            </a:rPr>
            <a:t>　　今後、元利償還金の動向を見据えながら計画的な市債の発行に努める。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大阪府門真市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財政調整基金残高については、決算剰余金の約</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千万円を積み立てたものの、財源不足に対応するため、約</a:t>
          </a:r>
          <a:r>
            <a:rPr kumimoji="1" lang="en-US" altLang="ja-JP" sz="1300">
              <a:latin typeface="ＭＳ ゴシック" pitchFamily="49" charset="-128"/>
              <a:ea typeface="ＭＳ ゴシック" pitchFamily="49" charset="-128"/>
            </a:rPr>
            <a:t>6</a:t>
          </a:r>
          <a:r>
            <a:rPr kumimoji="1" lang="ja-JP" altLang="en-US" sz="1300">
              <a:latin typeface="ＭＳ ゴシック" pitchFamily="49" charset="-128"/>
              <a:ea typeface="ＭＳ ゴシック" pitchFamily="49" charset="-128"/>
            </a:rPr>
            <a:t>千万円の取り崩しを行ったことにより、前年度と比較して</a:t>
          </a:r>
          <a:r>
            <a:rPr kumimoji="1" lang="en-US" altLang="ja-JP" sz="1300">
              <a:latin typeface="ＭＳ ゴシック" pitchFamily="49" charset="-128"/>
              <a:ea typeface="ＭＳ ゴシック" pitchFamily="49" charset="-128"/>
            </a:rPr>
            <a:t>0.19</a:t>
          </a:r>
          <a:r>
            <a:rPr kumimoji="1" lang="ja-JP" altLang="en-US" sz="1300">
              <a:latin typeface="ＭＳ ゴシック" pitchFamily="49" charset="-128"/>
              <a:ea typeface="ＭＳ ゴシック" pitchFamily="49" charset="-128"/>
            </a:rPr>
            <a:t>ポイント減少した。</a:t>
          </a:r>
        </a:p>
        <a:p>
          <a:r>
            <a:rPr kumimoji="1" lang="ja-JP" altLang="en-US" sz="1300">
              <a:latin typeface="ＭＳ ゴシック" pitchFamily="49" charset="-128"/>
              <a:ea typeface="ＭＳ ゴシック" pitchFamily="49" charset="-128"/>
            </a:rPr>
            <a:t>　実質収支は約</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百万円の黒字であるが、本市の重要課題である国民健康保険事業特別会計の累積赤字を解消するため、単年度収支は約</a:t>
          </a:r>
          <a:r>
            <a:rPr kumimoji="1" lang="en-US" altLang="ja-JP" sz="1300">
              <a:latin typeface="ＭＳ ゴシック" pitchFamily="49" charset="-128"/>
              <a:ea typeface="ＭＳ ゴシック" pitchFamily="49" charset="-128"/>
            </a:rPr>
            <a:t>6</a:t>
          </a:r>
          <a:r>
            <a:rPr kumimoji="1" lang="ja-JP" altLang="en-US" sz="1300">
              <a:latin typeface="ＭＳ ゴシック" pitchFamily="49" charset="-128"/>
              <a:ea typeface="ＭＳ ゴシック" pitchFamily="49" charset="-128"/>
            </a:rPr>
            <a:t>百万円の赤字となり、実質単年度収支は約</a:t>
          </a:r>
          <a:r>
            <a:rPr kumimoji="1" lang="en-US" altLang="ja-JP" sz="1300">
              <a:latin typeface="ＭＳ ゴシック" pitchFamily="49" charset="-128"/>
              <a:ea typeface="ＭＳ ゴシック" pitchFamily="49" charset="-128"/>
            </a:rPr>
            <a:t>6</a:t>
          </a:r>
          <a:r>
            <a:rPr kumimoji="1" lang="ja-JP" altLang="en-US" sz="1300">
              <a:latin typeface="ＭＳ ゴシック" pitchFamily="49" charset="-128"/>
              <a:ea typeface="ＭＳ ゴシック" pitchFamily="49" charset="-128"/>
            </a:rPr>
            <a:t>千万円の赤字となった。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大阪府門真市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年度は、国民健康保険事業特別会計において、単年度収支額が約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億円の黒字となり、累積赤字の一層の削減を図るため、国保収支改善計画以上の取組みとして、一般会計より約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億円の繰出しを行った。</a:t>
          </a:r>
        </a:p>
        <a:p>
          <a:r>
            <a:rPr kumimoji="1" lang="ja-JP" altLang="en-US" sz="1400">
              <a:latin typeface="ＭＳ ゴシック" pitchFamily="49" charset="-128"/>
              <a:ea typeface="ＭＳ ゴシック" pitchFamily="49" charset="-128"/>
            </a:rPr>
            <a:t>　このことにより、国民健康保険事業特別会計の実質収支（累積赤字）は約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億円となり、連結実質収支額が約</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億円の黒字となった。</a:t>
          </a:r>
        </a:p>
        <a:p>
          <a:r>
            <a:rPr kumimoji="1" lang="ja-JP" altLang="en-US" sz="1400">
              <a:latin typeface="ＭＳ ゴシック" pitchFamily="49" charset="-128"/>
              <a:ea typeface="ＭＳ ゴシック" pitchFamily="49" charset="-128"/>
            </a:rPr>
            <a:t>　しかしながら本市にとって、財政運営上重要な課題である国民健康保険事業特別会計の累積赤字については、平成</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年度までの解消を予定しているため、引き続き、一般会計から赤字解消を図るための繰出しを行うとともに、国保事業の収納率の向上への取組みや、その他の経費の削減などを継続して行い、健全な財政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51402125</v>
      </c>
      <c r="BO4" s="410"/>
      <c r="BP4" s="410"/>
      <c r="BQ4" s="410"/>
      <c r="BR4" s="410"/>
      <c r="BS4" s="410"/>
      <c r="BT4" s="410"/>
      <c r="BU4" s="411"/>
      <c r="BV4" s="409">
        <v>54718358</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0</v>
      </c>
      <c r="CU4" s="416"/>
      <c r="CV4" s="416"/>
      <c r="CW4" s="416"/>
      <c r="CX4" s="416"/>
      <c r="CY4" s="416"/>
      <c r="CZ4" s="416"/>
      <c r="DA4" s="417"/>
      <c r="DB4" s="415">
        <v>0</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51393556</v>
      </c>
      <c r="BO5" s="447"/>
      <c r="BP5" s="447"/>
      <c r="BQ5" s="447"/>
      <c r="BR5" s="447"/>
      <c r="BS5" s="447"/>
      <c r="BT5" s="447"/>
      <c r="BU5" s="448"/>
      <c r="BV5" s="446">
        <v>54621945</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101.7</v>
      </c>
      <c r="CU5" s="444"/>
      <c r="CV5" s="444"/>
      <c r="CW5" s="444"/>
      <c r="CX5" s="444"/>
      <c r="CY5" s="444"/>
      <c r="CZ5" s="444"/>
      <c r="DA5" s="445"/>
      <c r="DB5" s="443">
        <v>103.1</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8569</v>
      </c>
      <c r="BO6" s="447"/>
      <c r="BP6" s="447"/>
      <c r="BQ6" s="447"/>
      <c r="BR6" s="447"/>
      <c r="BS6" s="447"/>
      <c r="BT6" s="447"/>
      <c r="BU6" s="448"/>
      <c r="BV6" s="446">
        <v>96413</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109</v>
      </c>
      <c r="CU6" s="484"/>
      <c r="CV6" s="484"/>
      <c r="CW6" s="484"/>
      <c r="CX6" s="484"/>
      <c r="CY6" s="484"/>
      <c r="CZ6" s="484"/>
      <c r="DA6" s="485"/>
      <c r="DB6" s="483">
        <v>110.2</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6703</v>
      </c>
      <c r="BO7" s="447"/>
      <c r="BP7" s="447"/>
      <c r="BQ7" s="447"/>
      <c r="BR7" s="447"/>
      <c r="BS7" s="447"/>
      <c r="BT7" s="447"/>
      <c r="BU7" s="448"/>
      <c r="BV7" s="446">
        <v>88484</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26996400</v>
      </c>
      <c r="CU7" s="447"/>
      <c r="CV7" s="447"/>
      <c r="CW7" s="447"/>
      <c r="CX7" s="447"/>
      <c r="CY7" s="447"/>
      <c r="CZ7" s="447"/>
      <c r="DA7" s="448"/>
      <c r="DB7" s="446">
        <v>26967805</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1866</v>
      </c>
      <c r="BO8" s="447"/>
      <c r="BP8" s="447"/>
      <c r="BQ8" s="447"/>
      <c r="BR8" s="447"/>
      <c r="BS8" s="447"/>
      <c r="BT8" s="447"/>
      <c r="BU8" s="448"/>
      <c r="BV8" s="446">
        <v>7929</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0.69</v>
      </c>
      <c r="CU8" s="487"/>
      <c r="CV8" s="487"/>
      <c r="CW8" s="487"/>
      <c r="CX8" s="487"/>
      <c r="CY8" s="487"/>
      <c r="CZ8" s="487"/>
      <c r="DA8" s="488"/>
      <c r="DB8" s="486">
        <v>0.69</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123576</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87</v>
      </c>
      <c r="AV9" s="479"/>
      <c r="AW9" s="479"/>
      <c r="AX9" s="479"/>
      <c r="AY9" s="480" t="s">
        <v>109</v>
      </c>
      <c r="AZ9" s="481"/>
      <c r="BA9" s="481"/>
      <c r="BB9" s="481"/>
      <c r="BC9" s="481"/>
      <c r="BD9" s="481"/>
      <c r="BE9" s="481"/>
      <c r="BF9" s="481"/>
      <c r="BG9" s="481"/>
      <c r="BH9" s="481"/>
      <c r="BI9" s="481"/>
      <c r="BJ9" s="481"/>
      <c r="BK9" s="481"/>
      <c r="BL9" s="481"/>
      <c r="BM9" s="482"/>
      <c r="BN9" s="446">
        <v>-6063</v>
      </c>
      <c r="BO9" s="447"/>
      <c r="BP9" s="447"/>
      <c r="BQ9" s="447"/>
      <c r="BR9" s="447"/>
      <c r="BS9" s="447"/>
      <c r="BT9" s="447"/>
      <c r="BU9" s="448"/>
      <c r="BV9" s="446">
        <v>-46701</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13.5</v>
      </c>
      <c r="CU9" s="444"/>
      <c r="CV9" s="444"/>
      <c r="CW9" s="444"/>
      <c r="CX9" s="444"/>
      <c r="CY9" s="444"/>
      <c r="CZ9" s="444"/>
      <c r="DA9" s="445"/>
      <c r="DB9" s="443">
        <v>14.2</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130282</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87</v>
      </c>
      <c r="AV10" s="479"/>
      <c r="AW10" s="479"/>
      <c r="AX10" s="479"/>
      <c r="AY10" s="480" t="s">
        <v>113</v>
      </c>
      <c r="AZ10" s="481"/>
      <c r="BA10" s="481"/>
      <c r="BB10" s="481"/>
      <c r="BC10" s="481"/>
      <c r="BD10" s="481"/>
      <c r="BE10" s="481"/>
      <c r="BF10" s="481"/>
      <c r="BG10" s="481"/>
      <c r="BH10" s="481"/>
      <c r="BI10" s="481"/>
      <c r="BJ10" s="481"/>
      <c r="BK10" s="481"/>
      <c r="BL10" s="481"/>
      <c r="BM10" s="482"/>
      <c r="BN10" s="446">
        <v>8734</v>
      </c>
      <c r="BO10" s="447"/>
      <c r="BP10" s="447"/>
      <c r="BQ10" s="447"/>
      <c r="BR10" s="447"/>
      <c r="BS10" s="447"/>
      <c r="BT10" s="447"/>
      <c r="BU10" s="448"/>
      <c r="BV10" s="446">
        <v>28793</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87</v>
      </c>
      <c r="AV11" s="479"/>
      <c r="AW11" s="479"/>
      <c r="AX11" s="479"/>
      <c r="AY11" s="480" t="s">
        <v>118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123632</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127</v>
      </c>
      <c r="AV12" s="479"/>
      <c r="AW12" s="479"/>
      <c r="AX12" s="479"/>
      <c r="AY12" s="480" t="s">
        <v>128</v>
      </c>
      <c r="AZ12" s="481"/>
      <c r="BA12" s="481"/>
      <c r="BB12" s="481"/>
      <c r="BC12" s="481"/>
      <c r="BD12" s="481"/>
      <c r="BE12" s="481"/>
      <c r="BF12" s="481"/>
      <c r="BG12" s="481"/>
      <c r="BH12" s="481"/>
      <c r="BI12" s="481"/>
      <c r="BJ12" s="481"/>
      <c r="BK12" s="481"/>
      <c r="BL12" s="481"/>
      <c r="BM12" s="482"/>
      <c r="BN12" s="446">
        <v>60000</v>
      </c>
      <c r="BO12" s="447"/>
      <c r="BP12" s="447"/>
      <c r="BQ12" s="447"/>
      <c r="BR12" s="447"/>
      <c r="BS12" s="447"/>
      <c r="BT12" s="447"/>
      <c r="BU12" s="448"/>
      <c r="BV12" s="446">
        <v>170000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121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130</v>
      </c>
      <c r="N13" s="535"/>
      <c r="O13" s="535"/>
      <c r="P13" s="535"/>
      <c r="Q13" s="536"/>
      <c r="R13" s="527">
        <v>120688</v>
      </c>
      <c r="S13" s="528"/>
      <c r="T13" s="528"/>
      <c r="U13" s="528"/>
      <c r="V13" s="529"/>
      <c r="W13" s="462" t="s">
        <v>131</v>
      </c>
      <c r="X13" s="463"/>
      <c r="Y13" s="463"/>
      <c r="Z13" s="463"/>
      <c r="AA13" s="463"/>
      <c r="AB13" s="453"/>
      <c r="AC13" s="497">
        <v>155</v>
      </c>
      <c r="AD13" s="498"/>
      <c r="AE13" s="498"/>
      <c r="AF13" s="498"/>
      <c r="AG13" s="537"/>
      <c r="AH13" s="497">
        <v>134</v>
      </c>
      <c r="AI13" s="498"/>
      <c r="AJ13" s="498"/>
      <c r="AK13" s="498"/>
      <c r="AL13" s="499"/>
      <c r="AM13" s="475" t="s">
        <v>132</v>
      </c>
      <c r="AN13" s="476"/>
      <c r="AO13" s="476"/>
      <c r="AP13" s="476"/>
      <c r="AQ13" s="476"/>
      <c r="AR13" s="476"/>
      <c r="AS13" s="476"/>
      <c r="AT13" s="477"/>
      <c r="AU13" s="478" t="s">
        <v>133</v>
      </c>
      <c r="AV13" s="479"/>
      <c r="AW13" s="479"/>
      <c r="AX13" s="479"/>
      <c r="AY13" s="480" t="s">
        <v>134</v>
      </c>
      <c r="AZ13" s="481"/>
      <c r="BA13" s="481"/>
      <c r="BB13" s="481"/>
      <c r="BC13" s="481"/>
      <c r="BD13" s="481"/>
      <c r="BE13" s="481"/>
      <c r="BF13" s="481"/>
      <c r="BG13" s="481"/>
      <c r="BH13" s="481"/>
      <c r="BI13" s="481"/>
      <c r="BJ13" s="481"/>
      <c r="BK13" s="481"/>
      <c r="BL13" s="481"/>
      <c r="BM13" s="482"/>
      <c r="BN13" s="446">
        <v>-57329</v>
      </c>
      <c r="BO13" s="447"/>
      <c r="BP13" s="447"/>
      <c r="BQ13" s="447"/>
      <c r="BR13" s="447"/>
      <c r="BS13" s="447"/>
      <c r="BT13" s="447"/>
      <c r="BU13" s="448"/>
      <c r="BV13" s="446">
        <v>-187908</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6.1</v>
      </c>
      <c r="CU13" s="444"/>
      <c r="CV13" s="444"/>
      <c r="CW13" s="444"/>
      <c r="CX13" s="444"/>
      <c r="CY13" s="444"/>
      <c r="CZ13" s="444"/>
      <c r="DA13" s="445"/>
      <c r="DB13" s="443">
        <v>6.8</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136</v>
      </c>
      <c r="M14" s="525"/>
      <c r="N14" s="525"/>
      <c r="O14" s="525"/>
      <c r="P14" s="525"/>
      <c r="Q14" s="526"/>
      <c r="R14" s="527">
        <v>124677</v>
      </c>
      <c r="S14" s="528"/>
      <c r="T14" s="528"/>
      <c r="U14" s="528"/>
      <c r="V14" s="529"/>
      <c r="W14" s="436"/>
      <c r="X14" s="437"/>
      <c r="Y14" s="437"/>
      <c r="Z14" s="437"/>
      <c r="AA14" s="437"/>
      <c r="AB14" s="426"/>
      <c r="AC14" s="530">
        <v>0.3</v>
      </c>
      <c r="AD14" s="531"/>
      <c r="AE14" s="531"/>
      <c r="AF14" s="531"/>
      <c r="AG14" s="532"/>
      <c r="AH14" s="530">
        <v>0.3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v>51.2</v>
      </c>
      <c r="CU14" s="542"/>
      <c r="CV14" s="542"/>
      <c r="CW14" s="542"/>
      <c r="CX14" s="542"/>
      <c r="CY14" s="542"/>
      <c r="CZ14" s="542"/>
      <c r="DA14" s="543"/>
      <c r="DB14" s="541">
        <v>59.6</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130</v>
      </c>
      <c r="N15" s="535"/>
      <c r="O15" s="535"/>
      <c r="P15" s="535"/>
      <c r="Q15" s="536"/>
      <c r="R15" s="527">
        <v>121879</v>
      </c>
      <c r="S15" s="528"/>
      <c r="T15" s="528"/>
      <c r="U15" s="528"/>
      <c r="V15" s="529"/>
      <c r="W15" s="462" t="s">
        <v>138</v>
      </c>
      <c r="X15" s="463"/>
      <c r="Y15" s="463"/>
      <c r="Z15" s="463"/>
      <c r="AA15" s="463"/>
      <c r="AB15" s="453"/>
      <c r="AC15" s="497">
        <v>15121</v>
      </c>
      <c r="AD15" s="498"/>
      <c r="AE15" s="498"/>
      <c r="AF15" s="498"/>
      <c r="AG15" s="537"/>
      <c r="AH15" s="497">
        <v>15791</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14499352</v>
      </c>
      <c r="BO15" s="410"/>
      <c r="BP15" s="410"/>
      <c r="BQ15" s="410"/>
      <c r="BR15" s="410"/>
      <c r="BS15" s="410"/>
      <c r="BT15" s="410"/>
      <c r="BU15" s="411"/>
      <c r="BV15" s="409">
        <v>14718800</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31.1</v>
      </c>
      <c r="AD16" s="531"/>
      <c r="AE16" s="531"/>
      <c r="AF16" s="531"/>
      <c r="AG16" s="532"/>
      <c r="AH16" s="530">
        <v>31.9</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21022220</v>
      </c>
      <c r="BO16" s="447"/>
      <c r="BP16" s="447"/>
      <c r="BQ16" s="447"/>
      <c r="BR16" s="447"/>
      <c r="BS16" s="447"/>
      <c r="BT16" s="447"/>
      <c r="BU16" s="448"/>
      <c r="BV16" s="446">
        <v>21050893</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144</v>
      </c>
      <c r="N17" s="551"/>
      <c r="O17" s="551"/>
      <c r="P17" s="551"/>
      <c r="Q17" s="552"/>
      <c r="R17" s="547" t="s">
        <v>145</v>
      </c>
      <c r="S17" s="548"/>
      <c r="T17" s="548"/>
      <c r="U17" s="548"/>
      <c r="V17" s="549"/>
      <c r="W17" s="462" t="s">
        <v>146</v>
      </c>
      <c r="X17" s="463"/>
      <c r="Y17" s="463"/>
      <c r="Z17" s="463"/>
      <c r="AA17" s="463"/>
      <c r="AB17" s="453"/>
      <c r="AC17" s="497">
        <v>33280</v>
      </c>
      <c r="AD17" s="498"/>
      <c r="AE17" s="498"/>
      <c r="AF17" s="498"/>
      <c r="AG17" s="537"/>
      <c r="AH17" s="497">
        <v>33526</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18602511</v>
      </c>
      <c r="BO17" s="447"/>
      <c r="BP17" s="447"/>
      <c r="BQ17" s="447"/>
      <c r="BR17" s="447"/>
      <c r="BS17" s="447"/>
      <c r="BT17" s="447"/>
      <c r="BU17" s="448"/>
      <c r="BV17" s="446">
        <v>18878076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148</v>
      </c>
      <c r="C18" s="489"/>
      <c r="D18" s="489"/>
      <c r="E18" s="558"/>
      <c r="F18" s="558"/>
      <c r="G18" s="558"/>
      <c r="H18" s="558"/>
      <c r="I18" s="558"/>
      <c r="J18" s="558"/>
      <c r="K18" s="558"/>
      <c r="L18" s="559">
        <v>12.3</v>
      </c>
      <c r="M18" s="559"/>
      <c r="N18" s="559"/>
      <c r="O18" s="559"/>
      <c r="P18" s="559"/>
      <c r="Q18" s="559"/>
      <c r="R18" s="560"/>
      <c r="S18" s="560"/>
      <c r="T18" s="560"/>
      <c r="U18" s="560"/>
      <c r="V18" s="561"/>
      <c r="W18" s="464"/>
      <c r="X18" s="465"/>
      <c r="Y18" s="465"/>
      <c r="Z18" s="465"/>
      <c r="AA18" s="465"/>
      <c r="AB18" s="456"/>
      <c r="AC18" s="562">
        <v>68.5</v>
      </c>
      <c r="AD18" s="563"/>
      <c r="AE18" s="563"/>
      <c r="AF18" s="563"/>
      <c r="AG18" s="564"/>
      <c r="AH18" s="562">
        <v>67.8</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28505967</v>
      </c>
      <c r="BO18" s="447"/>
      <c r="BP18" s="447"/>
      <c r="BQ18" s="447"/>
      <c r="BR18" s="447"/>
      <c r="BS18" s="447"/>
      <c r="BT18" s="447"/>
      <c r="BU18" s="448"/>
      <c r="BV18" s="446">
        <v>28233922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150</v>
      </c>
      <c r="C19" s="489"/>
      <c r="D19" s="489"/>
      <c r="E19" s="558"/>
      <c r="F19" s="558"/>
      <c r="G19" s="558"/>
      <c r="H19" s="558"/>
      <c r="I19" s="558"/>
      <c r="J19" s="558"/>
      <c r="K19" s="558"/>
      <c r="L19" s="566">
        <v>10047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30846266</v>
      </c>
      <c r="BO19" s="447"/>
      <c r="BP19" s="447"/>
      <c r="BQ19" s="447"/>
      <c r="BR19" s="447"/>
      <c r="BS19" s="447"/>
      <c r="BT19" s="447"/>
      <c r="BU19" s="448"/>
      <c r="BV19" s="446">
        <v>30244416</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152</v>
      </c>
      <c r="C20" s="489"/>
      <c r="D20" s="489"/>
      <c r="E20" s="558"/>
      <c r="F20" s="558"/>
      <c r="G20" s="558"/>
      <c r="H20" s="558"/>
      <c r="I20" s="558"/>
      <c r="J20" s="558"/>
      <c r="K20" s="558"/>
      <c r="L20" s="566">
        <v>55825</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50845981</v>
      </c>
      <c r="BO23" s="447"/>
      <c r="BP23" s="447"/>
      <c r="BQ23" s="447"/>
      <c r="BR23" s="447"/>
      <c r="BS23" s="447"/>
      <c r="BT23" s="447"/>
      <c r="BU23" s="448"/>
      <c r="BV23" s="446">
        <v>50625889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161</v>
      </c>
      <c r="F24" s="476"/>
      <c r="G24" s="476"/>
      <c r="H24" s="476"/>
      <c r="I24" s="476"/>
      <c r="J24" s="476"/>
      <c r="K24" s="477"/>
      <c r="L24" s="497">
        <v>1</v>
      </c>
      <c r="M24" s="498"/>
      <c r="N24" s="498"/>
      <c r="O24" s="498"/>
      <c r="P24" s="537"/>
      <c r="Q24" s="497">
        <v>7200</v>
      </c>
      <c r="R24" s="498"/>
      <c r="S24" s="498"/>
      <c r="T24" s="498"/>
      <c r="U24" s="498"/>
      <c r="V24" s="537"/>
      <c r="W24" s="596"/>
      <c r="X24" s="584"/>
      <c r="Y24" s="585"/>
      <c r="Z24" s="496" t="s">
        <v>162</v>
      </c>
      <c r="AA24" s="476"/>
      <c r="AB24" s="476"/>
      <c r="AC24" s="476"/>
      <c r="AD24" s="476"/>
      <c r="AE24" s="476"/>
      <c r="AF24" s="476"/>
      <c r="AG24" s="477"/>
      <c r="AH24" s="497">
        <v>716</v>
      </c>
      <c r="AI24" s="498"/>
      <c r="AJ24" s="498"/>
      <c r="AK24" s="498"/>
      <c r="AL24" s="537"/>
      <c r="AM24" s="497">
        <v>2168048</v>
      </c>
      <c r="AN24" s="498"/>
      <c r="AO24" s="498"/>
      <c r="AP24" s="498"/>
      <c r="AQ24" s="498"/>
      <c r="AR24" s="537"/>
      <c r="AS24" s="497">
        <v>3028</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33659161</v>
      </c>
      <c r="BO24" s="447"/>
      <c r="BP24" s="447"/>
      <c r="BQ24" s="447"/>
      <c r="BR24" s="447"/>
      <c r="BS24" s="447"/>
      <c r="BT24" s="447"/>
      <c r="BU24" s="448"/>
      <c r="BV24" s="446">
        <v>31966807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164</v>
      </c>
      <c r="F25" s="476"/>
      <c r="G25" s="476"/>
      <c r="H25" s="476"/>
      <c r="I25" s="476"/>
      <c r="J25" s="476"/>
      <c r="K25" s="477"/>
      <c r="L25" s="497">
        <v>2</v>
      </c>
      <c r="M25" s="498"/>
      <c r="N25" s="498"/>
      <c r="O25" s="498"/>
      <c r="P25" s="537"/>
      <c r="Q25" s="497">
        <v>6800</v>
      </c>
      <c r="R25" s="498"/>
      <c r="S25" s="498"/>
      <c r="T25" s="498"/>
      <c r="U25" s="498"/>
      <c r="V25" s="537"/>
      <c r="W25" s="596"/>
      <c r="X25" s="584"/>
      <c r="Y25" s="585"/>
      <c r="Z25" s="496" t="s">
        <v>165</v>
      </c>
      <c r="AA25" s="476"/>
      <c r="AB25" s="476"/>
      <c r="AC25" s="476"/>
      <c r="AD25" s="476"/>
      <c r="AE25" s="476"/>
      <c r="AF25" s="476"/>
      <c r="AG25" s="477"/>
      <c r="AH25" s="497" t="s">
        <v>166</v>
      </c>
      <c r="AI25" s="498"/>
      <c r="AJ25" s="498"/>
      <c r="AK25" s="498"/>
      <c r="AL25" s="537"/>
      <c r="AM25" s="497" t="s">
        <v>166</v>
      </c>
      <c r="AN25" s="498"/>
      <c r="AO25" s="498"/>
      <c r="AP25" s="498"/>
      <c r="AQ25" s="498"/>
      <c r="AR25" s="537"/>
      <c r="AS25" s="497" t="s">
        <v>166</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7066624</v>
      </c>
      <c r="BO25" s="410"/>
      <c r="BP25" s="410"/>
      <c r="BQ25" s="410"/>
      <c r="BR25" s="410"/>
      <c r="BS25" s="410"/>
      <c r="BT25" s="410"/>
      <c r="BU25" s="411"/>
      <c r="BV25" s="409">
        <v>8880383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168</v>
      </c>
      <c r="F26" s="476"/>
      <c r="G26" s="476"/>
      <c r="H26" s="476"/>
      <c r="I26" s="476"/>
      <c r="J26" s="476"/>
      <c r="K26" s="477"/>
      <c r="L26" s="497">
        <v>1</v>
      </c>
      <c r="M26" s="498"/>
      <c r="N26" s="498"/>
      <c r="O26" s="498"/>
      <c r="P26" s="537"/>
      <c r="Q26" s="497">
        <v>6375</v>
      </c>
      <c r="R26" s="498"/>
      <c r="S26" s="498"/>
      <c r="T26" s="498"/>
      <c r="U26" s="498"/>
      <c r="V26" s="537"/>
      <c r="W26" s="596"/>
      <c r="X26" s="584"/>
      <c r="Y26" s="585"/>
      <c r="Z26" s="496" t="s">
        <v>169</v>
      </c>
      <c r="AA26" s="606"/>
      <c r="AB26" s="606"/>
      <c r="AC26" s="606"/>
      <c r="AD26" s="606"/>
      <c r="AE26" s="606"/>
      <c r="AF26" s="606"/>
      <c r="AG26" s="607"/>
      <c r="AH26" s="497">
        <v>139</v>
      </c>
      <c r="AI26" s="498"/>
      <c r="AJ26" s="498"/>
      <c r="AK26" s="498"/>
      <c r="AL26" s="537"/>
      <c r="AM26" s="497">
        <v>491226</v>
      </c>
      <c r="AN26" s="498"/>
      <c r="AO26" s="498"/>
      <c r="AP26" s="498"/>
      <c r="AQ26" s="498"/>
      <c r="AR26" s="537"/>
      <c r="AS26" s="497">
        <v>3534</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166</v>
      </c>
      <c r="BO26" s="447"/>
      <c r="BP26" s="447"/>
      <c r="BQ26" s="447"/>
      <c r="BR26" s="447"/>
      <c r="BS26" s="447"/>
      <c r="BT26" s="447"/>
      <c r="BU26" s="448"/>
      <c r="BV26" s="446" t="s">
        <v>166</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171</v>
      </c>
      <c r="F27" s="476"/>
      <c r="G27" s="476"/>
      <c r="H27" s="476"/>
      <c r="I27" s="476"/>
      <c r="J27" s="476"/>
      <c r="K27" s="477"/>
      <c r="L27" s="497">
        <v>1</v>
      </c>
      <c r="M27" s="498"/>
      <c r="N27" s="498"/>
      <c r="O27" s="498"/>
      <c r="P27" s="537"/>
      <c r="Q27" s="497">
        <v>6660</v>
      </c>
      <c r="R27" s="498"/>
      <c r="S27" s="498"/>
      <c r="T27" s="498"/>
      <c r="U27" s="498"/>
      <c r="V27" s="537"/>
      <c r="W27" s="596"/>
      <c r="X27" s="584"/>
      <c r="Y27" s="585"/>
      <c r="Z27" s="496" t="s">
        <v>172</v>
      </c>
      <c r="AA27" s="476"/>
      <c r="AB27" s="476"/>
      <c r="AC27" s="476"/>
      <c r="AD27" s="476"/>
      <c r="AE27" s="476"/>
      <c r="AF27" s="476"/>
      <c r="AG27" s="477"/>
      <c r="AH27" s="497">
        <v>38</v>
      </c>
      <c r="AI27" s="498"/>
      <c r="AJ27" s="498"/>
      <c r="AK27" s="498"/>
      <c r="AL27" s="537"/>
      <c r="AM27" s="497">
        <v>117156</v>
      </c>
      <c r="AN27" s="498"/>
      <c r="AO27" s="498"/>
      <c r="AP27" s="498"/>
      <c r="AQ27" s="498"/>
      <c r="AR27" s="537"/>
      <c r="AS27" s="497">
        <v>3083</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t="s">
        <v>166</v>
      </c>
      <c r="BO27" s="620"/>
      <c r="BP27" s="620"/>
      <c r="BQ27" s="620"/>
      <c r="BR27" s="620"/>
      <c r="BS27" s="620"/>
      <c r="BT27" s="620"/>
      <c r="BU27" s="621"/>
      <c r="BV27" s="619" t="s">
        <v>166</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174</v>
      </c>
      <c r="F28" s="476"/>
      <c r="G28" s="476"/>
      <c r="H28" s="476"/>
      <c r="I28" s="476"/>
      <c r="J28" s="476"/>
      <c r="K28" s="477"/>
      <c r="L28" s="497">
        <v>1</v>
      </c>
      <c r="M28" s="498"/>
      <c r="N28" s="498"/>
      <c r="O28" s="498"/>
      <c r="P28" s="537"/>
      <c r="Q28" s="497">
        <v>6345</v>
      </c>
      <c r="R28" s="498"/>
      <c r="S28" s="498"/>
      <c r="T28" s="498"/>
      <c r="U28" s="498"/>
      <c r="V28" s="537"/>
      <c r="W28" s="596"/>
      <c r="X28" s="584"/>
      <c r="Y28" s="585"/>
      <c r="Z28" s="496" t="s">
        <v>175</v>
      </c>
      <c r="AA28" s="476"/>
      <c r="AB28" s="476"/>
      <c r="AC28" s="476"/>
      <c r="AD28" s="476"/>
      <c r="AE28" s="476"/>
      <c r="AF28" s="476"/>
      <c r="AG28" s="477"/>
      <c r="AH28" s="497" t="s">
        <v>166</v>
      </c>
      <c r="AI28" s="498"/>
      <c r="AJ28" s="498"/>
      <c r="AK28" s="498"/>
      <c r="AL28" s="537"/>
      <c r="AM28" s="497" t="s">
        <v>166</v>
      </c>
      <c r="AN28" s="498"/>
      <c r="AO28" s="498"/>
      <c r="AP28" s="498"/>
      <c r="AQ28" s="498"/>
      <c r="AR28" s="537"/>
      <c r="AS28" s="497" t="s">
        <v>166</v>
      </c>
      <c r="AT28" s="498"/>
      <c r="AU28" s="498"/>
      <c r="AV28" s="498"/>
      <c r="AW28" s="498"/>
      <c r="AX28" s="499"/>
      <c r="AY28" s="622" t="s">
        <v>176</v>
      </c>
      <c r="AZ28" s="623"/>
      <c r="BA28" s="623"/>
      <c r="BB28" s="624"/>
      <c r="BC28" s="406" t="s">
        <v>42</v>
      </c>
      <c r="BD28" s="407"/>
      <c r="BE28" s="407"/>
      <c r="BF28" s="407"/>
      <c r="BG28" s="407"/>
      <c r="BH28" s="407"/>
      <c r="BI28" s="407"/>
      <c r="BJ28" s="407"/>
      <c r="BK28" s="407"/>
      <c r="BL28" s="407"/>
      <c r="BM28" s="408"/>
      <c r="BN28" s="409">
        <v>1750775</v>
      </c>
      <c r="BO28" s="410"/>
      <c r="BP28" s="410"/>
      <c r="BQ28" s="410"/>
      <c r="BR28" s="410"/>
      <c r="BS28" s="410"/>
      <c r="BT28" s="410"/>
      <c r="BU28" s="411"/>
      <c r="BV28" s="409">
        <v>1802041</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177</v>
      </c>
      <c r="F29" s="476"/>
      <c r="G29" s="476"/>
      <c r="H29" s="476"/>
      <c r="I29" s="476"/>
      <c r="J29" s="476"/>
      <c r="K29" s="477"/>
      <c r="L29" s="497">
        <v>19</v>
      </c>
      <c r="M29" s="498"/>
      <c r="N29" s="498"/>
      <c r="O29" s="498"/>
      <c r="P29" s="537"/>
      <c r="Q29" s="497">
        <v>5940</v>
      </c>
      <c r="R29" s="498"/>
      <c r="S29" s="498"/>
      <c r="T29" s="498"/>
      <c r="U29" s="498"/>
      <c r="V29" s="537"/>
      <c r="W29" s="597"/>
      <c r="X29" s="598"/>
      <c r="Y29" s="599"/>
      <c r="Z29" s="496" t="s">
        <v>178</v>
      </c>
      <c r="AA29" s="476"/>
      <c r="AB29" s="476"/>
      <c r="AC29" s="476"/>
      <c r="AD29" s="476"/>
      <c r="AE29" s="476"/>
      <c r="AF29" s="476"/>
      <c r="AG29" s="477"/>
      <c r="AH29" s="497">
        <v>754</v>
      </c>
      <c r="AI29" s="498"/>
      <c r="AJ29" s="498"/>
      <c r="AK29" s="498"/>
      <c r="AL29" s="537"/>
      <c r="AM29" s="497">
        <v>2285204</v>
      </c>
      <c r="AN29" s="498"/>
      <c r="AO29" s="498"/>
      <c r="AP29" s="498"/>
      <c r="AQ29" s="498"/>
      <c r="AR29" s="537"/>
      <c r="AS29" s="497">
        <v>3031</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v>211775</v>
      </c>
      <c r="BO29" s="447"/>
      <c r="BP29" s="447"/>
      <c r="BQ29" s="447"/>
      <c r="BR29" s="447"/>
      <c r="BS29" s="447"/>
      <c r="BT29" s="447"/>
      <c r="BU29" s="448"/>
      <c r="BV29" s="446">
        <v>211585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180</v>
      </c>
      <c r="X30" s="604"/>
      <c r="Y30" s="604"/>
      <c r="Z30" s="604"/>
      <c r="AA30" s="604"/>
      <c r="AB30" s="604"/>
      <c r="AC30" s="604"/>
      <c r="AD30" s="604"/>
      <c r="AE30" s="604"/>
      <c r="AF30" s="604"/>
      <c r="AG30" s="605"/>
      <c r="AH30" s="562">
        <v>98.5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4101760</v>
      </c>
      <c r="BO30" s="620"/>
      <c r="BP30" s="620"/>
      <c r="BQ30" s="620"/>
      <c r="BR30" s="620"/>
      <c r="BS30" s="620"/>
      <c r="BT30" s="620"/>
      <c r="BU30" s="621"/>
      <c r="BV30" s="619">
        <v>4036806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187</v>
      </c>
      <c r="D33" s="470"/>
      <c r="E33" s="435" t="s">
        <v>188</v>
      </c>
      <c r="F33" s="435"/>
      <c r="G33" s="435"/>
      <c r="H33" s="435"/>
      <c r="I33" s="435"/>
      <c r="J33" s="435"/>
      <c r="K33" s="435"/>
      <c r="L33" s="435"/>
      <c r="M33" s="435"/>
      <c r="N33" s="435"/>
      <c r="O33" s="435"/>
      <c r="P33" s="435"/>
      <c r="Q33" s="435"/>
      <c r="R33" s="435"/>
      <c r="S33" s="435"/>
      <c r="T33" s="195"/>
      <c r="U33" s="470" t="s">
        <v>187</v>
      </c>
      <c r="V33" s="470"/>
      <c r="W33" s="435" t="s">
        <v>188</v>
      </c>
      <c r="X33" s="435"/>
      <c r="Y33" s="435"/>
      <c r="Z33" s="435"/>
      <c r="AA33" s="435"/>
      <c r="AB33" s="435"/>
      <c r="AC33" s="435"/>
      <c r="AD33" s="435"/>
      <c r="AE33" s="435"/>
      <c r="AF33" s="435"/>
      <c r="AG33" s="435"/>
      <c r="AH33" s="435"/>
      <c r="AI33" s="435"/>
      <c r="AJ33" s="435"/>
      <c r="AK33" s="435"/>
      <c r="AL33" s="195"/>
      <c r="AM33" s="470" t="s">
        <v>187</v>
      </c>
      <c r="AN33" s="470"/>
      <c r="AO33" s="435" t="s">
        <v>188</v>
      </c>
      <c r="AP33" s="435"/>
      <c r="AQ33" s="435"/>
      <c r="AR33" s="435"/>
      <c r="AS33" s="435"/>
      <c r="AT33" s="435"/>
      <c r="AU33" s="435"/>
      <c r="AV33" s="435"/>
      <c r="AW33" s="435"/>
      <c r="AX33" s="435"/>
      <c r="AY33" s="435"/>
      <c r="AZ33" s="435"/>
      <c r="BA33" s="435"/>
      <c r="BB33" s="435"/>
      <c r="BC33" s="435"/>
      <c r="BD33" s="196"/>
      <c r="BE33" s="435" t="s">
        <v>189</v>
      </c>
      <c r="BF33" s="435"/>
      <c r="BG33" s="435" t="s">
        <v>190</v>
      </c>
      <c r="BH33" s="435"/>
      <c r="BI33" s="435"/>
      <c r="BJ33" s="435"/>
      <c r="BK33" s="435"/>
      <c r="BL33" s="435"/>
      <c r="BM33" s="435"/>
      <c r="BN33" s="435"/>
      <c r="BO33" s="435"/>
      <c r="BP33" s="435"/>
      <c r="BQ33" s="435"/>
      <c r="BR33" s="435"/>
      <c r="BS33" s="435"/>
      <c r="BT33" s="435"/>
      <c r="BU33" s="435"/>
      <c r="BV33" s="196"/>
      <c r="BW33" s="470" t="s">
        <v>189</v>
      </c>
      <c r="BX33" s="470"/>
      <c r="BY33" s="435" t="s">
        <v>191</v>
      </c>
      <c r="BZ33" s="435"/>
      <c r="CA33" s="435"/>
      <c r="CB33" s="435"/>
      <c r="CC33" s="435"/>
      <c r="CD33" s="435"/>
      <c r="CE33" s="435"/>
      <c r="CF33" s="435"/>
      <c r="CG33" s="435"/>
      <c r="CH33" s="435"/>
      <c r="CI33" s="435"/>
      <c r="CJ33" s="435"/>
      <c r="CK33" s="435"/>
      <c r="CL33" s="435"/>
      <c r="CM33" s="435"/>
      <c r="CN33" s="195"/>
      <c r="CO33" s="470" t="s">
        <v>187</v>
      </c>
      <c r="CP33" s="470"/>
      <c r="CQ33" s="435" t="s">
        <v>192</v>
      </c>
      <c r="CR33" s="435"/>
      <c r="CS33" s="435"/>
      <c r="CT33" s="435"/>
      <c r="CU33" s="435"/>
      <c r="CV33" s="435"/>
      <c r="CW33" s="435"/>
      <c r="CX33" s="435"/>
      <c r="CY33" s="435"/>
      <c r="CZ33" s="435"/>
      <c r="DA33" s="435"/>
      <c r="DB33" s="435"/>
      <c r="DC33" s="435"/>
      <c r="DD33" s="435"/>
      <c r="DE33" s="435"/>
      <c r="DF33" s="195"/>
      <c r="DG33" s="631" t="s">
        <v>193</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IF('各会計、関係団体の財政状況及び健全化判断比率'!B30="","",'各会計、関係団体の財政状況及び健全化判断比率'!B30)</f>
        <v>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守口市門真市消防組合</v>
      </c>
      <c r="BZ34" s="633"/>
      <c r="CA34" s="633"/>
      <c r="CB34" s="633"/>
      <c r="CC34" s="633"/>
      <c r="CD34" s="633"/>
      <c r="CE34" s="633"/>
      <c r="CF34" s="633"/>
      <c r="CG34" s="633"/>
      <c r="CH34" s="633"/>
      <c r="CI34" s="633"/>
      <c r="CJ34" s="633"/>
      <c r="CK34" s="633"/>
      <c r="CL34" s="633"/>
      <c r="CM34" s="633"/>
      <c r="CN34" s="193"/>
      <c r="CO34" s="632">
        <f>IF(CQ34="","",MAX(C34:D43,U34:V43,AM34:AN43,BE34:BF43,BW34:BX43)+1)</f>
        <v>17</v>
      </c>
      <c r="CP34" s="632"/>
      <c r="CQ34" s="633" t="str">
        <f>IF('各会計、関係団体の財政状況及び健全化判断比率'!BS7="","",'各会計、関係団体の財政状況及び健全化判断比率'!BS7)</f>
        <v>門真都市開発ビル</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都市開発資金特別会計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後期高齢者医療事業特別会計</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IF('各会計、関係団体の財政状況及び健全化判断比率'!B31="","",'各会計、関係団体の財政状況及び健全化判断比率'!B31)</f>
        <v>公共下水道事業会計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飯盛霊園組合（一般会計）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公共用地先行取得事業特別会計</v>
      </c>
      <c r="F36" s="633"/>
      <c r="G36" s="633"/>
      <c r="H36" s="633"/>
      <c r="I36" s="633"/>
      <c r="J36" s="633"/>
      <c r="K36" s="633"/>
      <c r="L36" s="633"/>
      <c r="M36" s="633"/>
      <c r="N36" s="633"/>
      <c r="O36" s="633"/>
      <c r="P36" s="633"/>
      <c r="Q36" s="633"/>
      <c r="R36" s="633"/>
      <c r="S36" s="633"/>
      <c r="T36" s="193"/>
      <c r="U36" s="632" t="str">
        <f t="shared" ref="U36:U43" si="4">IF(W36="","",U35+1)</f>
        <v/>
      </c>
      <c r="V36" s="632"/>
      <c r="W36" s="633"/>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飯盛霊園組合（霊園事業特別会計）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淀川左岸水防事務組合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くすのき広域連合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大阪府後期高齢者医療広域連合（一般会計）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大阪府後期高齢者医療広域連合（後期高齢者医療特別会計）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大阪広域水道企業団（水道事業会計）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大阪広域水道企業団（工業用水道事業会計）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198</v>
      </c>
    </row>
    <row r="50" spans="5:5" x14ac:dyDescent="0.15">
      <c r="E50" s="167" t="s">
        <v>199</v>
      </c>
    </row>
    <row r="51" spans="5:5" x14ac:dyDescent="0.15">
      <c r="E51" s="167" t="s">
        <v>200</v>
      </c>
    </row>
    <row r="52" spans="5:5" x14ac:dyDescent="0.15">
      <c r="E52" s="167" t="s">
        <v>201</v>
      </c>
    </row>
    <row r="53" spans="5:5" x14ac:dyDescent="0.15">
      <c r="E53" s="167" t="s">
        <v>202</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uQj0eYgIsxLICteVvZM0dVj4o9KvdNwD0c/lGn7ZAozi7/z9voJwCiCv/0RZ3V+cc5gR3TYxLxzjHM1fCYfbw==" saltValue="j/htypfvBIEX4un32APX+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26" t="s">
        <v>556</v>
      </c>
      <c r="D34" s="1226"/>
      <c r="E34" s="1227"/>
      <c r="F34" s="32" t="s">
        <v>557</v>
      </c>
      <c r="G34" s="33" t="s">
        <v>558</v>
      </c>
      <c r="H34" s="33" t="s">
        <v>559</v>
      </c>
      <c r="I34" s="33" t="s">
        <v>560</v>
      </c>
      <c r="J34" s="34" t="s">
        <v>561</v>
      </c>
      <c r="K34" s="22"/>
      <c r="L34" s="22"/>
      <c r="M34" s="22"/>
      <c r="N34" s="22"/>
      <c r="O34" s="22"/>
      <c r="P34" s="22"/>
    </row>
    <row r="35" spans="1:16" ht="39" customHeight="1" x14ac:dyDescent="0.15">
      <c r="A35" s="22"/>
      <c r="B35" s="35"/>
      <c r="C35" s="1220" t="s">
        <v>562</v>
      </c>
      <c r="D35" s="1221"/>
      <c r="E35" s="1222"/>
      <c r="F35" s="36">
        <v>10.31</v>
      </c>
      <c r="G35" s="37">
        <v>10.79</v>
      </c>
      <c r="H35" s="37">
        <v>10.82</v>
      </c>
      <c r="I35" s="37">
        <v>11.89</v>
      </c>
      <c r="J35" s="38">
        <v>12.84</v>
      </c>
      <c r="K35" s="22"/>
      <c r="L35" s="22"/>
      <c r="M35" s="22"/>
      <c r="N35" s="22"/>
      <c r="O35" s="22"/>
      <c r="P35" s="22"/>
    </row>
    <row r="36" spans="1:16" ht="39" customHeight="1" x14ac:dyDescent="0.15">
      <c r="A36" s="22"/>
      <c r="B36" s="35"/>
      <c r="C36" s="1220" t="s">
        <v>563</v>
      </c>
      <c r="D36" s="1221"/>
      <c r="E36" s="1222"/>
      <c r="F36" s="36" t="s">
        <v>505</v>
      </c>
      <c r="G36" s="37" t="s">
        <v>505</v>
      </c>
      <c r="H36" s="37" t="s">
        <v>505</v>
      </c>
      <c r="I36" s="37" t="s">
        <v>505</v>
      </c>
      <c r="J36" s="38">
        <v>2.41</v>
      </c>
      <c r="K36" s="22"/>
      <c r="L36" s="22"/>
      <c r="M36" s="22"/>
      <c r="N36" s="22"/>
      <c r="O36" s="22"/>
      <c r="P36" s="22"/>
    </row>
    <row r="37" spans="1:16" ht="39" customHeight="1" x14ac:dyDescent="0.15">
      <c r="A37" s="22"/>
      <c r="B37" s="35"/>
      <c r="C37" s="1220" t="s">
        <v>564</v>
      </c>
      <c r="D37" s="1221"/>
      <c r="E37" s="1222"/>
      <c r="F37" s="36">
        <v>0.23</v>
      </c>
      <c r="G37" s="37">
        <v>0.27</v>
      </c>
      <c r="H37" s="37">
        <v>0.28000000000000003</v>
      </c>
      <c r="I37" s="37">
        <v>0.28000000000000003</v>
      </c>
      <c r="J37" s="38">
        <v>0.3</v>
      </c>
      <c r="K37" s="22"/>
      <c r="L37" s="22"/>
      <c r="M37" s="22"/>
      <c r="N37" s="22"/>
      <c r="O37" s="22"/>
      <c r="P37" s="22"/>
    </row>
    <row r="38" spans="1:16" ht="39" customHeight="1" x14ac:dyDescent="0.15">
      <c r="A38" s="22"/>
      <c r="B38" s="35"/>
      <c r="C38" s="1220" t="s">
        <v>565</v>
      </c>
      <c r="D38" s="1221"/>
      <c r="E38" s="1222"/>
      <c r="F38" s="36">
        <v>0.98</v>
      </c>
      <c r="G38" s="37">
        <v>1.54</v>
      </c>
      <c r="H38" s="37">
        <v>0.2</v>
      </c>
      <c r="I38" s="37">
        <v>0.02</v>
      </c>
      <c r="J38" s="38">
        <v>0</v>
      </c>
      <c r="K38" s="22"/>
      <c r="L38" s="22"/>
      <c r="M38" s="22"/>
      <c r="N38" s="22"/>
      <c r="O38" s="22"/>
      <c r="P38" s="22"/>
    </row>
    <row r="39" spans="1:16" ht="39" customHeight="1" x14ac:dyDescent="0.15">
      <c r="A39" s="22"/>
      <c r="B39" s="35"/>
      <c r="C39" s="1220" t="s">
        <v>566</v>
      </c>
      <c r="D39" s="1221"/>
      <c r="E39" s="1222"/>
      <c r="F39" s="36">
        <v>0</v>
      </c>
      <c r="G39" s="37">
        <v>0</v>
      </c>
      <c r="H39" s="37">
        <v>0</v>
      </c>
      <c r="I39" s="37">
        <v>0</v>
      </c>
      <c r="J39" s="38">
        <v>0</v>
      </c>
      <c r="K39" s="22"/>
      <c r="L39" s="22"/>
      <c r="M39" s="22"/>
      <c r="N39" s="22"/>
      <c r="O39" s="22"/>
      <c r="P39" s="22"/>
    </row>
    <row r="40" spans="1:16" ht="39" customHeight="1" x14ac:dyDescent="0.15">
      <c r="A40" s="22"/>
      <c r="B40" s="35"/>
      <c r="C40" s="1220" t="s">
        <v>567</v>
      </c>
      <c r="D40" s="1221"/>
      <c r="E40" s="1222"/>
      <c r="F40" s="36">
        <v>0</v>
      </c>
      <c r="G40" s="37">
        <v>0</v>
      </c>
      <c r="H40" s="37">
        <v>0</v>
      </c>
      <c r="I40" s="37">
        <v>0</v>
      </c>
      <c r="J40" s="38">
        <v>0</v>
      </c>
      <c r="K40" s="22"/>
      <c r="L40" s="22"/>
      <c r="M40" s="22"/>
      <c r="N40" s="22"/>
      <c r="O40" s="22"/>
      <c r="P40" s="22"/>
    </row>
    <row r="41" spans="1:16" ht="39" customHeight="1" x14ac:dyDescent="0.15">
      <c r="A41" s="22"/>
      <c r="B41" s="35"/>
      <c r="C41" s="1220"/>
      <c r="D41" s="1221"/>
      <c r="E41" s="1222"/>
      <c r="F41" s="36"/>
      <c r="G41" s="37"/>
      <c r="H41" s="37"/>
      <c r="I41" s="37"/>
      <c r="J41" s="38"/>
      <c r="K41" s="22"/>
      <c r="L41" s="22"/>
      <c r="M41" s="22"/>
      <c r="N41" s="22"/>
      <c r="O41" s="22"/>
      <c r="P41" s="22"/>
    </row>
    <row r="42" spans="1:16" ht="39" customHeight="1" x14ac:dyDescent="0.15">
      <c r="A42" s="22"/>
      <c r="B42" s="39"/>
      <c r="C42" s="1220" t="s">
        <v>568</v>
      </c>
      <c r="D42" s="1221"/>
      <c r="E42" s="1222"/>
      <c r="F42" s="36" t="s">
        <v>505</v>
      </c>
      <c r="G42" s="37" t="s">
        <v>505</v>
      </c>
      <c r="H42" s="37" t="s">
        <v>505</v>
      </c>
      <c r="I42" s="37" t="s">
        <v>505</v>
      </c>
      <c r="J42" s="38" t="s">
        <v>505</v>
      </c>
      <c r="K42" s="22"/>
      <c r="L42" s="22"/>
      <c r="M42" s="22"/>
      <c r="N42" s="22"/>
      <c r="O42" s="22"/>
      <c r="P42" s="22"/>
    </row>
    <row r="43" spans="1:16" ht="39" customHeight="1" thickBot="1" x14ac:dyDescent="0.2">
      <c r="A43" s="22"/>
      <c r="B43" s="40"/>
      <c r="C43" s="1223" t="s">
        <v>569</v>
      </c>
      <c r="D43" s="1224"/>
      <c r="E43" s="1225"/>
      <c r="F43" s="41">
        <v>0.4</v>
      </c>
      <c r="G43" s="42">
        <v>0.56000000000000005</v>
      </c>
      <c r="H43" s="42">
        <v>0.66</v>
      </c>
      <c r="I43" s="42">
        <v>2.2799999999999998</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fj9NyrgrJcOo2+cQNVUCXFlO3oQm91mGhj2xoqzUiSgL+Fqg0wIFdQ4TvKi+Y69lZhtA1J0MYYGr0UjKpmFUQ==" saltValue="YJLePLkpfERxnxSXuEa1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36" t="s">
        <v>11</v>
      </c>
      <c r="C45" s="1237"/>
      <c r="D45" s="58"/>
      <c r="E45" s="1242" t="s">
        <v>12</v>
      </c>
      <c r="F45" s="1242"/>
      <c r="G45" s="1242"/>
      <c r="H45" s="1242"/>
      <c r="I45" s="1242"/>
      <c r="J45" s="1243"/>
      <c r="K45" s="59">
        <v>5068</v>
      </c>
      <c r="L45" s="60">
        <v>4952</v>
      </c>
      <c r="M45" s="60">
        <v>4660</v>
      </c>
      <c r="N45" s="60">
        <v>4367</v>
      </c>
      <c r="O45" s="61">
        <v>4239</v>
      </c>
      <c r="P45" s="48"/>
      <c r="Q45" s="48"/>
      <c r="R45" s="48"/>
      <c r="S45" s="48"/>
      <c r="T45" s="48"/>
      <c r="U45" s="48"/>
    </row>
    <row r="46" spans="1:21" ht="30.75" customHeight="1" x14ac:dyDescent="0.15">
      <c r="A46" s="48"/>
      <c r="B46" s="1238"/>
      <c r="C46" s="1239"/>
      <c r="D46" s="62"/>
      <c r="E46" s="1230" t="s">
        <v>13</v>
      </c>
      <c r="F46" s="1230"/>
      <c r="G46" s="1230"/>
      <c r="H46" s="1230"/>
      <c r="I46" s="1230"/>
      <c r="J46" s="1231"/>
      <c r="K46" s="63" t="s">
        <v>505</v>
      </c>
      <c r="L46" s="64" t="s">
        <v>505</v>
      </c>
      <c r="M46" s="64" t="s">
        <v>505</v>
      </c>
      <c r="N46" s="64" t="s">
        <v>505</v>
      </c>
      <c r="O46" s="65" t="s">
        <v>505</v>
      </c>
      <c r="P46" s="48"/>
      <c r="Q46" s="48"/>
      <c r="R46" s="48"/>
      <c r="S46" s="48"/>
      <c r="T46" s="48"/>
      <c r="U46" s="48"/>
    </row>
    <row r="47" spans="1:21" ht="30.75" customHeight="1" x14ac:dyDescent="0.15">
      <c r="A47" s="48"/>
      <c r="B47" s="1238"/>
      <c r="C47" s="1239"/>
      <c r="D47" s="62"/>
      <c r="E47" s="1230" t="s">
        <v>14</v>
      </c>
      <c r="F47" s="1230"/>
      <c r="G47" s="1230"/>
      <c r="H47" s="1230"/>
      <c r="I47" s="1230"/>
      <c r="J47" s="1231"/>
      <c r="K47" s="63" t="s">
        <v>505</v>
      </c>
      <c r="L47" s="64" t="s">
        <v>505</v>
      </c>
      <c r="M47" s="64" t="s">
        <v>505</v>
      </c>
      <c r="N47" s="64" t="s">
        <v>505</v>
      </c>
      <c r="O47" s="65" t="s">
        <v>505</v>
      </c>
      <c r="P47" s="48"/>
      <c r="Q47" s="48"/>
      <c r="R47" s="48"/>
      <c r="S47" s="48"/>
      <c r="T47" s="48"/>
      <c r="U47" s="48"/>
    </row>
    <row r="48" spans="1:21" ht="30.75" customHeight="1" x14ac:dyDescent="0.15">
      <c r="A48" s="48"/>
      <c r="B48" s="1238"/>
      <c r="C48" s="1239"/>
      <c r="D48" s="62"/>
      <c r="E48" s="1230" t="s">
        <v>15</v>
      </c>
      <c r="F48" s="1230"/>
      <c r="G48" s="1230"/>
      <c r="H48" s="1230"/>
      <c r="I48" s="1230"/>
      <c r="J48" s="1231"/>
      <c r="K48" s="63">
        <v>1591</v>
      </c>
      <c r="L48" s="64">
        <v>1765</v>
      </c>
      <c r="M48" s="64">
        <v>1708</v>
      </c>
      <c r="N48" s="64">
        <v>1782</v>
      </c>
      <c r="O48" s="65">
        <v>1516</v>
      </c>
      <c r="P48" s="48"/>
      <c r="Q48" s="48"/>
      <c r="R48" s="48"/>
      <c r="S48" s="48"/>
      <c r="T48" s="48"/>
      <c r="U48" s="48"/>
    </row>
    <row r="49" spans="1:21" ht="30.75" customHeight="1" x14ac:dyDescent="0.15">
      <c r="A49" s="48"/>
      <c r="B49" s="1238"/>
      <c r="C49" s="1239"/>
      <c r="D49" s="62"/>
      <c r="E49" s="1230" t="s">
        <v>16</v>
      </c>
      <c r="F49" s="1230"/>
      <c r="G49" s="1230"/>
      <c r="H49" s="1230"/>
      <c r="I49" s="1230"/>
      <c r="J49" s="1231"/>
      <c r="K49" s="63">
        <v>40</v>
      </c>
      <c r="L49" s="64">
        <v>54</v>
      </c>
      <c r="M49" s="64">
        <v>103</v>
      </c>
      <c r="N49" s="64">
        <v>103</v>
      </c>
      <c r="O49" s="65">
        <v>97</v>
      </c>
      <c r="P49" s="48"/>
      <c r="Q49" s="48"/>
      <c r="R49" s="48"/>
      <c r="S49" s="48"/>
      <c r="T49" s="48"/>
      <c r="U49" s="48"/>
    </row>
    <row r="50" spans="1:21" ht="30.75" customHeight="1" x14ac:dyDescent="0.15">
      <c r="A50" s="48"/>
      <c r="B50" s="1238"/>
      <c r="C50" s="1239"/>
      <c r="D50" s="62"/>
      <c r="E50" s="1230" t="s">
        <v>17</v>
      </c>
      <c r="F50" s="1230"/>
      <c r="G50" s="1230"/>
      <c r="H50" s="1230"/>
      <c r="I50" s="1230"/>
      <c r="J50" s="1231"/>
      <c r="K50" s="63">
        <v>48</v>
      </c>
      <c r="L50" s="64">
        <v>48</v>
      </c>
      <c r="M50" s="64">
        <v>48</v>
      </c>
      <c r="N50" s="64">
        <v>48</v>
      </c>
      <c r="O50" s="65">
        <v>47</v>
      </c>
      <c r="P50" s="48"/>
      <c r="Q50" s="48"/>
      <c r="R50" s="48"/>
      <c r="S50" s="48"/>
      <c r="T50" s="48"/>
      <c r="U50" s="48"/>
    </row>
    <row r="51" spans="1:21" ht="30.75" customHeight="1" x14ac:dyDescent="0.15">
      <c r="A51" s="48"/>
      <c r="B51" s="1240"/>
      <c r="C51" s="1241"/>
      <c r="D51" s="66"/>
      <c r="E51" s="1230" t="s">
        <v>18</v>
      </c>
      <c r="F51" s="1230"/>
      <c r="G51" s="1230"/>
      <c r="H51" s="1230"/>
      <c r="I51" s="1230"/>
      <c r="J51" s="1231"/>
      <c r="K51" s="63">
        <v>1</v>
      </c>
      <c r="L51" s="64" t="s">
        <v>505</v>
      </c>
      <c r="M51" s="64" t="s">
        <v>505</v>
      </c>
      <c r="N51" s="64">
        <v>0</v>
      </c>
      <c r="O51" s="65" t="s">
        <v>505</v>
      </c>
      <c r="P51" s="48"/>
      <c r="Q51" s="48"/>
      <c r="R51" s="48"/>
      <c r="S51" s="48"/>
      <c r="T51" s="48"/>
      <c r="U51" s="48"/>
    </row>
    <row r="52" spans="1:21" ht="30.75" customHeight="1" x14ac:dyDescent="0.15">
      <c r="A52" s="48"/>
      <c r="B52" s="1228" t="s">
        <v>19</v>
      </c>
      <c r="C52" s="1229"/>
      <c r="D52" s="66"/>
      <c r="E52" s="1230" t="s">
        <v>20</v>
      </c>
      <c r="F52" s="1230"/>
      <c r="G52" s="1230"/>
      <c r="H52" s="1230"/>
      <c r="I52" s="1230"/>
      <c r="J52" s="1231"/>
      <c r="K52" s="63">
        <v>4897</v>
      </c>
      <c r="L52" s="64">
        <v>5095</v>
      </c>
      <c r="M52" s="64">
        <v>4801</v>
      </c>
      <c r="N52" s="64">
        <v>4886</v>
      </c>
      <c r="O52" s="65">
        <v>4679</v>
      </c>
      <c r="P52" s="48"/>
      <c r="Q52" s="48"/>
      <c r="R52" s="48"/>
      <c r="S52" s="48"/>
      <c r="T52" s="48"/>
      <c r="U52" s="48"/>
    </row>
    <row r="53" spans="1:21" ht="30.75" customHeight="1" thickBot="1" x14ac:dyDescent="0.2">
      <c r="A53" s="48"/>
      <c r="B53" s="1232" t="s">
        <v>21</v>
      </c>
      <c r="C53" s="1233"/>
      <c r="D53" s="67"/>
      <c r="E53" s="1234" t="s">
        <v>22</v>
      </c>
      <c r="F53" s="1234"/>
      <c r="G53" s="1234"/>
      <c r="H53" s="1234"/>
      <c r="I53" s="1234"/>
      <c r="J53" s="1235"/>
      <c r="K53" s="68">
        <v>1851</v>
      </c>
      <c r="L53" s="69">
        <v>1724</v>
      </c>
      <c r="M53" s="69">
        <v>1718</v>
      </c>
      <c r="N53" s="69">
        <v>1414</v>
      </c>
      <c r="O53" s="70">
        <v>1220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mfhyP8vW5B2yaNLZKDLrFffBS2KbTtwC7qt3R+Xwq9ci+KoLXOQiZy4dGa8HlvbGkkmPDCUtNg24K1yVNzdClw==" saltValue="QKgy2diTa/SMxq6prauTy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547</v>
      </c>
      <c r="J40" s="79" t="s">
        <v>548</v>
      </c>
      <c r="K40" s="79" t="s">
        <v>549</v>
      </c>
      <c r="L40" s="79" t="s">
        <v>550</v>
      </c>
      <c r="M40" s="80" t="s">
        <v>551</v>
      </c>
    </row>
    <row r="41" spans="2:13" ht="27.75" customHeight="1" x14ac:dyDescent="0.15">
      <c r="B41" s="1244" t="s">
        <v>24</v>
      </c>
      <c r="C41" s="1245"/>
      <c r="D41" s="81"/>
      <c r="E41" s="1250" t="s">
        <v>25</v>
      </c>
      <c r="F41" s="1250"/>
      <c r="G41" s="1250"/>
      <c r="H41" s="1251"/>
      <c r="I41" s="82">
        <v>47637</v>
      </c>
      <c r="J41" s="83">
        <v>47762</v>
      </c>
      <c r="K41" s="83">
        <v>48483</v>
      </c>
      <c r="L41" s="83">
        <v>50626</v>
      </c>
      <c r="M41" s="84">
        <v>50846</v>
      </c>
    </row>
    <row r="42" spans="2:13" ht="27.75" customHeight="1" x14ac:dyDescent="0.15">
      <c r="B42" s="1246"/>
      <c r="C42" s="1247"/>
      <c r="D42" s="85"/>
      <c r="E42" s="1252" t="s">
        <v>26</v>
      </c>
      <c r="F42" s="1252"/>
      <c r="G42" s="1252"/>
      <c r="H42" s="1253"/>
      <c r="I42" s="86">
        <v>836</v>
      </c>
      <c r="J42" s="87">
        <v>772</v>
      </c>
      <c r="K42" s="87">
        <v>708</v>
      </c>
      <c r="L42" s="87">
        <v>632</v>
      </c>
      <c r="M42" s="88">
        <v>569</v>
      </c>
    </row>
    <row r="43" spans="2:13" ht="27.75" customHeight="1" x14ac:dyDescent="0.15">
      <c r="B43" s="1246"/>
      <c r="C43" s="1247"/>
      <c r="D43" s="85"/>
      <c r="E43" s="1252" t="s">
        <v>27</v>
      </c>
      <c r="F43" s="1252"/>
      <c r="G43" s="1252"/>
      <c r="H43" s="1253"/>
      <c r="I43" s="86">
        <v>26819</v>
      </c>
      <c r="J43" s="87">
        <v>27643</v>
      </c>
      <c r="K43" s="87">
        <v>28621</v>
      </c>
      <c r="L43" s="87">
        <v>29540</v>
      </c>
      <c r="M43" s="88">
        <v>28610</v>
      </c>
    </row>
    <row r="44" spans="2:13" ht="27.75" customHeight="1" x14ac:dyDescent="0.15">
      <c r="B44" s="1246"/>
      <c r="C44" s="1247"/>
      <c r="D44" s="85"/>
      <c r="E44" s="1252" t="s">
        <v>28</v>
      </c>
      <c r="F44" s="1252"/>
      <c r="G44" s="1252"/>
      <c r="H44" s="1253"/>
      <c r="I44" s="86">
        <v>647</v>
      </c>
      <c r="J44" s="87">
        <v>616</v>
      </c>
      <c r="K44" s="87">
        <v>575</v>
      </c>
      <c r="L44" s="87">
        <v>579</v>
      </c>
      <c r="M44" s="88">
        <v>687</v>
      </c>
    </row>
    <row r="45" spans="2:13" ht="27.75" customHeight="1" x14ac:dyDescent="0.15">
      <c r="B45" s="1246"/>
      <c r="C45" s="1247"/>
      <c r="D45" s="85"/>
      <c r="E45" s="1252" t="s">
        <v>29</v>
      </c>
      <c r="F45" s="1252"/>
      <c r="G45" s="1252"/>
      <c r="H45" s="1253"/>
      <c r="I45" s="86">
        <v>4837</v>
      </c>
      <c r="J45" s="87">
        <v>4650</v>
      </c>
      <c r="K45" s="87">
        <v>4584</v>
      </c>
      <c r="L45" s="87">
        <v>4764</v>
      </c>
      <c r="M45" s="88">
        <v>4720</v>
      </c>
    </row>
    <row r="46" spans="2:13" ht="27.75" customHeight="1" x14ac:dyDescent="0.15">
      <c r="B46" s="1246"/>
      <c r="C46" s="1247"/>
      <c r="D46" s="89"/>
      <c r="E46" s="1252" t="s">
        <v>30</v>
      </c>
      <c r="F46" s="1252"/>
      <c r="G46" s="1252"/>
      <c r="H46" s="1253"/>
      <c r="I46" s="86" t="s">
        <v>505</v>
      </c>
      <c r="J46" s="87" t="s">
        <v>505</v>
      </c>
      <c r="K46" s="87" t="s">
        <v>505</v>
      </c>
      <c r="L46" s="87" t="s">
        <v>505</v>
      </c>
      <c r="M46" s="88" t="s">
        <v>505</v>
      </c>
    </row>
    <row r="47" spans="2:13" ht="27.75" customHeight="1" x14ac:dyDescent="0.15">
      <c r="B47" s="1246"/>
      <c r="C47" s="1247"/>
      <c r="D47" s="90"/>
      <c r="E47" s="1254" t="s">
        <v>31</v>
      </c>
      <c r="F47" s="1255"/>
      <c r="G47" s="1255"/>
      <c r="H47" s="1256"/>
      <c r="I47" s="86" t="s">
        <v>505</v>
      </c>
      <c r="J47" s="87" t="s">
        <v>505</v>
      </c>
      <c r="K47" s="87" t="s">
        <v>505</v>
      </c>
      <c r="L47" s="87" t="s">
        <v>505</v>
      </c>
      <c r="M47" s="88" t="s">
        <v>505</v>
      </c>
    </row>
    <row r="48" spans="2:13" ht="27.75" customHeight="1" x14ac:dyDescent="0.15">
      <c r="B48" s="1246"/>
      <c r="C48" s="1247"/>
      <c r="D48" s="85"/>
      <c r="E48" s="1252" t="s">
        <v>32</v>
      </c>
      <c r="F48" s="1252"/>
      <c r="G48" s="1252"/>
      <c r="H48" s="1253"/>
      <c r="I48" s="86" t="s">
        <v>505</v>
      </c>
      <c r="J48" s="87" t="s">
        <v>505</v>
      </c>
      <c r="K48" s="87" t="s">
        <v>505</v>
      </c>
      <c r="L48" s="87" t="s">
        <v>505</v>
      </c>
      <c r="M48" s="88" t="s">
        <v>505</v>
      </c>
    </row>
    <row r="49" spans="2:13" ht="27.75" customHeight="1" x14ac:dyDescent="0.15">
      <c r="B49" s="1248"/>
      <c r="C49" s="1249"/>
      <c r="D49" s="85"/>
      <c r="E49" s="1252" t="s">
        <v>33</v>
      </c>
      <c r="F49" s="1252"/>
      <c r="G49" s="1252"/>
      <c r="H49" s="1253"/>
      <c r="I49" s="86" t="s">
        <v>505</v>
      </c>
      <c r="J49" s="87" t="s">
        <v>505</v>
      </c>
      <c r="K49" s="87" t="s">
        <v>505</v>
      </c>
      <c r="L49" s="87" t="s">
        <v>505</v>
      </c>
      <c r="M49" s="88" t="s">
        <v>505</v>
      </c>
    </row>
    <row r="50" spans="2:13" ht="27.75" customHeight="1" x14ac:dyDescent="0.15">
      <c r="B50" s="1257" t="s">
        <v>34</v>
      </c>
      <c r="C50" s="1258"/>
      <c r="D50" s="91"/>
      <c r="E50" s="1252" t="s">
        <v>35</v>
      </c>
      <c r="F50" s="1252"/>
      <c r="G50" s="1252"/>
      <c r="H50" s="1253"/>
      <c r="I50" s="86">
        <v>7066</v>
      </c>
      <c r="J50" s="87">
        <v>7212</v>
      </c>
      <c r="K50" s="87">
        <v>7121</v>
      </c>
      <c r="L50" s="87">
        <v>6107</v>
      </c>
      <c r="M50" s="88">
        <v>6122</v>
      </c>
    </row>
    <row r="51" spans="2:13" ht="27.75" customHeight="1" x14ac:dyDescent="0.15">
      <c r="B51" s="1246"/>
      <c r="C51" s="1247"/>
      <c r="D51" s="85"/>
      <c r="E51" s="1252" t="s">
        <v>36</v>
      </c>
      <c r="F51" s="1252"/>
      <c r="G51" s="1252"/>
      <c r="H51" s="1253"/>
      <c r="I51" s="86">
        <v>18650</v>
      </c>
      <c r="J51" s="87">
        <v>18439</v>
      </c>
      <c r="K51" s="87">
        <v>18226</v>
      </c>
      <c r="L51" s="87">
        <v>18697</v>
      </c>
      <c r="M51" s="88">
        <v>19224</v>
      </c>
    </row>
    <row r="52" spans="2:13" ht="27.75" customHeight="1" x14ac:dyDescent="0.15">
      <c r="B52" s="1248"/>
      <c r="C52" s="1249"/>
      <c r="D52" s="85"/>
      <c r="E52" s="1252" t="s">
        <v>37</v>
      </c>
      <c r="F52" s="1252"/>
      <c r="G52" s="1252"/>
      <c r="H52" s="1253"/>
      <c r="I52" s="86">
        <v>45118</v>
      </c>
      <c r="J52" s="87">
        <v>45627</v>
      </c>
      <c r="K52" s="87">
        <v>47075</v>
      </c>
      <c r="L52" s="87">
        <v>47261</v>
      </c>
      <c r="M52" s="88">
        <v>47940</v>
      </c>
    </row>
    <row r="53" spans="2:13" ht="27.75" customHeight="1" thickBot="1" x14ac:dyDescent="0.2">
      <c r="B53" s="1259" t="s">
        <v>38</v>
      </c>
      <c r="C53" s="1260"/>
      <c r="D53" s="92"/>
      <c r="E53" s="1261" t="s">
        <v>39</v>
      </c>
      <c r="F53" s="1261"/>
      <c r="G53" s="1261"/>
      <c r="H53" s="1262"/>
      <c r="I53" s="93">
        <v>9943</v>
      </c>
      <c r="J53" s="94">
        <v>10166</v>
      </c>
      <c r="K53" s="94">
        <v>10548</v>
      </c>
      <c r="L53" s="94">
        <v>14075</v>
      </c>
      <c r="M53" s="95">
        <v>12146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0PsXM84zRuCmX54njIyjGIJ0OGZhXUpDc8akKTRqnmHF599DPPUdmplTSmbpOUEtMf6RTNA9qTkNZgKjxoskg==" saltValue="sb0i2FlGIyJ30UEVXKoV/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549</v>
      </c>
      <c r="G54" s="104" t="s">
        <v>550</v>
      </c>
      <c r="H54" s="105" t="s">
        <v>551</v>
      </c>
    </row>
    <row r="55" spans="2:8" ht="52.5" customHeight="1" x14ac:dyDescent="0.15">
      <c r="B55" s="106"/>
      <c r="C55" s="1271" t="s">
        <v>42</v>
      </c>
      <c r="D55" s="1271"/>
      <c r="E55" s="1272"/>
      <c r="F55" s="107">
        <v>1943</v>
      </c>
      <c r="G55" s="107">
        <v>1802</v>
      </c>
      <c r="H55" s="108">
        <v>1751</v>
      </c>
    </row>
    <row r="56" spans="2:8" ht="52.5" customHeight="1" x14ac:dyDescent="0.15">
      <c r="B56" s="109"/>
      <c r="C56" s="1273" t="s">
        <v>43</v>
      </c>
      <c r="D56" s="1273"/>
      <c r="E56" s="1274"/>
      <c r="F56" s="110">
        <v>311</v>
      </c>
      <c r="G56" s="110">
        <v>212</v>
      </c>
      <c r="H56" s="111">
        <v>212</v>
      </c>
    </row>
    <row r="57" spans="2:8" ht="53.25" customHeight="1" x14ac:dyDescent="0.15">
      <c r="B57" s="109"/>
      <c r="C57" s="1275" t="s">
        <v>44</v>
      </c>
      <c r="D57" s="1275"/>
      <c r="E57" s="1276"/>
      <c r="F57" s="112">
        <v>4808</v>
      </c>
      <c r="G57" s="112">
        <v>4037</v>
      </c>
      <c r="H57" s="113">
        <v>4102</v>
      </c>
    </row>
    <row r="58" spans="2:8" ht="45.75" customHeight="1" x14ac:dyDescent="0.15">
      <c r="B58" s="114"/>
      <c r="C58" s="1263" t="s">
        <v>583</v>
      </c>
      <c r="D58" s="1264"/>
      <c r="E58" s="1265"/>
      <c r="F58" s="115">
        <v>1513</v>
      </c>
      <c r="G58" s="115">
        <v>1042</v>
      </c>
      <c r="H58" s="116">
        <v>1149</v>
      </c>
    </row>
    <row r="59" spans="2:8" ht="45.75" customHeight="1" x14ac:dyDescent="0.15">
      <c r="B59" s="114"/>
      <c r="C59" s="1263" t="s">
        <v>584</v>
      </c>
      <c r="D59" s="1264"/>
      <c r="E59" s="1265"/>
      <c r="F59" s="115">
        <v>1480</v>
      </c>
      <c r="G59" s="115">
        <v>1436</v>
      </c>
      <c r="H59" s="116">
        <v>1410</v>
      </c>
    </row>
    <row r="60" spans="2:8" ht="45.75" customHeight="1" x14ac:dyDescent="0.15">
      <c r="B60" s="114"/>
      <c r="C60" s="1263" t="s">
        <v>585</v>
      </c>
      <c r="D60" s="1264"/>
      <c r="E60" s="1265"/>
      <c r="F60" s="115">
        <v>805</v>
      </c>
      <c r="G60" s="115">
        <v>795</v>
      </c>
      <c r="H60" s="116">
        <v>795</v>
      </c>
    </row>
    <row r="61" spans="2:8" ht="45.75" customHeight="1" x14ac:dyDescent="0.15">
      <c r="B61" s="114"/>
      <c r="C61" s="1263" t="s">
        <v>586</v>
      </c>
      <c r="D61" s="1264"/>
      <c r="E61" s="1265"/>
      <c r="F61" s="115">
        <v>657</v>
      </c>
      <c r="G61" s="115">
        <v>446</v>
      </c>
      <c r="H61" s="116">
        <v>441</v>
      </c>
    </row>
    <row r="62" spans="2:8" ht="45.75" customHeight="1" thickBot="1" x14ac:dyDescent="0.2">
      <c r="B62" s="117"/>
      <c r="C62" s="1266" t="s">
        <v>587</v>
      </c>
      <c r="D62" s="1267"/>
      <c r="E62" s="1268"/>
      <c r="F62" s="118">
        <v>209</v>
      </c>
      <c r="G62" s="118">
        <v>196</v>
      </c>
      <c r="H62" s="119">
        <v>184</v>
      </c>
    </row>
    <row r="63" spans="2:8" ht="52.5" customHeight="1" thickBot="1" x14ac:dyDescent="0.2">
      <c r="B63" s="120"/>
      <c r="C63" s="1269" t="s">
        <v>45</v>
      </c>
      <c r="D63" s="1269"/>
      <c r="E63" s="1270"/>
      <c r="F63" s="121">
        <v>7063</v>
      </c>
      <c r="G63" s="121">
        <v>6050</v>
      </c>
      <c r="H63" s="122">
        <v>6064</v>
      </c>
    </row>
    <row r="64" spans="2:8" ht="15" customHeight="1" x14ac:dyDescent="0.15"/>
    <row r="65" ht="0" hidden="1" customHeight="1" x14ac:dyDescent="0.15"/>
    <row r="66" ht="0" hidden="1" customHeight="1" x14ac:dyDescent="0.15"/>
  </sheetData>
  <sheetProtection algorithmName="SHA-512" hashValue="gPznb4TzcUpfgsXY3vUhcqdGr7Wn4pbWidV3HCxr9tONjBFvarqJ5AePnu4gRHoq7RQ4st+FLwI/TYFxMzLEWg==" saltValue="BeCZiwGHb+35orHSNmgp5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90" t="s">
        <v>591</v>
      </c>
      <c r="AO43" s="1300"/>
      <c r="AP43" s="1300"/>
      <c r="AQ43" s="1300"/>
      <c r="AR43" s="1300"/>
      <c r="AS43" s="1300"/>
      <c r="AT43" s="1300"/>
      <c r="AU43" s="1300"/>
      <c r="AV43" s="1300"/>
      <c r="AW43" s="1300"/>
      <c r="AX43" s="1300"/>
      <c r="AY43" s="1300"/>
      <c r="AZ43" s="1300"/>
      <c r="BA43" s="1300"/>
      <c r="BB43" s="1300"/>
      <c r="BC43" s="1300"/>
      <c r="BD43" s="1300"/>
      <c r="BE43" s="1300"/>
      <c r="BF43" s="1300"/>
      <c r="BG43" s="1300"/>
      <c r="BH43" s="1300"/>
      <c r="BI43" s="1300"/>
      <c r="BJ43" s="1300"/>
      <c r="BK43" s="1300"/>
      <c r="BL43" s="1300"/>
      <c r="BM43" s="1300"/>
      <c r="BN43" s="1300"/>
      <c r="BO43" s="1300"/>
      <c r="BP43" s="1300"/>
      <c r="BQ43" s="1300"/>
      <c r="BR43" s="1300"/>
      <c r="BS43" s="1300"/>
      <c r="BT43" s="1300"/>
      <c r="BU43" s="1300"/>
      <c r="BV43" s="1300"/>
      <c r="BW43" s="1300"/>
      <c r="BX43" s="1300"/>
      <c r="BY43" s="1300"/>
      <c r="BZ43" s="1300"/>
      <c r="CA43" s="1300"/>
      <c r="CB43" s="1300"/>
      <c r="CC43" s="1300"/>
      <c r="CD43" s="1300"/>
      <c r="CE43" s="1300"/>
      <c r="CF43" s="1300"/>
      <c r="CG43" s="1300"/>
      <c r="CH43" s="1300"/>
      <c r="CI43" s="1300"/>
      <c r="CJ43" s="1300"/>
      <c r="CK43" s="1300"/>
      <c r="CL43" s="1300"/>
      <c r="CM43" s="1300"/>
      <c r="CN43" s="1300"/>
      <c r="CO43" s="1300"/>
      <c r="CP43" s="1300"/>
      <c r="CQ43" s="1300"/>
      <c r="CR43" s="1300"/>
      <c r="CS43" s="1300"/>
      <c r="CT43" s="1300"/>
      <c r="CU43" s="1300"/>
      <c r="CV43" s="1300"/>
      <c r="CW43" s="1300"/>
      <c r="CX43" s="1300"/>
      <c r="CY43" s="1300"/>
      <c r="CZ43" s="1300"/>
      <c r="DA43" s="1300"/>
      <c r="DB43" s="1300"/>
      <c r="DC43" s="1301"/>
    </row>
    <row r="44" spans="2:109" x14ac:dyDescent="0.15">
      <c r="B44" s="374"/>
      <c r="AN44" s="1302"/>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4"/>
    </row>
    <row r="45" spans="2:109" x14ac:dyDescent="0.15">
      <c r="B45" s="374"/>
      <c r="AN45" s="1302"/>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4"/>
    </row>
    <row r="46" spans="2:109" x14ac:dyDescent="0.15">
      <c r="B46" s="374"/>
      <c r="AN46" s="1302"/>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4"/>
    </row>
    <row r="47" spans="2:109" x14ac:dyDescent="0.15">
      <c r="B47" s="374"/>
      <c r="AN47" s="1305"/>
      <c r="AO47" s="1306"/>
      <c r="AP47" s="1306"/>
      <c r="AQ47" s="1306"/>
      <c r="AR47" s="1306"/>
      <c r="AS47" s="1306"/>
      <c r="AT47" s="1306"/>
      <c r="AU47" s="1306"/>
      <c r="AV47" s="1306"/>
      <c r="AW47" s="1306"/>
      <c r="AX47" s="1306"/>
      <c r="AY47" s="1306"/>
      <c r="AZ47" s="1306"/>
      <c r="BA47" s="1306"/>
      <c r="BB47" s="1306"/>
      <c r="BC47" s="1306"/>
      <c r="BD47" s="1306"/>
      <c r="BE47" s="1306"/>
      <c r="BF47" s="1306"/>
      <c r="BG47" s="1306"/>
      <c r="BH47" s="1306"/>
      <c r="BI47" s="1306"/>
      <c r="BJ47" s="1306"/>
      <c r="BK47" s="1306"/>
      <c r="BL47" s="1306"/>
      <c r="BM47" s="1306"/>
      <c r="BN47" s="1306"/>
      <c r="BO47" s="1306"/>
      <c r="BP47" s="1306"/>
      <c r="BQ47" s="1306"/>
      <c r="BR47" s="1306"/>
      <c r="BS47" s="1306"/>
      <c r="BT47" s="1306"/>
      <c r="BU47" s="1306"/>
      <c r="BV47" s="1306"/>
      <c r="BW47" s="1306"/>
      <c r="BX47" s="1306"/>
      <c r="BY47" s="1306"/>
      <c r="BZ47" s="1306"/>
      <c r="CA47" s="1306"/>
      <c r="CB47" s="1306"/>
      <c r="CC47" s="1306"/>
      <c r="CD47" s="1306"/>
      <c r="CE47" s="1306"/>
      <c r="CF47" s="1306"/>
      <c r="CG47" s="1306"/>
      <c r="CH47" s="1306"/>
      <c r="CI47" s="1306"/>
      <c r="CJ47" s="1306"/>
      <c r="CK47" s="1306"/>
      <c r="CL47" s="1306"/>
      <c r="CM47" s="1306"/>
      <c r="CN47" s="1306"/>
      <c r="CO47" s="1306"/>
      <c r="CP47" s="1306"/>
      <c r="CQ47" s="1306"/>
      <c r="CR47" s="1306"/>
      <c r="CS47" s="1306"/>
      <c r="CT47" s="1306"/>
      <c r="CU47" s="1306"/>
      <c r="CV47" s="1306"/>
      <c r="CW47" s="1306"/>
      <c r="CX47" s="1306"/>
      <c r="CY47" s="1306"/>
      <c r="CZ47" s="1306"/>
      <c r="DA47" s="1306"/>
      <c r="DB47" s="1306"/>
      <c r="DC47" s="1307"/>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592</v>
      </c>
    </row>
    <row r="50" spans="1:109" x14ac:dyDescent="0.15">
      <c r="B50" s="374"/>
      <c r="G50" s="1283"/>
      <c r="H50" s="1283"/>
      <c r="I50" s="1283"/>
      <c r="J50" s="1283"/>
      <c r="K50" s="384"/>
      <c r="L50" s="384"/>
      <c r="M50" s="385"/>
      <c r="N50" s="385"/>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547</v>
      </c>
      <c r="BQ50" s="1282"/>
      <c r="BR50" s="1282"/>
      <c r="BS50" s="1282"/>
      <c r="BT50" s="1282"/>
      <c r="BU50" s="1282"/>
      <c r="BV50" s="1282"/>
      <c r="BW50" s="1282"/>
      <c r="BX50" s="1282" t="s">
        <v>548</v>
      </c>
      <c r="BY50" s="1282"/>
      <c r="BZ50" s="1282"/>
      <c r="CA50" s="1282"/>
      <c r="CB50" s="1282"/>
      <c r="CC50" s="1282"/>
      <c r="CD50" s="1282"/>
      <c r="CE50" s="1282"/>
      <c r="CF50" s="1282" t="s">
        <v>549</v>
      </c>
      <c r="CG50" s="1282"/>
      <c r="CH50" s="1282"/>
      <c r="CI50" s="1282"/>
      <c r="CJ50" s="1282"/>
      <c r="CK50" s="1282"/>
      <c r="CL50" s="1282"/>
      <c r="CM50" s="1282"/>
      <c r="CN50" s="1282" t="s">
        <v>550</v>
      </c>
      <c r="CO50" s="1282"/>
      <c r="CP50" s="1282"/>
      <c r="CQ50" s="1282"/>
      <c r="CR50" s="1282"/>
      <c r="CS50" s="1282"/>
      <c r="CT50" s="1282"/>
      <c r="CU50" s="1282"/>
      <c r="CV50" s="1282" t="s">
        <v>551</v>
      </c>
      <c r="CW50" s="1282"/>
      <c r="CX50" s="1282"/>
      <c r="CY50" s="1282"/>
      <c r="CZ50" s="1282"/>
      <c r="DA50" s="1282"/>
      <c r="DB50" s="1282"/>
      <c r="DC50" s="1282"/>
    </row>
    <row r="51" spans="1:109" ht="13.5" customHeight="1" x14ac:dyDescent="0.15">
      <c r="B51" s="374"/>
      <c r="G51" s="1285"/>
      <c r="H51" s="1285"/>
      <c r="I51" s="1299"/>
      <c r="J51" s="1299"/>
      <c r="K51" s="1284"/>
      <c r="L51" s="1284"/>
      <c r="M51" s="1284"/>
      <c r="N51" s="1284"/>
      <c r="AM51" s="383"/>
      <c r="AN51" s="1280" t="s">
        <v>593</v>
      </c>
      <c r="AO51" s="1280"/>
      <c r="AP51" s="1280"/>
      <c r="AQ51" s="1280"/>
      <c r="AR51" s="1280"/>
      <c r="AS51" s="1280"/>
      <c r="AT51" s="1280"/>
      <c r="AU51" s="1280"/>
      <c r="AV51" s="1280"/>
      <c r="AW51" s="1280"/>
      <c r="AX51" s="1280"/>
      <c r="AY51" s="1280"/>
      <c r="AZ51" s="1280"/>
      <c r="BA51" s="1280"/>
      <c r="BB51" s="1280" t="s">
        <v>595</v>
      </c>
      <c r="BC51" s="1280"/>
      <c r="BD51" s="1280"/>
      <c r="BE51" s="1280"/>
      <c r="BF51" s="1280"/>
      <c r="BG51" s="1280"/>
      <c r="BH51" s="1280"/>
      <c r="BI51" s="1280"/>
      <c r="BJ51" s="1280"/>
      <c r="BK51" s="1280"/>
      <c r="BL51" s="1280"/>
      <c r="BM51" s="1280"/>
      <c r="BN51" s="1280"/>
      <c r="BO51" s="1280"/>
      <c r="BP51" s="1289"/>
      <c r="BQ51" s="1277"/>
      <c r="BR51" s="1277"/>
      <c r="BS51" s="1277"/>
      <c r="BT51" s="1277"/>
      <c r="BU51" s="1277"/>
      <c r="BV51" s="1277"/>
      <c r="BW51" s="1277"/>
      <c r="BX51" s="1289"/>
      <c r="BY51" s="1277"/>
      <c r="BZ51" s="1277"/>
      <c r="CA51" s="1277"/>
      <c r="CB51" s="1277"/>
      <c r="CC51" s="1277"/>
      <c r="CD51" s="1277"/>
      <c r="CE51" s="1277"/>
      <c r="CF51" s="1277">
        <v>44.2</v>
      </c>
      <c r="CG51" s="1277"/>
      <c r="CH51" s="1277"/>
      <c r="CI51" s="1277"/>
      <c r="CJ51" s="1277"/>
      <c r="CK51" s="1277"/>
      <c r="CL51" s="1277"/>
      <c r="CM51" s="1277"/>
      <c r="CN51" s="1277">
        <v>59.6</v>
      </c>
      <c r="CO51" s="1277"/>
      <c r="CP51" s="1277"/>
      <c r="CQ51" s="1277"/>
      <c r="CR51" s="1277"/>
      <c r="CS51" s="1277"/>
      <c r="CT51" s="1277"/>
      <c r="CU51" s="1277"/>
      <c r="CV51" s="1277">
        <v>51.2</v>
      </c>
      <c r="CW51" s="1277"/>
      <c r="CX51" s="1277"/>
      <c r="CY51" s="1277"/>
      <c r="CZ51" s="1277"/>
      <c r="DA51" s="1277"/>
      <c r="DB51" s="1277"/>
      <c r="DC51" s="1277"/>
    </row>
    <row r="52" spans="1:109" x14ac:dyDescent="0.15">
      <c r="B52" s="374"/>
      <c r="G52" s="1285"/>
      <c r="H52" s="1285"/>
      <c r="I52" s="1299"/>
      <c r="J52" s="1299"/>
      <c r="K52" s="1284"/>
      <c r="L52" s="1284"/>
      <c r="M52" s="1284"/>
      <c r="N52" s="1284"/>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85"/>
      <c r="H53" s="1285"/>
      <c r="I53" s="1283"/>
      <c r="J53" s="1283"/>
      <c r="K53" s="1284"/>
      <c r="L53" s="1284"/>
      <c r="M53" s="1284"/>
      <c r="N53" s="1284"/>
      <c r="AM53" s="383"/>
      <c r="AN53" s="1280"/>
      <c r="AO53" s="1280"/>
      <c r="AP53" s="1280"/>
      <c r="AQ53" s="1280"/>
      <c r="AR53" s="1280"/>
      <c r="AS53" s="1280"/>
      <c r="AT53" s="1280"/>
      <c r="AU53" s="1280"/>
      <c r="AV53" s="1280"/>
      <c r="AW53" s="1280"/>
      <c r="AX53" s="1280"/>
      <c r="AY53" s="1280"/>
      <c r="AZ53" s="1280"/>
      <c r="BA53" s="1280"/>
      <c r="BB53" s="1280" t="s">
        <v>596</v>
      </c>
      <c r="BC53" s="1280"/>
      <c r="BD53" s="1280"/>
      <c r="BE53" s="1280"/>
      <c r="BF53" s="1280"/>
      <c r="BG53" s="1280"/>
      <c r="BH53" s="1280"/>
      <c r="BI53" s="1280"/>
      <c r="BJ53" s="1280"/>
      <c r="BK53" s="1280"/>
      <c r="BL53" s="1280"/>
      <c r="BM53" s="1280"/>
      <c r="BN53" s="1280"/>
      <c r="BO53" s="1280"/>
      <c r="BP53" s="1289"/>
      <c r="BQ53" s="1277"/>
      <c r="BR53" s="1277"/>
      <c r="BS53" s="1277"/>
      <c r="BT53" s="1277"/>
      <c r="BU53" s="1277"/>
      <c r="BV53" s="1277"/>
      <c r="BW53" s="1277"/>
      <c r="BX53" s="1289"/>
      <c r="BY53" s="1277"/>
      <c r="BZ53" s="1277"/>
      <c r="CA53" s="1277"/>
      <c r="CB53" s="1277"/>
      <c r="CC53" s="1277"/>
      <c r="CD53" s="1277"/>
      <c r="CE53" s="1277"/>
      <c r="CF53" s="1277">
        <v>62.5</v>
      </c>
      <c r="CG53" s="1277"/>
      <c r="CH53" s="1277"/>
      <c r="CI53" s="1277"/>
      <c r="CJ53" s="1277"/>
      <c r="CK53" s="1277"/>
      <c r="CL53" s="1277"/>
      <c r="CM53" s="1277"/>
      <c r="CN53" s="1277">
        <v>62.5</v>
      </c>
      <c r="CO53" s="1277"/>
      <c r="CP53" s="1277"/>
      <c r="CQ53" s="1277"/>
      <c r="CR53" s="1277"/>
      <c r="CS53" s="1277"/>
      <c r="CT53" s="1277"/>
      <c r="CU53" s="1277"/>
      <c r="CV53" s="1277">
        <v>63.4</v>
      </c>
      <c r="CW53" s="1277"/>
      <c r="CX53" s="1277"/>
      <c r="CY53" s="1277"/>
      <c r="CZ53" s="1277"/>
      <c r="DA53" s="1277"/>
      <c r="DB53" s="1277"/>
      <c r="DC53" s="1277"/>
    </row>
    <row r="54" spans="1:109" x14ac:dyDescent="0.15">
      <c r="A54" s="382"/>
      <c r="B54" s="374"/>
      <c r="G54" s="1285"/>
      <c r="H54" s="1285"/>
      <c r="I54" s="1283"/>
      <c r="J54" s="1283"/>
      <c r="K54" s="1284"/>
      <c r="L54" s="1284"/>
      <c r="M54" s="1284"/>
      <c r="N54" s="1284"/>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83"/>
      <c r="H55" s="1283"/>
      <c r="I55" s="1283"/>
      <c r="J55" s="1283"/>
      <c r="K55" s="1284"/>
      <c r="L55" s="1284"/>
      <c r="M55" s="1284"/>
      <c r="N55" s="1284"/>
      <c r="AN55" s="1282" t="s">
        <v>597</v>
      </c>
      <c r="AO55" s="1282"/>
      <c r="AP55" s="1282"/>
      <c r="AQ55" s="1282"/>
      <c r="AR55" s="1282"/>
      <c r="AS55" s="1282"/>
      <c r="AT55" s="1282"/>
      <c r="AU55" s="1282"/>
      <c r="AV55" s="1282"/>
      <c r="AW55" s="1282"/>
      <c r="AX55" s="1282"/>
      <c r="AY55" s="1282"/>
      <c r="AZ55" s="1282"/>
      <c r="BA55" s="1282"/>
      <c r="BB55" s="1280" t="s">
        <v>595</v>
      </c>
      <c r="BC55" s="1280"/>
      <c r="BD55" s="1280"/>
      <c r="BE55" s="1280"/>
      <c r="BF55" s="1280"/>
      <c r="BG55" s="1280"/>
      <c r="BH55" s="1280"/>
      <c r="BI55" s="1280"/>
      <c r="BJ55" s="1280"/>
      <c r="BK55" s="1280"/>
      <c r="BL55" s="1280"/>
      <c r="BM55" s="1280"/>
      <c r="BN55" s="1280"/>
      <c r="BO55" s="1280"/>
      <c r="BP55" s="1289"/>
      <c r="BQ55" s="1277"/>
      <c r="BR55" s="1277"/>
      <c r="BS55" s="1277"/>
      <c r="BT55" s="1277"/>
      <c r="BU55" s="1277"/>
      <c r="BV55" s="1277"/>
      <c r="BW55" s="1277"/>
      <c r="BX55" s="1289"/>
      <c r="BY55" s="1277"/>
      <c r="BZ55" s="1277"/>
      <c r="CA55" s="1277"/>
      <c r="CB55" s="1277"/>
      <c r="CC55" s="1277"/>
      <c r="CD55" s="1277"/>
      <c r="CE55" s="1277"/>
      <c r="CF55" s="1277">
        <v>34.9</v>
      </c>
      <c r="CG55" s="1277"/>
      <c r="CH55" s="1277"/>
      <c r="CI55" s="1277"/>
      <c r="CJ55" s="1277"/>
      <c r="CK55" s="1277"/>
      <c r="CL55" s="1277"/>
      <c r="CM55" s="1277"/>
      <c r="CN55" s="1277">
        <v>53.1</v>
      </c>
      <c r="CO55" s="1277"/>
      <c r="CP55" s="1277"/>
      <c r="CQ55" s="1277"/>
      <c r="CR55" s="1277"/>
      <c r="CS55" s="1277"/>
      <c r="CT55" s="1277"/>
      <c r="CU55" s="1277"/>
      <c r="CV55" s="1277">
        <v>51.2</v>
      </c>
      <c r="CW55" s="1277"/>
      <c r="CX55" s="1277"/>
      <c r="CY55" s="1277"/>
      <c r="CZ55" s="1277"/>
      <c r="DA55" s="1277"/>
      <c r="DB55" s="1277"/>
      <c r="DC55" s="1277"/>
    </row>
    <row r="56" spans="1:109" x14ac:dyDescent="0.15">
      <c r="A56" s="382"/>
      <c r="B56" s="374"/>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83"/>
      <c r="H57" s="1283"/>
      <c r="I57" s="1278"/>
      <c r="J57" s="1278"/>
      <c r="K57" s="1284"/>
      <c r="L57" s="1284"/>
      <c r="M57" s="1284"/>
      <c r="N57" s="1284"/>
      <c r="AM57" s="367"/>
      <c r="AN57" s="1282"/>
      <c r="AO57" s="1282"/>
      <c r="AP57" s="1282"/>
      <c r="AQ57" s="1282"/>
      <c r="AR57" s="1282"/>
      <c r="AS57" s="1282"/>
      <c r="AT57" s="1282"/>
      <c r="AU57" s="1282"/>
      <c r="AV57" s="1282"/>
      <c r="AW57" s="1282"/>
      <c r="AX57" s="1282"/>
      <c r="AY57" s="1282"/>
      <c r="AZ57" s="1282"/>
      <c r="BA57" s="1282"/>
      <c r="BB57" s="1280" t="s">
        <v>598</v>
      </c>
      <c r="BC57" s="1280"/>
      <c r="BD57" s="1280"/>
      <c r="BE57" s="1280"/>
      <c r="BF57" s="1280"/>
      <c r="BG57" s="1280"/>
      <c r="BH57" s="1280"/>
      <c r="BI57" s="1280"/>
      <c r="BJ57" s="1280"/>
      <c r="BK57" s="1280"/>
      <c r="BL57" s="1280"/>
      <c r="BM57" s="1280"/>
      <c r="BN57" s="1280"/>
      <c r="BO57" s="1280"/>
      <c r="BP57" s="1289"/>
      <c r="BQ57" s="1277"/>
      <c r="BR57" s="1277"/>
      <c r="BS57" s="1277"/>
      <c r="BT57" s="1277"/>
      <c r="BU57" s="1277"/>
      <c r="BV57" s="1277"/>
      <c r="BW57" s="1277"/>
      <c r="BX57" s="1289"/>
      <c r="BY57" s="1277"/>
      <c r="BZ57" s="1277"/>
      <c r="CA57" s="1277"/>
      <c r="CB57" s="1277"/>
      <c r="CC57" s="1277"/>
      <c r="CD57" s="1277"/>
      <c r="CE57" s="1277"/>
      <c r="CF57" s="1277">
        <v>60.2</v>
      </c>
      <c r="CG57" s="1277"/>
      <c r="CH57" s="1277"/>
      <c r="CI57" s="1277"/>
      <c r="CJ57" s="1277"/>
      <c r="CK57" s="1277"/>
      <c r="CL57" s="1277"/>
      <c r="CM57" s="1277"/>
      <c r="CN57" s="1277">
        <v>57.4</v>
      </c>
      <c r="CO57" s="1277"/>
      <c r="CP57" s="1277"/>
      <c r="CQ57" s="1277"/>
      <c r="CR57" s="1277"/>
      <c r="CS57" s="1277"/>
      <c r="CT57" s="1277"/>
      <c r="CU57" s="1277"/>
      <c r="CV57" s="1277">
        <v>59.3</v>
      </c>
      <c r="CW57" s="1277"/>
      <c r="CX57" s="1277"/>
      <c r="CY57" s="1277"/>
      <c r="CZ57" s="1277"/>
      <c r="DA57" s="1277"/>
      <c r="DB57" s="1277"/>
      <c r="DC57" s="1277"/>
      <c r="DD57" s="387"/>
      <c r="DE57" s="386"/>
    </row>
    <row r="58" spans="1:109" s="382" customFormat="1" x14ac:dyDescent="0.15">
      <c r="A58" s="367"/>
      <c r="B58" s="386"/>
      <c r="G58" s="1283"/>
      <c r="H58" s="1283"/>
      <c r="I58" s="1278"/>
      <c r="J58" s="1278"/>
      <c r="K58" s="1284"/>
      <c r="L58" s="1284"/>
      <c r="M58" s="1284"/>
      <c r="N58" s="1284"/>
      <c r="AM58" s="367"/>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599</v>
      </c>
    </row>
    <row r="64" spans="1:109" x14ac:dyDescent="0.15">
      <c r="B64" s="374"/>
      <c r="G64" s="381"/>
      <c r="I64" s="394"/>
      <c r="J64" s="394"/>
      <c r="K64" s="394"/>
      <c r="L64" s="394"/>
      <c r="M64" s="394"/>
      <c r="N64" s="395"/>
      <c r="AM64" s="381"/>
      <c r="AN64" s="381" t="s">
        <v>590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90" t="s">
        <v>600</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x14ac:dyDescent="0.15">
      <c r="B66" s="374"/>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x14ac:dyDescent="0.15">
      <c r="B67" s="374"/>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x14ac:dyDescent="0.15">
      <c r="B68" s="374"/>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x14ac:dyDescent="0.15">
      <c r="B69" s="374"/>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592</v>
      </c>
    </row>
    <row r="72" spans="2:107" x14ac:dyDescent="0.15">
      <c r="B72" s="374"/>
      <c r="G72" s="1283"/>
      <c r="H72" s="1283"/>
      <c r="I72" s="1283"/>
      <c r="J72" s="1283"/>
      <c r="K72" s="384"/>
      <c r="L72" s="384"/>
      <c r="M72" s="385"/>
      <c r="N72" s="385"/>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547</v>
      </c>
      <c r="BQ72" s="1282"/>
      <c r="BR72" s="1282"/>
      <c r="BS72" s="1282"/>
      <c r="BT72" s="1282"/>
      <c r="BU72" s="1282"/>
      <c r="BV72" s="1282"/>
      <c r="BW72" s="1282"/>
      <c r="BX72" s="1282" t="s">
        <v>548</v>
      </c>
      <c r="BY72" s="1282"/>
      <c r="BZ72" s="1282"/>
      <c r="CA72" s="1282"/>
      <c r="CB72" s="1282"/>
      <c r="CC72" s="1282"/>
      <c r="CD72" s="1282"/>
      <c r="CE72" s="1282"/>
      <c r="CF72" s="1282" t="s">
        <v>549</v>
      </c>
      <c r="CG72" s="1282"/>
      <c r="CH72" s="1282"/>
      <c r="CI72" s="1282"/>
      <c r="CJ72" s="1282"/>
      <c r="CK72" s="1282"/>
      <c r="CL72" s="1282"/>
      <c r="CM72" s="1282"/>
      <c r="CN72" s="1282" t="s">
        <v>550</v>
      </c>
      <c r="CO72" s="1282"/>
      <c r="CP72" s="1282"/>
      <c r="CQ72" s="1282"/>
      <c r="CR72" s="1282"/>
      <c r="CS72" s="1282"/>
      <c r="CT72" s="1282"/>
      <c r="CU72" s="1282"/>
      <c r="CV72" s="1282" t="s">
        <v>551</v>
      </c>
      <c r="CW72" s="1282"/>
      <c r="CX72" s="1282"/>
      <c r="CY72" s="1282"/>
      <c r="CZ72" s="1282"/>
      <c r="DA72" s="1282"/>
      <c r="DB72" s="1282"/>
      <c r="DC72" s="1282"/>
    </row>
    <row r="73" spans="2:107" x14ac:dyDescent="0.15">
      <c r="B73" s="374"/>
      <c r="G73" s="1285"/>
      <c r="H73" s="1285"/>
      <c r="I73" s="1285"/>
      <c r="J73" s="1285"/>
      <c r="K73" s="1281"/>
      <c r="L73" s="1281"/>
      <c r="M73" s="1281"/>
      <c r="N73" s="1281"/>
      <c r="AM73" s="383"/>
      <c r="AN73" s="1280" t="s">
        <v>593</v>
      </c>
      <c r="AO73" s="1280"/>
      <c r="AP73" s="1280"/>
      <c r="AQ73" s="1280"/>
      <c r="AR73" s="1280"/>
      <c r="AS73" s="1280"/>
      <c r="AT73" s="1280"/>
      <c r="AU73" s="1280"/>
      <c r="AV73" s="1280"/>
      <c r="AW73" s="1280"/>
      <c r="AX73" s="1280"/>
      <c r="AY73" s="1280"/>
      <c r="AZ73" s="1280"/>
      <c r="BA73" s="1280"/>
      <c r="BB73" s="1280" t="s">
        <v>601</v>
      </c>
      <c r="BC73" s="1280"/>
      <c r="BD73" s="1280"/>
      <c r="BE73" s="1280"/>
      <c r="BF73" s="1280"/>
      <c r="BG73" s="1280"/>
      <c r="BH73" s="1280"/>
      <c r="BI73" s="1280"/>
      <c r="BJ73" s="1280"/>
      <c r="BK73" s="1280"/>
      <c r="BL73" s="1280"/>
      <c r="BM73" s="1280"/>
      <c r="BN73" s="1280"/>
      <c r="BO73" s="1280"/>
      <c r="BP73" s="1277">
        <v>42.1</v>
      </c>
      <c r="BQ73" s="1277"/>
      <c r="BR73" s="1277"/>
      <c r="BS73" s="1277"/>
      <c r="BT73" s="1277"/>
      <c r="BU73" s="1277"/>
      <c r="BV73" s="1277"/>
      <c r="BW73" s="1277"/>
      <c r="BX73" s="1277">
        <v>43.3</v>
      </c>
      <c r="BY73" s="1277"/>
      <c r="BZ73" s="1277"/>
      <c r="CA73" s="1277"/>
      <c r="CB73" s="1277"/>
      <c r="CC73" s="1277"/>
      <c r="CD73" s="1277"/>
      <c r="CE73" s="1277"/>
      <c r="CF73" s="1277">
        <v>44.2</v>
      </c>
      <c r="CG73" s="1277"/>
      <c r="CH73" s="1277"/>
      <c r="CI73" s="1277"/>
      <c r="CJ73" s="1277"/>
      <c r="CK73" s="1277"/>
      <c r="CL73" s="1277"/>
      <c r="CM73" s="1277"/>
      <c r="CN73" s="1277">
        <v>59.6</v>
      </c>
      <c r="CO73" s="1277"/>
      <c r="CP73" s="1277"/>
      <c r="CQ73" s="1277"/>
      <c r="CR73" s="1277"/>
      <c r="CS73" s="1277"/>
      <c r="CT73" s="1277"/>
      <c r="CU73" s="1277"/>
      <c r="CV73" s="1277">
        <v>51.2</v>
      </c>
      <c r="CW73" s="1277"/>
      <c r="CX73" s="1277"/>
      <c r="CY73" s="1277"/>
      <c r="CZ73" s="1277"/>
      <c r="DA73" s="1277"/>
      <c r="DB73" s="1277"/>
      <c r="DC73" s="1277"/>
    </row>
    <row r="74" spans="2:107" x14ac:dyDescent="0.15">
      <c r="B74" s="374"/>
      <c r="G74" s="1285"/>
      <c r="H74" s="1285"/>
      <c r="I74" s="1285"/>
      <c r="J74" s="1285"/>
      <c r="K74" s="1281"/>
      <c r="L74" s="1281"/>
      <c r="M74" s="1281"/>
      <c r="N74" s="1281"/>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85"/>
      <c r="H75" s="1285"/>
      <c r="I75" s="1283"/>
      <c r="J75" s="1283"/>
      <c r="K75" s="1284"/>
      <c r="L75" s="1284"/>
      <c r="M75" s="1284"/>
      <c r="N75" s="1284"/>
      <c r="AM75" s="383"/>
      <c r="AN75" s="1280"/>
      <c r="AO75" s="1280"/>
      <c r="AP75" s="1280"/>
      <c r="AQ75" s="1280"/>
      <c r="AR75" s="1280"/>
      <c r="AS75" s="1280"/>
      <c r="AT75" s="1280"/>
      <c r="AU75" s="1280"/>
      <c r="AV75" s="1280"/>
      <c r="AW75" s="1280"/>
      <c r="AX75" s="1280"/>
      <c r="AY75" s="1280"/>
      <c r="AZ75" s="1280"/>
      <c r="BA75" s="1280"/>
      <c r="BB75" s="1280" t="s">
        <v>602</v>
      </c>
      <c r="BC75" s="1280"/>
      <c r="BD75" s="1280"/>
      <c r="BE75" s="1280"/>
      <c r="BF75" s="1280"/>
      <c r="BG75" s="1280"/>
      <c r="BH75" s="1280"/>
      <c r="BI75" s="1280"/>
      <c r="BJ75" s="1280"/>
      <c r="BK75" s="1280"/>
      <c r="BL75" s="1280"/>
      <c r="BM75" s="1280"/>
      <c r="BN75" s="1280"/>
      <c r="BO75" s="1280"/>
      <c r="BP75" s="1277">
        <v>7.1</v>
      </c>
      <c r="BQ75" s="1277"/>
      <c r="BR75" s="1277"/>
      <c r="BS75" s="1277"/>
      <c r="BT75" s="1277"/>
      <c r="BU75" s="1277"/>
      <c r="BV75" s="1277"/>
      <c r="BW75" s="1277"/>
      <c r="BX75" s="1277">
        <v>7.3</v>
      </c>
      <c r="BY75" s="1277"/>
      <c r="BZ75" s="1277"/>
      <c r="CA75" s="1277"/>
      <c r="CB75" s="1277"/>
      <c r="CC75" s="1277"/>
      <c r="CD75" s="1277"/>
      <c r="CE75" s="1277"/>
      <c r="CF75" s="1277">
        <v>7.4</v>
      </c>
      <c r="CG75" s="1277"/>
      <c r="CH75" s="1277"/>
      <c r="CI75" s="1277"/>
      <c r="CJ75" s="1277"/>
      <c r="CK75" s="1277"/>
      <c r="CL75" s="1277"/>
      <c r="CM75" s="1277"/>
      <c r="CN75" s="1277">
        <v>6.8</v>
      </c>
      <c r="CO75" s="1277"/>
      <c r="CP75" s="1277"/>
      <c r="CQ75" s="1277"/>
      <c r="CR75" s="1277"/>
      <c r="CS75" s="1277"/>
      <c r="CT75" s="1277"/>
      <c r="CU75" s="1277"/>
      <c r="CV75" s="1277">
        <v>6.1</v>
      </c>
      <c r="CW75" s="1277"/>
      <c r="CX75" s="1277"/>
      <c r="CY75" s="1277"/>
      <c r="CZ75" s="1277"/>
      <c r="DA75" s="1277"/>
      <c r="DB75" s="1277"/>
      <c r="DC75" s="1277"/>
    </row>
    <row r="76" spans="2:107" x14ac:dyDescent="0.15">
      <c r="B76" s="374"/>
      <c r="G76" s="1285"/>
      <c r="H76" s="1285"/>
      <c r="I76" s="1283"/>
      <c r="J76" s="1283"/>
      <c r="K76" s="1284"/>
      <c r="L76" s="1284"/>
      <c r="M76" s="1284"/>
      <c r="N76" s="1284"/>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83"/>
      <c r="H77" s="1283"/>
      <c r="I77" s="1283"/>
      <c r="J77" s="1283"/>
      <c r="K77" s="1281"/>
      <c r="L77" s="1281"/>
      <c r="M77" s="1281"/>
      <c r="N77" s="1281"/>
      <c r="AN77" s="1282" t="s">
        <v>603</v>
      </c>
      <c r="AO77" s="1282"/>
      <c r="AP77" s="1282"/>
      <c r="AQ77" s="1282"/>
      <c r="AR77" s="1282"/>
      <c r="AS77" s="1282"/>
      <c r="AT77" s="1282"/>
      <c r="AU77" s="1282"/>
      <c r="AV77" s="1282"/>
      <c r="AW77" s="1282"/>
      <c r="AX77" s="1282"/>
      <c r="AY77" s="1282"/>
      <c r="AZ77" s="1282"/>
      <c r="BA77" s="1282"/>
      <c r="BB77" s="1280" t="s">
        <v>594</v>
      </c>
      <c r="BC77" s="1280"/>
      <c r="BD77" s="1280"/>
      <c r="BE77" s="1280"/>
      <c r="BF77" s="1280"/>
      <c r="BG77" s="1280"/>
      <c r="BH77" s="1280"/>
      <c r="BI77" s="1280"/>
      <c r="BJ77" s="1280"/>
      <c r="BK77" s="1280"/>
      <c r="BL77" s="1280"/>
      <c r="BM77" s="1280"/>
      <c r="BN77" s="1280"/>
      <c r="BO77" s="1280"/>
      <c r="BP77" s="1277">
        <v>37.6</v>
      </c>
      <c r="BQ77" s="1277"/>
      <c r="BR77" s="1277"/>
      <c r="BS77" s="1277"/>
      <c r="BT77" s="1277"/>
      <c r="BU77" s="1277"/>
      <c r="BV77" s="1277"/>
      <c r="BW77" s="1277"/>
      <c r="BX77" s="1277">
        <v>33.799999999999997</v>
      </c>
      <c r="BY77" s="1277"/>
      <c r="BZ77" s="1277"/>
      <c r="CA77" s="1277"/>
      <c r="CB77" s="1277"/>
      <c r="CC77" s="1277"/>
      <c r="CD77" s="1277"/>
      <c r="CE77" s="1277"/>
      <c r="CF77" s="1277">
        <v>34.9</v>
      </c>
      <c r="CG77" s="1277"/>
      <c r="CH77" s="1277"/>
      <c r="CI77" s="1277"/>
      <c r="CJ77" s="1277"/>
      <c r="CK77" s="1277"/>
      <c r="CL77" s="1277"/>
      <c r="CM77" s="1277"/>
      <c r="CN77" s="1277">
        <v>53.1</v>
      </c>
      <c r="CO77" s="1277"/>
      <c r="CP77" s="1277"/>
      <c r="CQ77" s="1277"/>
      <c r="CR77" s="1277"/>
      <c r="CS77" s="1277"/>
      <c r="CT77" s="1277"/>
      <c r="CU77" s="1277"/>
      <c r="CV77" s="1277">
        <v>51.2</v>
      </c>
      <c r="CW77" s="1277"/>
      <c r="CX77" s="1277"/>
      <c r="CY77" s="1277"/>
      <c r="CZ77" s="1277"/>
      <c r="DA77" s="1277"/>
      <c r="DB77" s="1277"/>
      <c r="DC77" s="1277"/>
    </row>
    <row r="78" spans="2:107" x14ac:dyDescent="0.15">
      <c r="B78" s="374"/>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604</v>
      </c>
      <c r="BC79" s="1280"/>
      <c r="BD79" s="1280"/>
      <c r="BE79" s="1280"/>
      <c r="BF79" s="1280"/>
      <c r="BG79" s="1280"/>
      <c r="BH79" s="1280"/>
      <c r="BI79" s="1280"/>
      <c r="BJ79" s="1280"/>
      <c r="BK79" s="1280"/>
      <c r="BL79" s="1280"/>
      <c r="BM79" s="1280"/>
      <c r="BN79" s="1280"/>
      <c r="BO79" s="1280"/>
      <c r="BP79" s="1277">
        <v>7.9</v>
      </c>
      <c r="BQ79" s="1277"/>
      <c r="BR79" s="1277"/>
      <c r="BS79" s="1277"/>
      <c r="BT79" s="1277"/>
      <c r="BU79" s="1277"/>
      <c r="BV79" s="1277"/>
      <c r="BW79" s="1277"/>
      <c r="BX79" s="1277">
        <v>7.1</v>
      </c>
      <c r="BY79" s="1277"/>
      <c r="BZ79" s="1277"/>
      <c r="CA79" s="1277"/>
      <c r="CB79" s="1277"/>
      <c r="CC79" s="1277"/>
      <c r="CD79" s="1277"/>
      <c r="CE79" s="1277"/>
      <c r="CF79" s="1277">
        <v>7.2</v>
      </c>
      <c r="CG79" s="1277"/>
      <c r="CH79" s="1277"/>
      <c r="CI79" s="1277"/>
      <c r="CJ79" s="1277"/>
      <c r="CK79" s="1277"/>
      <c r="CL79" s="1277"/>
      <c r="CM79" s="1277"/>
      <c r="CN79" s="1277">
        <v>8.6</v>
      </c>
      <c r="CO79" s="1277"/>
      <c r="CP79" s="1277"/>
      <c r="CQ79" s="1277"/>
      <c r="CR79" s="1277"/>
      <c r="CS79" s="1277"/>
      <c r="CT79" s="1277"/>
      <c r="CU79" s="1277"/>
      <c r="CV79" s="1277">
        <v>8.1999999999999993</v>
      </c>
      <c r="CW79" s="1277"/>
      <c r="CX79" s="1277"/>
      <c r="CY79" s="1277"/>
      <c r="CZ79" s="1277"/>
      <c r="DA79" s="1277"/>
      <c r="DB79" s="1277"/>
      <c r="DC79" s="1277"/>
    </row>
    <row r="80" spans="2:107" x14ac:dyDescent="0.15">
      <c r="B80" s="374"/>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05TaMyav5RuTb8J5hsFz7L6NzgM77pCxNNmpX9xVJxwLb7bK69/KZgSzO4lmx1yDZMu4Qf17AHcIKfwH0tTyyg==" saltValue="o3u7tq0MbkEASeiBISm1m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t2yycqYHxyy9gacx6voE+vTiBu8vXxLfWoYhvBeviiU2puhwXyN5I0/eovC3892nNQHZGHALXjhF/iGKN+XXQ==" saltValue="9lsUxGDQkHoRGRXwr3Mbq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jExyg5I04NA4xlnnm6f7mozlvGmU7qKeM0w+Ixasi6KDEs500af4xHrFO+gvn7BzdY9qkBpuhdtxkSaSoWuA==" saltValue="9qTR2ls5Pu8plCmIOPI6m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544</v>
      </c>
      <c r="G2" s="136"/>
      <c r="H2" s="137"/>
    </row>
    <row r="3" spans="1:8" x14ac:dyDescent="0.15">
      <c r="A3" s="133" t="s">
        <v>537</v>
      </c>
      <c r="B3" s="138"/>
      <c r="C3" s="139"/>
      <c r="D3" s="140">
        <v>40767</v>
      </c>
      <c r="E3" s="141"/>
      <c r="F3" s="142">
        <v>50840</v>
      </c>
      <c r="G3" s="143"/>
      <c r="H3" s="144"/>
    </row>
    <row r="4" spans="1:8" x14ac:dyDescent="0.15">
      <c r="A4" s="145"/>
      <c r="B4" s="146"/>
      <c r="C4" s="147"/>
      <c r="D4" s="148">
        <v>14262</v>
      </c>
      <c r="E4" s="149"/>
      <c r="F4" s="150">
        <v>25367</v>
      </c>
      <c r="G4" s="151"/>
      <c r="H4" s="152"/>
    </row>
    <row r="5" spans="1:8" x14ac:dyDescent="0.15">
      <c r="A5" s="133" t="s">
        <v>539</v>
      </c>
      <c r="B5" s="138"/>
      <c r="C5" s="139"/>
      <c r="D5" s="140">
        <v>29551</v>
      </c>
      <c r="E5" s="141"/>
      <c r="F5" s="142">
        <v>53605</v>
      </c>
      <c r="G5" s="143"/>
      <c r="H5" s="144"/>
    </row>
    <row r="6" spans="1:8" x14ac:dyDescent="0.15">
      <c r="A6" s="145"/>
      <c r="B6" s="146"/>
      <c r="C6" s="147"/>
      <c r="D6" s="148">
        <v>15689</v>
      </c>
      <c r="E6" s="149"/>
      <c r="F6" s="150">
        <v>28343</v>
      </c>
      <c r="G6" s="151"/>
      <c r="H6" s="152"/>
    </row>
    <row r="7" spans="1:8" x14ac:dyDescent="0.15">
      <c r="A7" s="133" t="s">
        <v>540</v>
      </c>
      <c r="B7" s="138"/>
      <c r="C7" s="139"/>
      <c r="D7" s="140">
        <v>39244</v>
      </c>
      <c r="E7" s="141"/>
      <c r="F7" s="142">
        <v>58051</v>
      </c>
      <c r="G7" s="143"/>
      <c r="H7" s="144"/>
    </row>
    <row r="8" spans="1:8" x14ac:dyDescent="0.15">
      <c r="A8" s="145"/>
      <c r="B8" s="146"/>
      <c r="C8" s="147"/>
      <c r="D8" s="148">
        <v>24968</v>
      </c>
      <c r="E8" s="149"/>
      <c r="F8" s="150">
        <v>32143</v>
      </c>
      <c r="G8" s="151"/>
      <c r="H8" s="152"/>
    </row>
    <row r="9" spans="1:8" x14ac:dyDescent="0.15">
      <c r="A9" s="133" t="s">
        <v>541</v>
      </c>
      <c r="B9" s="138"/>
      <c r="C9" s="139"/>
      <c r="D9" s="140">
        <v>54741</v>
      </c>
      <c r="E9" s="141"/>
      <c r="F9" s="142">
        <v>65942</v>
      </c>
      <c r="G9" s="143"/>
      <c r="H9" s="144"/>
    </row>
    <row r="10" spans="1:8" x14ac:dyDescent="0.15">
      <c r="A10" s="145"/>
      <c r="B10" s="146"/>
      <c r="C10" s="147"/>
      <c r="D10" s="148">
        <v>25349</v>
      </c>
      <c r="E10" s="149"/>
      <c r="F10" s="150">
        <v>32778</v>
      </c>
      <c r="G10" s="151"/>
      <c r="H10" s="152"/>
    </row>
    <row r="11" spans="1:8" x14ac:dyDescent="0.15">
      <c r="A11" s="133" t="s">
        <v>542</v>
      </c>
      <c r="B11" s="138"/>
      <c r="C11" s="139"/>
      <c r="D11" s="140">
        <v>26120</v>
      </c>
      <c r="E11" s="141"/>
      <c r="F11" s="142">
        <v>68655</v>
      </c>
      <c r="G11" s="143"/>
      <c r="H11" s="144"/>
    </row>
    <row r="12" spans="1:8" x14ac:dyDescent="0.15">
      <c r="A12" s="145"/>
      <c r="B12" s="146"/>
      <c r="C12" s="153"/>
      <c r="D12" s="148">
        <v>17719</v>
      </c>
      <c r="E12" s="149"/>
      <c r="F12" s="150">
        <v>32316</v>
      </c>
      <c r="G12" s="151"/>
      <c r="H12" s="152"/>
    </row>
    <row r="13" spans="1:8" x14ac:dyDescent="0.15">
      <c r="A13" s="133"/>
      <c r="B13" s="138"/>
      <c r="C13" s="154"/>
      <c r="D13" s="155">
        <v>38085</v>
      </c>
      <c r="E13" s="156"/>
      <c r="F13" s="157">
        <v>59419</v>
      </c>
      <c r="G13" s="158"/>
      <c r="H13" s="144"/>
    </row>
    <row r="14" spans="1:8" x14ac:dyDescent="0.15">
      <c r="A14" s="145"/>
      <c r="B14" s="146"/>
      <c r="C14" s="147"/>
      <c r="D14" s="148">
        <v>19597</v>
      </c>
      <c r="E14" s="149"/>
      <c r="F14" s="150">
        <v>30189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0.99</v>
      </c>
      <c r="C19" s="159">
        <f>ROUND(VALUE(SUBSTITUTE(実質収支比率等に係る経年分析!G$48,"▲","-")),2)</f>
        <v>1.55</v>
      </c>
      <c r="D19" s="159">
        <f>ROUND(VALUE(SUBSTITUTE(実質収支比率等に係る経年分析!H$48,"▲","-")),2)</f>
        <v>0.2</v>
      </c>
      <c r="E19" s="159">
        <f>ROUND(VALUE(SUBSTITUTE(実質収支比率等に係る経年分析!I$48,"▲","-")),2)</f>
        <v>0.03</v>
      </c>
      <c r="F19" s="159">
        <f>ROUND(VALUE(SUBSTITUTE(実質収支比率等に係る経年分析!J$48,"▲","-")),2)</f>
        <v>0.01</v>
      </c>
    </row>
    <row r="20" spans="1:11" x14ac:dyDescent="0.15">
      <c r="A20" s="159" t="s">
        <v>49</v>
      </c>
      <c r="B20" s="159">
        <f>ROUND(VALUE(SUBSTITUTE(実質収支比率等に係る経年分析!F$47,"▲","-")),2)</f>
        <v>5.92</v>
      </c>
      <c r="C20" s="159">
        <f>ROUND(VALUE(SUBSTITUTE(実質収支比率等に係る経年分析!G$47,"▲","-")),2)</f>
        <v>6.42</v>
      </c>
      <c r="D20" s="159">
        <f>ROUND(VALUE(SUBSTITUTE(実質収支比率等に係る経年分析!H$47,"▲","-")),2)</f>
        <v>7.17</v>
      </c>
      <c r="E20" s="159">
        <f>ROUND(VALUE(SUBSTITUTE(実質収支比率等に係る経年分析!I$47,"▲","-")),2)</f>
        <v>6.68</v>
      </c>
      <c r="F20" s="159">
        <f>ROUND(VALUE(SUBSTITUTE(実質収支比率等に係る経年分析!J$47,"▲","-")),2)</f>
        <v>6.49</v>
      </c>
    </row>
    <row r="21" spans="1:11" x14ac:dyDescent="0.15">
      <c r="A21" s="159" t="s">
        <v>50</v>
      </c>
      <c r="B21" s="159">
        <f>IF(ISNUMBER(VALUE(SUBSTITUTE(実質収支比率等に係る経年分析!F$49,"▲","-"))),ROUND(VALUE(SUBSTITUTE(実質収支比率等に係る経年分析!F$49,"▲","-")),2),NA())</f>
        <v>-0.03</v>
      </c>
      <c r="C21" s="159">
        <f>IF(ISNUMBER(VALUE(SUBSTITUTE(実質収支比率等に係る経年分析!G$49,"▲","-"))),ROUND(VALUE(SUBSTITUTE(実質収支比率等に係る経年分析!G$49,"▲","-")),2),NA())</f>
        <v>1.07</v>
      </c>
      <c r="D21" s="159">
        <f>IF(ISNUMBER(VALUE(SUBSTITUTE(実質収支比率等に係る経年分析!H$49,"▲","-"))),ROUND(VALUE(SUBSTITUTE(実質収支比率等に係る経年分析!H$49,"▲","-")),2),NA())</f>
        <v>-0.56000000000000005</v>
      </c>
      <c r="E21" s="159">
        <f>IF(ISNUMBER(VALUE(SUBSTITUTE(実質収支比率等に係る経年分析!I$49,"▲","-"))),ROUND(VALUE(SUBSTITUTE(実質収支比率等に係る経年分析!I$49,"▲","-")),2),NA())</f>
        <v>-0.7</v>
      </c>
      <c r="F21" s="159">
        <f>IF(ISNUMBER(VALUE(SUBSTITUTE(実質収支比率等に係る経年分析!J$49,"▲","-"))),ROUND(VALUE(SUBSTITUTE(実質収支比率等に係る経年分析!J$49,"▲","-")),2),NA())</f>
        <v>-0.21</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0.56000000000000005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0.66</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2.2799999999999998</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公共用地先行取得事業特別会計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都市開発資金特別会計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一般会計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0.98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1.54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後期高齢者医療事業特別会計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0.28000000000000003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0.28000000000000003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v>
      </c>
    </row>
    <row r="34" spans="1:16" x14ac:dyDescent="0.15">
      <c r="A34" s="160" t="str">
        <f>IF(連結実質赤字比率に係る赤字・黒字の構成分析!C$36="",NA(),連結実質赤字比率に係る赤字・黒字の構成分析!C$36)</f>
        <v>公共下水道事業会計</v>
      </c>
      <c r="B34" s="160" t="e">
        <f>IF(ROUND(VALUE(SUBSTITUTE(連結実質赤字比率に係る赤字・黒字の構成分析!F$36,"▲", "-")), 2) &lt; 0, ABS(ROUND(VALUE(SUBSTITUTE(連結実質赤字比率に係る赤字・黒字の構成分析!F$36,"▲", "-")), 2)), NA())</f>
        <v>#VALUE!</v>
      </c>
      <c r="C34" s="160" t="e">
        <f>IF(ROUND(VALUE(SUBSTITUTE(連結実質赤字比率に係る赤字・黒字の構成分析!F$36,"▲", "-")), 2) &gt;= 0, ABS(ROUND(VALUE(SUBSTITUTE(連結実質赤字比率に係る赤字・黒字の構成分析!F$36,"▲", "-")), 2)), NA())</f>
        <v>#VALUE!</v>
      </c>
      <c r="D34" s="160" t="e">
        <f>IF(ROUND(VALUE(SUBSTITUTE(連結実質赤字比率に係る赤字・黒字の構成分析!G$36,"▲", "-")), 2) &lt; 0, ABS(ROUND(VALUE(SUBSTITUTE(連結実質赤字比率に係る赤字・黒字の構成分析!G$36,"▲", "-")), 2)), NA())</f>
        <v>#VALUE!</v>
      </c>
      <c r="E34" s="160" t="e">
        <f>IF(ROUND(VALUE(SUBSTITUTE(連結実質赤字比率に係る赤字・黒字の構成分析!G$36,"▲", "-")), 2) &gt;= 0, ABS(ROUND(VALUE(SUBSTITUTE(連結実質赤字比率に係る赤字・黒字の構成分析!G$36,"▲", "-")), 2)), NA())</f>
        <v>#VALUE!</v>
      </c>
      <c r="F34" s="160" t="e">
        <f>IF(ROUND(VALUE(SUBSTITUTE(連結実質赤字比率に係る赤字・黒字の構成分析!H$36,"▲", "-")), 2) &lt; 0, ABS(ROUND(VALUE(SUBSTITUTE(連結実質赤字比率に係る赤字・黒字の構成分析!H$36,"▲", "-")), 2)), NA())</f>
        <v>#VALUE!</v>
      </c>
      <c r="G34" s="160" t="e">
        <f>IF(ROUND(VALUE(SUBSTITUTE(連結実質赤字比率に係る赤字・黒字の構成分析!H$36,"▲", "-")), 2) &gt;= 0, ABS(ROUND(VALUE(SUBSTITUTE(連結実質赤字比率に係る赤字・黒字の構成分析!H$36,"▲", "-")), 2)), NA())</f>
        <v>#VALUE!</v>
      </c>
      <c r="H34" s="160" t="e">
        <f>IF(ROUND(VALUE(SUBSTITUTE(連結実質赤字比率に係る赤字・黒字の構成分析!I$36,"▲", "-")), 2) &lt; 0, ABS(ROUND(VALUE(SUBSTITUTE(連結実質赤字比率に係る赤字・黒字の構成分析!I$36,"▲", "-")), 2)), NA())</f>
        <v>#VALUE!</v>
      </c>
      <c r="I34" s="160" t="e">
        <f>IF(ROUND(VALUE(SUBSTITUTE(連結実質赤字比率に係る赤字・黒字の構成分析!I$36,"▲", "-")), 2) &gt;= 0, ABS(ROUND(VALUE(SUBSTITUTE(連結実質赤字比率に係る赤字・黒字の構成分析!I$36,"▲", "-")), 2)), NA())</f>
        <v>#VALUE!</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2.41</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10.31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10.79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10.82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11.89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12.84</v>
      </c>
    </row>
    <row r="36" spans="1:16" x14ac:dyDescent="0.15">
      <c r="A36" s="160" t="str">
        <f>IF(連結実質赤字比率に係る赤字・黒字の構成分析!C$34="",NA(),連結実質赤字比率に係る赤字・黒字の構成分析!C$34)</f>
        <v>国民健康保険事業特別会計</v>
      </c>
      <c r="B36" s="160">
        <f>IF(ROUND(VALUE(SUBSTITUTE(連結実質赤字比率に係る赤字・黒字の構成分析!F$34,"▲", "-")), 2) &lt; 0, ABS(ROUND(VALUE(SUBSTITUTE(連結実質赤字比率に係る赤字・黒字の構成分析!F$34,"▲", "-")), 2)), NA())</f>
        <v>9.64</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8.1</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6.44</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4.57</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2.82</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4897</v>
      </c>
      <c r="E42" s="161"/>
      <c r="F42" s="161"/>
      <c r="G42" s="161">
        <f>'実質公債費比率（分子）の構造'!L$52</f>
        <v>5095</v>
      </c>
      <c r="H42" s="161"/>
      <c r="I42" s="161"/>
      <c r="J42" s="161">
        <f>'実質公債費比率（分子）の構造'!M$52</f>
        <v>4801</v>
      </c>
      <c r="K42" s="161"/>
      <c r="L42" s="161"/>
      <c r="M42" s="161">
        <f>'実質公債費比率（分子）の構造'!N$52</f>
        <v>4886</v>
      </c>
      <c r="N42" s="161"/>
      <c r="O42" s="161"/>
      <c r="P42" s="161">
        <f>'実質公債費比率（分子）の構造'!O$52</f>
        <v>4679</v>
      </c>
    </row>
    <row r="43" spans="1:16" x14ac:dyDescent="0.15">
      <c r="A43" s="161" t="s">
        <v>58</v>
      </c>
      <c r="B43" s="161">
        <f>'実質公債費比率（分子）の構造'!K$51</f>
        <v>1</v>
      </c>
      <c r="C43" s="161"/>
      <c r="D43" s="161"/>
      <c r="E43" s="161" t="str">
        <f>'実質公債費比率（分子）の構造'!L$51</f>
        <v>-</v>
      </c>
      <c r="F43" s="161"/>
      <c r="G43" s="161"/>
      <c r="H43" s="161" t="str">
        <f>'実質公債費比率（分子）の構造'!M$51</f>
        <v>-</v>
      </c>
      <c r="I43" s="161"/>
      <c r="J43" s="161"/>
      <c r="K43" s="161">
        <f>'実質公債費比率（分子）の構造'!N$51</f>
        <v>0</v>
      </c>
      <c r="L43" s="161"/>
      <c r="M43" s="161"/>
      <c r="N43" s="161" t="str">
        <f>'実質公債費比率（分子）の構造'!O$51</f>
        <v>-</v>
      </c>
      <c r="O43" s="161"/>
      <c r="P43" s="161"/>
    </row>
    <row r="44" spans="1:16" x14ac:dyDescent="0.15">
      <c r="A44" s="161" t="s">
        <v>59</v>
      </c>
      <c r="B44" s="161">
        <f>'実質公債費比率（分子）の構造'!K$50</f>
        <v>48</v>
      </c>
      <c r="C44" s="161"/>
      <c r="D44" s="161"/>
      <c r="E44" s="161">
        <f>'実質公債費比率（分子）の構造'!L$50</f>
        <v>48</v>
      </c>
      <c r="F44" s="161"/>
      <c r="G44" s="161"/>
      <c r="H44" s="161">
        <f>'実質公債費比率（分子）の構造'!M$50</f>
        <v>48</v>
      </c>
      <c r="I44" s="161"/>
      <c r="J44" s="161"/>
      <c r="K44" s="161">
        <f>'実質公債費比率（分子）の構造'!N$50</f>
        <v>48</v>
      </c>
      <c r="L44" s="161"/>
      <c r="M44" s="161"/>
      <c r="N44" s="161">
        <f>'実質公債費比率（分子）の構造'!O$50</f>
        <v>47</v>
      </c>
      <c r="O44" s="161"/>
      <c r="P44" s="161"/>
    </row>
    <row r="45" spans="1:16" x14ac:dyDescent="0.15">
      <c r="A45" s="161" t="s">
        <v>60</v>
      </c>
      <c r="B45" s="161">
        <f>'実質公債費比率（分子）の構造'!K$49</f>
        <v>40</v>
      </c>
      <c r="C45" s="161"/>
      <c r="D45" s="161"/>
      <c r="E45" s="161">
        <f>'実質公債費比率（分子）の構造'!L$49</f>
        <v>54</v>
      </c>
      <c r="F45" s="161"/>
      <c r="G45" s="161"/>
      <c r="H45" s="161">
        <f>'実質公債費比率（分子）の構造'!M$49</f>
        <v>103</v>
      </c>
      <c r="I45" s="161"/>
      <c r="J45" s="161"/>
      <c r="K45" s="161">
        <f>'実質公債費比率（分子）の構造'!N$49</f>
        <v>103</v>
      </c>
      <c r="L45" s="161"/>
      <c r="M45" s="161"/>
      <c r="N45" s="161">
        <f>'実質公債費比率（分子）の構造'!O$49</f>
        <v>97</v>
      </c>
      <c r="O45" s="161"/>
      <c r="P45" s="161"/>
    </row>
    <row r="46" spans="1:16" x14ac:dyDescent="0.15">
      <c r="A46" s="161" t="s">
        <v>61</v>
      </c>
      <c r="B46" s="161">
        <f>'実質公債費比率（分子）の構造'!K$48</f>
        <v>1591</v>
      </c>
      <c r="C46" s="161"/>
      <c r="D46" s="161"/>
      <c r="E46" s="161">
        <f>'実質公債費比率（分子）の構造'!L$48</f>
        <v>1765</v>
      </c>
      <c r="F46" s="161"/>
      <c r="G46" s="161"/>
      <c r="H46" s="161">
        <f>'実質公債費比率（分子）の構造'!M$48</f>
        <v>1708</v>
      </c>
      <c r="I46" s="161"/>
      <c r="J46" s="161"/>
      <c r="K46" s="161">
        <f>'実質公債費比率（分子）の構造'!N$48</f>
        <v>1782</v>
      </c>
      <c r="L46" s="161"/>
      <c r="M46" s="161"/>
      <c r="N46" s="161">
        <f>'実質公債費比率（分子）の構造'!O$48</f>
        <v>1516</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5068</v>
      </c>
      <c r="C49" s="161"/>
      <c r="D49" s="161"/>
      <c r="E49" s="161">
        <f>'実質公債費比率（分子）の構造'!L$45</f>
        <v>4952</v>
      </c>
      <c r="F49" s="161"/>
      <c r="G49" s="161"/>
      <c r="H49" s="161">
        <f>'実質公債費比率（分子）の構造'!M$45</f>
        <v>4660</v>
      </c>
      <c r="I49" s="161"/>
      <c r="J49" s="161"/>
      <c r="K49" s="161">
        <f>'実質公債費比率（分子）の構造'!N$45</f>
        <v>4367</v>
      </c>
      <c r="L49" s="161"/>
      <c r="M49" s="161"/>
      <c r="N49" s="161">
        <f>'実質公債費比率（分子）の構造'!O$45</f>
        <v>4239</v>
      </c>
      <c r="O49" s="161"/>
      <c r="P49" s="161"/>
    </row>
    <row r="50" spans="1:16" x14ac:dyDescent="0.15">
      <c r="A50" s="161" t="s">
        <v>64</v>
      </c>
      <c r="B50" s="161" t="e">
        <f>NA()</f>
        <v>#N/A</v>
      </c>
      <c r="C50" s="161">
        <f>IF(ISNUMBER('実質公債費比率（分子）の構造'!K$53),'実質公債費比率（分子）の構造'!K$53,NA())</f>
        <v>1851</v>
      </c>
      <c r="D50" s="161" t="e">
        <f>NA()</f>
        <v>#N/A</v>
      </c>
      <c r="E50" s="161" t="e">
        <f>NA()</f>
        <v>#N/A</v>
      </c>
      <c r="F50" s="161">
        <f>IF(ISNUMBER('実質公債費比率（分子）の構造'!L$53),'実質公債費比率（分子）の構造'!L$53,NA())</f>
        <v>1724</v>
      </c>
      <c r="G50" s="161" t="e">
        <f>NA()</f>
        <v>#N/A</v>
      </c>
      <c r="H50" s="161" t="e">
        <f>NA()</f>
        <v>#N/A</v>
      </c>
      <c r="I50" s="161">
        <f>IF(ISNUMBER('実質公債費比率（分子）の構造'!M$53),'実質公債費比率（分子）の構造'!M$53,NA())</f>
        <v>1718</v>
      </c>
      <c r="J50" s="161" t="e">
        <f>NA()</f>
        <v>#N/A</v>
      </c>
      <c r="K50" s="161" t="e">
        <f>NA()</f>
        <v>#N/A</v>
      </c>
      <c r="L50" s="161">
        <f>IF(ISNUMBER('実質公債費比率（分子）の構造'!N$53),'実質公債費比率（分子）の構造'!N$53,NA())</f>
        <v>1414</v>
      </c>
      <c r="M50" s="161" t="e">
        <f>NA()</f>
        <v>#N/A</v>
      </c>
      <c r="N50" s="161" t="e">
        <f>NA()</f>
        <v>#N/A</v>
      </c>
      <c r="O50" s="161">
        <f>IF(ISNUMBER('実質公債費比率（分子）の構造'!O$53),'実質公債費比率（分子）の構造'!O$53,NA())</f>
        <v>1220</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45118</v>
      </c>
      <c r="E56" s="160"/>
      <c r="F56" s="160"/>
      <c r="G56" s="160">
        <f>'将来負担比率（分子）の構造'!J$52</f>
        <v>45627</v>
      </c>
      <c r="H56" s="160"/>
      <c r="I56" s="160"/>
      <c r="J56" s="160">
        <f>'将来負担比率（分子）の構造'!K$52</f>
        <v>47075</v>
      </c>
      <c r="K56" s="160"/>
      <c r="L56" s="160"/>
      <c r="M56" s="160">
        <f>'将来負担比率（分子）の構造'!L$52</f>
        <v>47261</v>
      </c>
      <c r="N56" s="160"/>
      <c r="O56" s="160"/>
      <c r="P56" s="160">
        <f>'将来負担比率（分子）の構造'!M$52</f>
        <v>47940</v>
      </c>
    </row>
    <row r="57" spans="1:16" x14ac:dyDescent="0.15">
      <c r="A57" s="160" t="s">
        <v>36</v>
      </c>
      <c r="B57" s="160"/>
      <c r="C57" s="160"/>
      <c r="D57" s="160">
        <f>'将来負担比率（分子）の構造'!I$51</f>
        <v>18650</v>
      </c>
      <c r="E57" s="160"/>
      <c r="F57" s="160"/>
      <c r="G57" s="160">
        <f>'将来負担比率（分子）の構造'!J$51</f>
        <v>18439</v>
      </c>
      <c r="H57" s="160"/>
      <c r="I57" s="160"/>
      <c r="J57" s="160">
        <f>'将来負担比率（分子）の構造'!K$51</f>
        <v>18226</v>
      </c>
      <c r="K57" s="160"/>
      <c r="L57" s="160"/>
      <c r="M57" s="160">
        <f>'将来負担比率（分子）の構造'!L$51</f>
        <v>18697</v>
      </c>
      <c r="N57" s="160"/>
      <c r="O57" s="160"/>
      <c r="P57" s="160">
        <f>'将来負担比率（分子）の構造'!M$51</f>
        <v>19224</v>
      </c>
    </row>
    <row r="58" spans="1:16" x14ac:dyDescent="0.15">
      <c r="A58" s="160" t="s">
        <v>35</v>
      </c>
      <c r="B58" s="160"/>
      <c r="C58" s="160"/>
      <c r="D58" s="160">
        <f>'将来負担比率（分子）の構造'!I$50</f>
        <v>7066</v>
      </c>
      <c r="E58" s="160"/>
      <c r="F58" s="160"/>
      <c r="G58" s="160">
        <f>'将来負担比率（分子）の構造'!J$50</f>
        <v>7212</v>
      </c>
      <c r="H58" s="160"/>
      <c r="I58" s="160"/>
      <c r="J58" s="160">
        <f>'将来負担比率（分子）の構造'!K$50</f>
        <v>7121</v>
      </c>
      <c r="K58" s="160"/>
      <c r="L58" s="160"/>
      <c r="M58" s="160">
        <f>'将来負担比率（分子）の構造'!L$50</f>
        <v>6107</v>
      </c>
      <c r="N58" s="160"/>
      <c r="O58" s="160"/>
      <c r="P58" s="160">
        <f>'将来負担比率（分子）の構造'!M$50</f>
        <v>6122</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4837</v>
      </c>
      <c r="C62" s="160"/>
      <c r="D62" s="160"/>
      <c r="E62" s="160">
        <f>'将来負担比率（分子）の構造'!J$45</f>
        <v>4650</v>
      </c>
      <c r="F62" s="160"/>
      <c r="G62" s="160"/>
      <c r="H62" s="160">
        <f>'将来負担比率（分子）の構造'!K$45</f>
        <v>4584</v>
      </c>
      <c r="I62" s="160"/>
      <c r="J62" s="160"/>
      <c r="K62" s="160">
        <f>'将来負担比率（分子）の構造'!L$45</f>
        <v>4764</v>
      </c>
      <c r="L62" s="160"/>
      <c r="M62" s="160"/>
      <c r="N62" s="160">
        <f>'将来負担比率（分子）の構造'!M$45</f>
        <v>4720</v>
      </c>
      <c r="O62" s="160"/>
      <c r="P62" s="160"/>
    </row>
    <row r="63" spans="1:16" x14ac:dyDescent="0.15">
      <c r="A63" s="160" t="s">
        <v>28</v>
      </c>
      <c r="B63" s="160">
        <f>'将来負担比率（分子）の構造'!I$44</f>
        <v>647</v>
      </c>
      <c r="C63" s="160"/>
      <c r="D63" s="160"/>
      <c r="E63" s="160">
        <f>'将来負担比率（分子）の構造'!J$44</f>
        <v>616</v>
      </c>
      <c r="F63" s="160"/>
      <c r="G63" s="160"/>
      <c r="H63" s="160">
        <f>'将来負担比率（分子）の構造'!K$44</f>
        <v>575</v>
      </c>
      <c r="I63" s="160"/>
      <c r="J63" s="160"/>
      <c r="K63" s="160">
        <f>'将来負担比率（分子）の構造'!L$44</f>
        <v>579</v>
      </c>
      <c r="L63" s="160"/>
      <c r="M63" s="160"/>
      <c r="N63" s="160">
        <f>'将来負担比率（分子）の構造'!M$44</f>
        <v>687</v>
      </c>
      <c r="O63" s="160"/>
      <c r="P63" s="160"/>
    </row>
    <row r="64" spans="1:16" x14ac:dyDescent="0.15">
      <c r="A64" s="160" t="s">
        <v>27</v>
      </c>
      <c r="B64" s="160">
        <f>'将来負担比率（分子）の構造'!I$43</f>
        <v>26819</v>
      </c>
      <c r="C64" s="160"/>
      <c r="D64" s="160"/>
      <c r="E64" s="160">
        <f>'将来負担比率（分子）の構造'!J$43</f>
        <v>27643</v>
      </c>
      <c r="F64" s="160"/>
      <c r="G64" s="160"/>
      <c r="H64" s="160">
        <f>'将来負担比率（分子）の構造'!K$43</f>
        <v>28621</v>
      </c>
      <c r="I64" s="160"/>
      <c r="J64" s="160"/>
      <c r="K64" s="160">
        <f>'将来負担比率（分子）の構造'!L$43</f>
        <v>29540</v>
      </c>
      <c r="L64" s="160"/>
      <c r="M64" s="160"/>
      <c r="N64" s="160">
        <f>'将来負担比率（分子）の構造'!M$43</f>
        <v>28610</v>
      </c>
      <c r="O64" s="160"/>
      <c r="P64" s="160"/>
    </row>
    <row r="65" spans="1:16" x14ac:dyDescent="0.15">
      <c r="A65" s="160" t="s">
        <v>26</v>
      </c>
      <c r="B65" s="160">
        <f>'将来負担比率（分子）の構造'!I$42</f>
        <v>836</v>
      </c>
      <c r="C65" s="160"/>
      <c r="D65" s="160"/>
      <c r="E65" s="160">
        <f>'将来負担比率（分子）の構造'!J$42</f>
        <v>772</v>
      </c>
      <c r="F65" s="160"/>
      <c r="G65" s="160"/>
      <c r="H65" s="160">
        <f>'将来負担比率（分子）の構造'!K$42</f>
        <v>708</v>
      </c>
      <c r="I65" s="160"/>
      <c r="J65" s="160"/>
      <c r="K65" s="160">
        <f>'将来負担比率（分子）の構造'!L$42</f>
        <v>632</v>
      </c>
      <c r="L65" s="160"/>
      <c r="M65" s="160"/>
      <c r="N65" s="160">
        <f>'将来負担比率（分子）の構造'!M$42</f>
        <v>569</v>
      </c>
      <c r="O65" s="160"/>
      <c r="P65" s="160"/>
    </row>
    <row r="66" spans="1:16" x14ac:dyDescent="0.15">
      <c r="A66" s="160" t="s">
        <v>25</v>
      </c>
      <c r="B66" s="160">
        <f>'将来負担比率（分子）の構造'!I$41</f>
        <v>47637</v>
      </c>
      <c r="C66" s="160"/>
      <c r="D66" s="160"/>
      <c r="E66" s="160">
        <f>'将来負担比率（分子）の構造'!J$41</f>
        <v>47762</v>
      </c>
      <c r="F66" s="160"/>
      <c r="G66" s="160"/>
      <c r="H66" s="160">
        <f>'将来負担比率（分子）の構造'!K$41</f>
        <v>48483</v>
      </c>
      <c r="I66" s="160"/>
      <c r="J66" s="160"/>
      <c r="K66" s="160">
        <f>'将来負担比率（分子）の構造'!L$41</f>
        <v>50626</v>
      </c>
      <c r="L66" s="160"/>
      <c r="M66" s="160"/>
      <c r="N66" s="160">
        <f>'将来負担比率（分子）の構造'!M$41</f>
        <v>50846</v>
      </c>
      <c r="O66" s="160"/>
      <c r="P66" s="160"/>
    </row>
    <row r="67" spans="1:16" x14ac:dyDescent="0.15">
      <c r="A67" s="160" t="s">
        <v>68</v>
      </c>
      <c r="B67" s="160" t="e">
        <f>NA()</f>
        <v>#N/A</v>
      </c>
      <c r="C67" s="160">
        <f>IF(ISNUMBER('将来負担比率（分子）の構造'!I$53), IF('将来負担比率（分子）の構造'!I$53 &lt; 0, 0, '将来負担比率（分子）の構造'!I$53), NA())</f>
        <v>9943</v>
      </c>
      <c r="D67" s="160" t="e">
        <f>NA()</f>
        <v>#N/A</v>
      </c>
      <c r="E67" s="160" t="e">
        <f>NA()</f>
        <v>#N/A</v>
      </c>
      <c r="F67" s="160">
        <f>IF(ISNUMBER('将来負担比率（分子）の構造'!J$53), IF('将来負担比率（分子）の構造'!J$53 &lt; 0, 0, '将来負担比率（分子）の構造'!J$53), NA())</f>
        <v>10166</v>
      </c>
      <c r="G67" s="160" t="e">
        <f>NA()</f>
        <v>#N/A</v>
      </c>
      <c r="H67" s="160" t="e">
        <f>NA()</f>
        <v>#N/A</v>
      </c>
      <c r="I67" s="160">
        <f>IF(ISNUMBER('将来負担比率（分子）の構造'!K$53), IF('将来負担比率（分子）の構造'!K$53 &lt; 0, 0, '将来負担比率（分子）の構造'!K$53), NA())</f>
        <v>10548</v>
      </c>
      <c r="J67" s="160" t="e">
        <f>NA()</f>
        <v>#N/A</v>
      </c>
      <c r="K67" s="160" t="e">
        <f>NA()</f>
        <v>#N/A</v>
      </c>
      <c r="L67" s="160">
        <f>IF(ISNUMBER('将来負担比率（分子）の構造'!L$53), IF('将来負担比率（分子）の構造'!L$53 &lt; 0, 0, '将来負担比率（分子）の構造'!L$53), NA())</f>
        <v>14075</v>
      </c>
      <c r="M67" s="160" t="e">
        <f>NA()</f>
        <v>#N/A</v>
      </c>
      <c r="N67" s="160" t="e">
        <f>NA()</f>
        <v>#N/A</v>
      </c>
      <c r="O67" s="160">
        <f>IF(ISNUMBER('将来負担比率（分子）の構造'!M$53), IF('将来負担比率（分子）の構造'!M$53 &lt; 0, 0, '将来負担比率（分子）の構造'!M$53), NA())</f>
        <v>12146</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1943</v>
      </c>
      <c r="C72" s="164">
        <f>基金残高に係る経年分析!G55</f>
        <v>1802</v>
      </c>
      <c r="D72" s="164">
        <f>基金残高に係る経年分析!H55</f>
        <v>1751</v>
      </c>
    </row>
    <row r="73" spans="1:16" x14ac:dyDescent="0.15">
      <c r="A73" s="163" t="s">
        <v>71</v>
      </c>
      <c r="B73" s="164">
        <f>基金残高に係る経年分析!F56</f>
        <v>311</v>
      </c>
      <c r="C73" s="164">
        <f>基金残高に係る経年分析!G56</f>
        <v>212</v>
      </c>
      <c r="D73" s="164">
        <f>基金残高に係る経年分析!H56</f>
        <v>212</v>
      </c>
    </row>
    <row r="74" spans="1:16" x14ac:dyDescent="0.15">
      <c r="A74" s="163" t="s">
        <v>72</v>
      </c>
      <c r="B74" s="164">
        <f>基金残高に係る経年分析!F57</f>
        <v>4808</v>
      </c>
      <c r="C74" s="164">
        <f>基金残高に係る経年分析!G57</f>
        <v>4037</v>
      </c>
      <c r="D74" s="164">
        <f>基金残高に係る経年分析!H57</f>
        <v>4102</v>
      </c>
    </row>
  </sheetData>
  <sheetProtection algorithmName="SHA-512" hashValue="AldzD31OrSkYn68XaR+P9YW4DoeS3pAyweM0BIi4J4iiCoZP/KQBA0DYb7PyBZ75va9TGi8DT5oD7jd2KFqgdQ==" saltValue="tY2+cLNtak8ZSZaJ+AGq7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203</v>
      </c>
      <c r="DI1" s="636"/>
      <c r="DJ1" s="636"/>
      <c r="DK1" s="636"/>
      <c r="DL1" s="636"/>
      <c r="DM1" s="636"/>
      <c r="DN1" s="637"/>
      <c r="DO1" s="205"/>
      <c r="DP1" s="635" t="s">
        <v>204</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206</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207</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208</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209</v>
      </c>
      <c r="S4" s="639"/>
      <c r="T4" s="639"/>
      <c r="U4" s="639"/>
      <c r="V4" s="639"/>
      <c r="W4" s="639"/>
      <c r="X4" s="639"/>
      <c r="Y4" s="640"/>
      <c r="Z4" s="638" t="s">
        <v>210</v>
      </c>
      <c r="AA4" s="639"/>
      <c r="AB4" s="639"/>
      <c r="AC4" s="640"/>
      <c r="AD4" s="638" t="s">
        <v>211</v>
      </c>
      <c r="AE4" s="639"/>
      <c r="AF4" s="639"/>
      <c r="AG4" s="639"/>
      <c r="AH4" s="639"/>
      <c r="AI4" s="639"/>
      <c r="AJ4" s="639"/>
      <c r="AK4" s="640"/>
      <c r="AL4" s="638" t="s">
        <v>210</v>
      </c>
      <c r="AM4" s="639"/>
      <c r="AN4" s="639"/>
      <c r="AO4" s="640"/>
      <c r="AP4" s="644" t="s">
        <v>212</v>
      </c>
      <c r="AQ4" s="644"/>
      <c r="AR4" s="644"/>
      <c r="AS4" s="644"/>
      <c r="AT4" s="644"/>
      <c r="AU4" s="644"/>
      <c r="AV4" s="644"/>
      <c r="AW4" s="644"/>
      <c r="AX4" s="644"/>
      <c r="AY4" s="644"/>
      <c r="AZ4" s="644"/>
      <c r="BA4" s="644"/>
      <c r="BB4" s="644"/>
      <c r="BC4" s="644"/>
      <c r="BD4" s="644"/>
      <c r="BE4" s="644"/>
      <c r="BF4" s="644"/>
      <c r="BG4" s="644" t="s">
        <v>213</v>
      </c>
      <c r="BH4" s="644"/>
      <c r="BI4" s="644"/>
      <c r="BJ4" s="644"/>
      <c r="BK4" s="644"/>
      <c r="BL4" s="644"/>
      <c r="BM4" s="644"/>
      <c r="BN4" s="644"/>
      <c r="BO4" s="644" t="s">
        <v>210</v>
      </c>
      <c r="BP4" s="644"/>
      <c r="BQ4" s="644"/>
      <c r="BR4" s="644"/>
      <c r="BS4" s="644" t="s">
        <v>214</v>
      </c>
      <c r="BT4" s="644"/>
      <c r="BU4" s="644"/>
      <c r="BV4" s="644"/>
      <c r="BW4" s="644"/>
      <c r="BX4" s="644"/>
      <c r="BY4" s="644"/>
      <c r="BZ4" s="644"/>
      <c r="CA4" s="644"/>
      <c r="CB4" s="644"/>
      <c r="CD4" s="641" t="s">
        <v>215</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216</v>
      </c>
      <c r="C5" s="646"/>
      <c r="D5" s="646"/>
      <c r="E5" s="646"/>
      <c r="F5" s="646"/>
      <c r="G5" s="646"/>
      <c r="H5" s="646"/>
      <c r="I5" s="646"/>
      <c r="J5" s="646"/>
      <c r="K5" s="646"/>
      <c r="L5" s="646"/>
      <c r="M5" s="646"/>
      <c r="N5" s="646"/>
      <c r="O5" s="646"/>
      <c r="P5" s="646"/>
      <c r="Q5" s="647"/>
      <c r="R5" s="648">
        <v>17988280</v>
      </c>
      <c r="S5" s="649"/>
      <c r="T5" s="649"/>
      <c r="U5" s="649"/>
      <c r="V5" s="649"/>
      <c r="W5" s="649"/>
      <c r="X5" s="649"/>
      <c r="Y5" s="650"/>
      <c r="Z5" s="651">
        <v>35</v>
      </c>
      <c r="AA5" s="651"/>
      <c r="AB5" s="651"/>
      <c r="AC5" s="651"/>
      <c r="AD5" s="652">
        <v>16364134</v>
      </c>
      <c r="AE5" s="652"/>
      <c r="AF5" s="652"/>
      <c r="AG5" s="652"/>
      <c r="AH5" s="652"/>
      <c r="AI5" s="652"/>
      <c r="AJ5" s="652"/>
      <c r="AK5" s="652"/>
      <c r="AL5" s="653">
        <v>62.6</v>
      </c>
      <c r="AM5" s="654"/>
      <c r="AN5" s="654"/>
      <c r="AO5" s="655"/>
      <c r="AP5" s="645" t="s">
        <v>217</v>
      </c>
      <c r="AQ5" s="646"/>
      <c r="AR5" s="646"/>
      <c r="AS5" s="646"/>
      <c r="AT5" s="646"/>
      <c r="AU5" s="646"/>
      <c r="AV5" s="646"/>
      <c r="AW5" s="646"/>
      <c r="AX5" s="646"/>
      <c r="AY5" s="646"/>
      <c r="AZ5" s="646"/>
      <c r="BA5" s="646"/>
      <c r="BB5" s="646"/>
      <c r="BC5" s="646"/>
      <c r="BD5" s="646"/>
      <c r="BE5" s="646"/>
      <c r="BF5" s="647"/>
      <c r="BG5" s="659">
        <v>16332621</v>
      </c>
      <c r="BH5" s="660"/>
      <c r="BI5" s="660"/>
      <c r="BJ5" s="660"/>
      <c r="BK5" s="660"/>
      <c r="BL5" s="660"/>
      <c r="BM5" s="660"/>
      <c r="BN5" s="661"/>
      <c r="BO5" s="662">
        <v>90.8</v>
      </c>
      <c r="BP5" s="662"/>
      <c r="BQ5" s="662"/>
      <c r="BR5" s="662"/>
      <c r="BS5" s="663">
        <v>316678</v>
      </c>
      <c r="BT5" s="663"/>
      <c r="BU5" s="663"/>
      <c r="BV5" s="663"/>
      <c r="BW5" s="663"/>
      <c r="BX5" s="663"/>
      <c r="BY5" s="663"/>
      <c r="BZ5" s="663"/>
      <c r="CA5" s="663"/>
      <c r="CB5" s="667"/>
      <c r="CD5" s="641" t="s">
        <v>212</v>
      </c>
      <c r="CE5" s="642"/>
      <c r="CF5" s="642"/>
      <c r="CG5" s="642"/>
      <c r="CH5" s="642"/>
      <c r="CI5" s="642"/>
      <c r="CJ5" s="642"/>
      <c r="CK5" s="642"/>
      <c r="CL5" s="642"/>
      <c r="CM5" s="642"/>
      <c r="CN5" s="642"/>
      <c r="CO5" s="642"/>
      <c r="CP5" s="642"/>
      <c r="CQ5" s="643"/>
      <c r="CR5" s="641" t="s">
        <v>218</v>
      </c>
      <c r="CS5" s="642"/>
      <c r="CT5" s="642"/>
      <c r="CU5" s="642"/>
      <c r="CV5" s="642"/>
      <c r="CW5" s="642"/>
      <c r="CX5" s="642"/>
      <c r="CY5" s="643"/>
      <c r="CZ5" s="641" t="s">
        <v>210</v>
      </c>
      <c r="DA5" s="642"/>
      <c r="DB5" s="642"/>
      <c r="DC5" s="643"/>
      <c r="DD5" s="641" t="s">
        <v>219</v>
      </c>
      <c r="DE5" s="642"/>
      <c r="DF5" s="642"/>
      <c r="DG5" s="642"/>
      <c r="DH5" s="642"/>
      <c r="DI5" s="642"/>
      <c r="DJ5" s="642"/>
      <c r="DK5" s="642"/>
      <c r="DL5" s="642"/>
      <c r="DM5" s="642"/>
      <c r="DN5" s="642"/>
      <c r="DO5" s="642"/>
      <c r="DP5" s="643"/>
      <c r="DQ5" s="641" t="s">
        <v>220</v>
      </c>
      <c r="DR5" s="642"/>
      <c r="DS5" s="642"/>
      <c r="DT5" s="642"/>
      <c r="DU5" s="642"/>
      <c r="DV5" s="642"/>
      <c r="DW5" s="642"/>
      <c r="DX5" s="642"/>
      <c r="DY5" s="642"/>
      <c r="DZ5" s="642"/>
      <c r="EA5" s="642"/>
      <c r="EB5" s="642"/>
      <c r="EC5" s="643"/>
    </row>
    <row r="6" spans="2:143" ht="11.25" customHeight="1" x14ac:dyDescent="0.15">
      <c r="B6" s="656" t="s">
        <v>221</v>
      </c>
      <c r="C6" s="657"/>
      <c r="D6" s="657"/>
      <c r="E6" s="657"/>
      <c r="F6" s="657"/>
      <c r="G6" s="657"/>
      <c r="H6" s="657"/>
      <c r="I6" s="657"/>
      <c r="J6" s="657"/>
      <c r="K6" s="657"/>
      <c r="L6" s="657"/>
      <c r="M6" s="657"/>
      <c r="N6" s="657"/>
      <c r="O6" s="657"/>
      <c r="P6" s="657"/>
      <c r="Q6" s="658"/>
      <c r="R6" s="659">
        <v>178295</v>
      </c>
      <c r="S6" s="660"/>
      <c r="T6" s="660"/>
      <c r="U6" s="660"/>
      <c r="V6" s="660"/>
      <c r="W6" s="660"/>
      <c r="X6" s="660"/>
      <c r="Y6" s="661"/>
      <c r="Z6" s="662">
        <v>0.3</v>
      </c>
      <c r="AA6" s="662"/>
      <c r="AB6" s="662"/>
      <c r="AC6" s="662"/>
      <c r="AD6" s="663">
        <v>178295</v>
      </c>
      <c r="AE6" s="663"/>
      <c r="AF6" s="663"/>
      <c r="AG6" s="663"/>
      <c r="AH6" s="663"/>
      <c r="AI6" s="663"/>
      <c r="AJ6" s="663"/>
      <c r="AK6" s="663"/>
      <c r="AL6" s="664">
        <v>0.7</v>
      </c>
      <c r="AM6" s="665"/>
      <c r="AN6" s="665"/>
      <c r="AO6" s="666"/>
      <c r="AP6" s="656" t="s">
        <v>222</v>
      </c>
      <c r="AQ6" s="657"/>
      <c r="AR6" s="657"/>
      <c r="AS6" s="657"/>
      <c r="AT6" s="657"/>
      <c r="AU6" s="657"/>
      <c r="AV6" s="657"/>
      <c r="AW6" s="657"/>
      <c r="AX6" s="657"/>
      <c r="AY6" s="657"/>
      <c r="AZ6" s="657"/>
      <c r="BA6" s="657"/>
      <c r="BB6" s="657"/>
      <c r="BC6" s="657"/>
      <c r="BD6" s="657"/>
      <c r="BE6" s="657"/>
      <c r="BF6" s="658"/>
      <c r="BG6" s="659">
        <v>16332621</v>
      </c>
      <c r="BH6" s="660"/>
      <c r="BI6" s="660"/>
      <c r="BJ6" s="660"/>
      <c r="BK6" s="660"/>
      <c r="BL6" s="660"/>
      <c r="BM6" s="660"/>
      <c r="BN6" s="661"/>
      <c r="BO6" s="662">
        <v>90.8</v>
      </c>
      <c r="BP6" s="662"/>
      <c r="BQ6" s="662"/>
      <c r="BR6" s="662"/>
      <c r="BS6" s="663">
        <v>316678</v>
      </c>
      <c r="BT6" s="663"/>
      <c r="BU6" s="663"/>
      <c r="BV6" s="663"/>
      <c r="BW6" s="663"/>
      <c r="BX6" s="663"/>
      <c r="BY6" s="663"/>
      <c r="BZ6" s="663"/>
      <c r="CA6" s="663"/>
      <c r="CB6" s="667"/>
      <c r="CD6" s="670" t="s">
        <v>223</v>
      </c>
      <c r="CE6" s="671"/>
      <c r="CF6" s="671"/>
      <c r="CG6" s="671"/>
      <c r="CH6" s="671"/>
      <c r="CI6" s="671"/>
      <c r="CJ6" s="671"/>
      <c r="CK6" s="671"/>
      <c r="CL6" s="671"/>
      <c r="CM6" s="671"/>
      <c r="CN6" s="671"/>
      <c r="CO6" s="671"/>
      <c r="CP6" s="671"/>
      <c r="CQ6" s="672"/>
      <c r="CR6" s="659">
        <v>397606</v>
      </c>
      <c r="CS6" s="660"/>
      <c r="CT6" s="660"/>
      <c r="CU6" s="660"/>
      <c r="CV6" s="660"/>
      <c r="CW6" s="660"/>
      <c r="CX6" s="660"/>
      <c r="CY6" s="661"/>
      <c r="CZ6" s="653">
        <v>0.8</v>
      </c>
      <c r="DA6" s="654"/>
      <c r="DB6" s="654"/>
      <c r="DC6" s="673"/>
      <c r="DD6" s="668" t="s">
        <v>120</v>
      </c>
      <c r="DE6" s="660"/>
      <c r="DF6" s="660"/>
      <c r="DG6" s="660"/>
      <c r="DH6" s="660"/>
      <c r="DI6" s="660"/>
      <c r="DJ6" s="660"/>
      <c r="DK6" s="660"/>
      <c r="DL6" s="660"/>
      <c r="DM6" s="660"/>
      <c r="DN6" s="660"/>
      <c r="DO6" s="660"/>
      <c r="DP6" s="661"/>
      <c r="DQ6" s="668">
        <v>397596</v>
      </c>
      <c r="DR6" s="660"/>
      <c r="DS6" s="660"/>
      <c r="DT6" s="660"/>
      <c r="DU6" s="660"/>
      <c r="DV6" s="660"/>
      <c r="DW6" s="660"/>
      <c r="DX6" s="660"/>
      <c r="DY6" s="660"/>
      <c r="DZ6" s="660"/>
      <c r="EA6" s="660"/>
      <c r="EB6" s="660"/>
      <c r="EC6" s="669"/>
    </row>
    <row r="7" spans="2:143" ht="11.25" customHeight="1" x14ac:dyDescent="0.15">
      <c r="B7" s="656" t="s">
        <v>224</v>
      </c>
      <c r="C7" s="657"/>
      <c r="D7" s="657"/>
      <c r="E7" s="657"/>
      <c r="F7" s="657"/>
      <c r="G7" s="657"/>
      <c r="H7" s="657"/>
      <c r="I7" s="657"/>
      <c r="J7" s="657"/>
      <c r="K7" s="657"/>
      <c r="L7" s="657"/>
      <c r="M7" s="657"/>
      <c r="N7" s="657"/>
      <c r="O7" s="657"/>
      <c r="P7" s="657"/>
      <c r="Q7" s="658"/>
      <c r="R7" s="659">
        <v>34225</v>
      </c>
      <c r="S7" s="660"/>
      <c r="T7" s="660"/>
      <c r="U7" s="660"/>
      <c r="V7" s="660"/>
      <c r="W7" s="660"/>
      <c r="X7" s="660"/>
      <c r="Y7" s="661"/>
      <c r="Z7" s="662">
        <v>0.1</v>
      </c>
      <c r="AA7" s="662"/>
      <c r="AB7" s="662"/>
      <c r="AC7" s="662"/>
      <c r="AD7" s="663">
        <v>34225</v>
      </c>
      <c r="AE7" s="663"/>
      <c r="AF7" s="663"/>
      <c r="AG7" s="663"/>
      <c r="AH7" s="663"/>
      <c r="AI7" s="663"/>
      <c r="AJ7" s="663"/>
      <c r="AK7" s="663"/>
      <c r="AL7" s="664">
        <v>0.1</v>
      </c>
      <c r="AM7" s="665"/>
      <c r="AN7" s="665"/>
      <c r="AO7" s="666"/>
      <c r="AP7" s="656" t="s">
        <v>225</v>
      </c>
      <c r="AQ7" s="657"/>
      <c r="AR7" s="657"/>
      <c r="AS7" s="657"/>
      <c r="AT7" s="657"/>
      <c r="AU7" s="657"/>
      <c r="AV7" s="657"/>
      <c r="AW7" s="657"/>
      <c r="AX7" s="657"/>
      <c r="AY7" s="657"/>
      <c r="AZ7" s="657"/>
      <c r="BA7" s="657"/>
      <c r="BB7" s="657"/>
      <c r="BC7" s="657"/>
      <c r="BD7" s="657"/>
      <c r="BE7" s="657"/>
      <c r="BF7" s="658"/>
      <c r="BG7" s="659">
        <v>7070539</v>
      </c>
      <c r="BH7" s="660"/>
      <c r="BI7" s="660"/>
      <c r="BJ7" s="660"/>
      <c r="BK7" s="660"/>
      <c r="BL7" s="660"/>
      <c r="BM7" s="660"/>
      <c r="BN7" s="661"/>
      <c r="BO7" s="662">
        <v>39.299999999999997</v>
      </c>
      <c r="BP7" s="662"/>
      <c r="BQ7" s="662"/>
      <c r="BR7" s="662"/>
      <c r="BS7" s="663">
        <v>316678</v>
      </c>
      <c r="BT7" s="663"/>
      <c r="BU7" s="663"/>
      <c r="BV7" s="663"/>
      <c r="BW7" s="663"/>
      <c r="BX7" s="663"/>
      <c r="BY7" s="663"/>
      <c r="BZ7" s="663"/>
      <c r="CA7" s="663"/>
      <c r="CB7" s="667"/>
      <c r="CD7" s="674" t="s">
        <v>226</v>
      </c>
      <c r="CE7" s="675"/>
      <c r="CF7" s="675"/>
      <c r="CG7" s="675"/>
      <c r="CH7" s="675"/>
      <c r="CI7" s="675"/>
      <c r="CJ7" s="675"/>
      <c r="CK7" s="675"/>
      <c r="CL7" s="675"/>
      <c r="CM7" s="675"/>
      <c r="CN7" s="675"/>
      <c r="CO7" s="675"/>
      <c r="CP7" s="675"/>
      <c r="CQ7" s="676"/>
      <c r="CR7" s="659">
        <v>3414731</v>
      </c>
      <c r="CS7" s="660"/>
      <c r="CT7" s="660"/>
      <c r="CU7" s="660"/>
      <c r="CV7" s="660"/>
      <c r="CW7" s="660"/>
      <c r="CX7" s="660"/>
      <c r="CY7" s="661"/>
      <c r="CZ7" s="662">
        <v>6.6</v>
      </c>
      <c r="DA7" s="662"/>
      <c r="DB7" s="662"/>
      <c r="DC7" s="662"/>
      <c r="DD7" s="668">
        <v>39598</v>
      </c>
      <c r="DE7" s="660"/>
      <c r="DF7" s="660"/>
      <c r="DG7" s="660"/>
      <c r="DH7" s="660"/>
      <c r="DI7" s="660"/>
      <c r="DJ7" s="660"/>
      <c r="DK7" s="660"/>
      <c r="DL7" s="660"/>
      <c r="DM7" s="660"/>
      <c r="DN7" s="660"/>
      <c r="DO7" s="660"/>
      <c r="DP7" s="661"/>
      <c r="DQ7" s="668">
        <v>3056193</v>
      </c>
      <c r="DR7" s="660"/>
      <c r="DS7" s="660"/>
      <c r="DT7" s="660"/>
      <c r="DU7" s="660"/>
      <c r="DV7" s="660"/>
      <c r="DW7" s="660"/>
      <c r="DX7" s="660"/>
      <c r="DY7" s="660"/>
      <c r="DZ7" s="660"/>
      <c r="EA7" s="660"/>
      <c r="EB7" s="660"/>
      <c r="EC7" s="669"/>
    </row>
    <row r="8" spans="2:143" ht="11.25" customHeight="1" x14ac:dyDescent="0.15">
      <c r="B8" s="656" t="s">
        <v>227</v>
      </c>
      <c r="C8" s="657"/>
      <c r="D8" s="657"/>
      <c r="E8" s="657"/>
      <c r="F8" s="657"/>
      <c r="G8" s="657"/>
      <c r="H8" s="657"/>
      <c r="I8" s="657"/>
      <c r="J8" s="657"/>
      <c r="K8" s="657"/>
      <c r="L8" s="657"/>
      <c r="M8" s="657"/>
      <c r="N8" s="657"/>
      <c r="O8" s="657"/>
      <c r="P8" s="657"/>
      <c r="Q8" s="658"/>
      <c r="R8" s="659">
        <v>97094</v>
      </c>
      <c r="S8" s="660"/>
      <c r="T8" s="660"/>
      <c r="U8" s="660"/>
      <c r="V8" s="660"/>
      <c r="W8" s="660"/>
      <c r="X8" s="660"/>
      <c r="Y8" s="661"/>
      <c r="Z8" s="662">
        <v>0.2</v>
      </c>
      <c r="AA8" s="662"/>
      <c r="AB8" s="662"/>
      <c r="AC8" s="662"/>
      <c r="AD8" s="663">
        <v>97094</v>
      </c>
      <c r="AE8" s="663"/>
      <c r="AF8" s="663"/>
      <c r="AG8" s="663"/>
      <c r="AH8" s="663"/>
      <c r="AI8" s="663"/>
      <c r="AJ8" s="663"/>
      <c r="AK8" s="663"/>
      <c r="AL8" s="664">
        <v>0.4</v>
      </c>
      <c r="AM8" s="665"/>
      <c r="AN8" s="665"/>
      <c r="AO8" s="666"/>
      <c r="AP8" s="656" t="s">
        <v>228</v>
      </c>
      <c r="AQ8" s="657"/>
      <c r="AR8" s="657"/>
      <c r="AS8" s="657"/>
      <c r="AT8" s="657"/>
      <c r="AU8" s="657"/>
      <c r="AV8" s="657"/>
      <c r="AW8" s="657"/>
      <c r="AX8" s="657"/>
      <c r="AY8" s="657"/>
      <c r="AZ8" s="657"/>
      <c r="BA8" s="657"/>
      <c r="BB8" s="657"/>
      <c r="BC8" s="657"/>
      <c r="BD8" s="657"/>
      <c r="BE8" s="657"/>
      <c r="BF8" s="658"/>
      <c r="BG8" s="659">
        <v>188771</v>
      </c>
      <c r="BH8" s="660"/>
      <c r="BI8" s="660"/>
      <c r="BJ8" s="660"/>
      <c r="BK8" s="660"/>
      <c r="BL8" s="660"/>
      <c r="BM8" s="660"/>
      <c r="BN8" s="661"/>
      <c r="BO8" s="662">
        <v>1</v>
      </c>
      <c r="BP8" s="662"/>
      <c r="BQ8" s="662"/>
      <c r="BR8" s="662"/>
      <c r="BS8" s="668" t="s">
        <v>120</v>
      </c>
      <c r="BT8" s="660"/>
      <c r="BU8" s="660"/>
      <c r="BV8" s="660"/>
      <c r="BW8" s="660"/>
      <c r="BX8" s="660"/>
      <c r="BY8" s="660"/>
      <c r="BZ8" s="660"/>
      <c r="CA8" s="660"/>
      <c r="CB8" s="669"/>
      <c r="CD8" s="674" t="s">
        <v>229</v>
      </c>
      <c r="CE8" s="675"/>
      <c r="CF8" s="675"/>
      <c r="CG8" s="675"/>
      <c r="CH8" s="675"/>
      <c r="CI8" s="675"/>
      <c r="CJ8" s="675"/>
      <c r="CK8" s="675"/>
      <c r="CL8" s="675"/>
      <c r="CM8" s="675"/>
      <c r="CN8" s="675"/>
      <c r="CO8" s="675"/>
      <c r="CP8" s="675"/>
      <c r="CQ8" s="676"/>
      <c r="CR8" s="659">
        <v>29658838</v>
      </c>
      <c r="CS8" s="660"/>
      <c r="CT8" s="660"/>
      <c r="CU8" s="660"/>
      <c r="CV8" s="660"/>
      <c r="CW8" s="660"/>
      <c r="CX8" s="660"/>
      <c r="CY8" s="661"/>
      <c r="CZ8" s="662">
        <v>57.7</v>
      </c>
      <c r="DA8" s="662"/>
      <c r="DB8" s="662"/>
      <c r="DC8" s="662"/>
      <c r="DD8" s="668">
        <v>781527</v>
      </c>
      <c r="DE8" s="660"/>
      <c r="DF8" s="660"/>
      <c r="DG8" s="660"/>
      <c r="DH8" s="660"/>
      <c r="DI8" s="660"/>
      <c r="DJ8" s="660"/>
      <c r="DK8" s="660"/>
      <c r="DL8" s="660"/>
      <c r="DM8" s="660"/>
      <c r="DN8" s="660"/>
      <c r="DO8" s="660"/>
      <c r="DP8" s="661"/>
      <c r="DQ8" s="668">
        <v>12400041</v>
      </c>
      <c r="DR8" s="660"/>
      <c r="DS8" s="660"/>
      <c r="DT8" s="660"/>
      <c r="DU8" s="660"/>
      <c r="DV8" s="660"/>
      <c r="DW8" s="660"/>
      <c r="DX8" s="660"/>
      <c r="DY8" s="660"/>
      <c r="DZ8" s="660"/>
      <c r="EA8" s="660"/>
      <c r="EB8" s="660"/>
      <c r="EC8" s="669"/>
    </row>
    <row r="9" spans="2:143" ht="11.25" customHeight="1" x14ac:dyDescent="0.15">
      <c r="B9" s="656" t="s">
        <v>230</v>
      </c>
      <c r="C9" s="657"/>
      <c r="D9" s="657"/>
      <c r="E9" s="657"/>
      <c r="F9" s="657"/>
      <c r="G9" s="657"/>
      <c r="H9" s="657"/>
      <c r="I9" s="657"/>
      <c r="J9" s="657"/>
      <c r="K9" s="657"/>
      <c r="L9" s="657"/>
      <c r="M9" s="657"/>
      <c r="N9" s="657"/>
      <c r="O9" s="657"/>
      <c r="P9" s="657"/>
      <c r="Q9" s="658"/>
      <c r="R9" s="659">
        <v>98384</v>
      </c>
      <c r="S9" s="660"/>
      <c r="T9" s="660"/>
      <c r="U9" s="660"/>
      <c r="V9" s="660"/>
      <c r="W9" s="660"/>
      <c r="X9" s="660"/>
      <c r="Y9" s="661"/>
      <c r="Z9" s="662">
        <v>0.2</v>
      </c>
      <c r="AA9" s="662"/>
      <c r="AB9" s="662"/>
      <c r="AC9" s="662"/>
      <c r="AD9" s="663">
        <v>98384</v>
      </c>
      <c r="AE9" s="663"/>
      <c r="AF9" s="663"/>
      <c r="AG9" s="663"/>
      <c r="AH9" s="663"/>
      <c r="AI9" s="663"/>
      <c r="AJ9" s="663"/>
      <c r="AK9" s="663"/>
      <c r="AL9" s="664">
        <v>0.4</v>
      </c>
      <c r="AM9" s="665"/>
      <c r="AN9" s="665"/>
      <c r="AO9" s="666"/>
      <c r="AP9" s="656" t="s">
        <v>231</v>
      </c>
      <c r="AQ9" s="657"/>
      <c r="AR9" s="657"/>
      <c r="AS9" s="657"/>
      <c r="AT9" s="657"/>
      <c r="AU9" s="657"/>
      <c r="AV9" s="657"/>
      <c r="AW9" s="657"/>
      <c r="AX9" s="657"/>
      <c r="AY9" s="657"/>
      <c r="AZ9" s="657"/>
      <c r="BA9" s="657"/>
      <c r="BB9" s="657"/>
      <c r="BC9" s="657"/>
      <c r="BD9" s="657"/>
      <c r="BE9" s="657"/>
      <c r="BF9" s="658"/>
      <c r="BG9" s="659">
        <v>5204886</v>
      </c>
      <c r="BH9" s="660"/>
      <c r="BI9" s="660"/>
      <c r="BJ9" s="660"/>
      <c r="BK9" s="660"/>
      <c r="BL9" s="660"/>
      <c r="BM9" s="660"/>
      <c r="BN9" s="661"/>
      <c r="BO9" s="662">
        <v>28.9</v>
      </c>
      <c r="BP9" s="662"/>
      <c r="BQ9" s="662"/>
      <c r="BR9" s="662"/>
      <c r="BS9" s="668" t="s">
        <v>120</v>
      </c>
      <c r="BT9" s="660"/>
      <c r="BU9" s="660"/>
      <c r="BV9" s="660"/>
      <c r="BW9" s="660"/>
      <c r="BX9" s="660"/>
      <c r="BY9" s="660"/>
      <c r="BZ9" s="660"/>
      <c r="CA9" s="660"/>
      <c r="CB9" s="669"/>
      <c r="CD9" s="674" t="s">
        <v>232</v>
      </c>
      <c r="CE9" s="675"/>
      <c r="CF9" s="675"/>
      <c r="CG9" s="675"/>
      <c r="CH9" s="675"/>
      <c r="CI9" s="675"/>
      <c r="CJ9" s="675"/>
      <c r="CK9" s="675"/>
      <c r="CL9" s="675"/>
      <c r="CM9" s="675"/>
      <c r="CN9" s="675"/>
      <c r="CO9" s="675"/>
      <c r="CP9" s="675"/>
      <c r="CQ9" s="676"/>
      <c r="CR9" s="659">
        <v>3296406</v>
      </c>
      <c r="CS9" s="660"/>
      <c r="CT9" s="660"/>
      <c r="CU9" s="660"/>
      <c r="CV9" s="660"/>
      <c r="CW9" s="660"/>
      <c r="CX9" s="660"/>
      <c r="CY9" s="661"/>
      <c r="CZ9" s="662">
        <v>6.4</v>
      </c>
      <c r="DA9" s="662"/>
      <c r="DB9" s="662"/>
      <c r="DC9" s="662"/>
      <c r="DD9" s="668">
        <v>268775</v>
      </c>
      <c r="DE9" s="660"/>
      <c r="DF9" s="660"/>
      <c r="DG9" s="660"/>
      <c r="DH9" s="660"/>
      <c r="DI9" s="660"/>
      <c r="DJ9" s="660"/>
      <c r="DK9" s="660"/>
      <c r="DL9" s="660"/>
      <c r="DM9" s="660"/>
      <c r="DN9" s="660"/>
      <c r="DO9" s="660"/>
      <c r="DP9" s="661"/>
      <c r="DQ9" s="668">
        <v>2748087</v>
      </c>
      <c r="DR9" s="660"/>
      <c r="DS9" s="660"/>
      <c r="DT9" s="660"/>
      <c r="DU9" s="660"/>
      <c r="DV9" s="660"/>
      <c r="DW9" s="660"/>
      <c r="DX9" s="660"/>
      <c r="DY9" s="660"/>
      <c r="DZ9" s="660"/>
      <c r="EA9" s="660"/>
      <c r="EB9" s="660"/>
      <c r="EC9" s="669"/>
    </row>
    <row r="10" spans="2:143" ht="11.25" customHeight="1" x14ac:dyDescent="0.15">
      <c r="B10" s="656" t="s">
        <v>233</v>
      </c>
      <c r="C10" s="657"/>
      <c r="D10" s="657"/>
      <c r="E10" s="657"/>
      <c r="F10" s="657"/>
      <c r="G10" s="657"/>
      <c r="H10" s="657"/>
      <c r="I10" s="657"/>
      <c r="J10" s="657"/>
      <c r="K10" s="657"/>
      <c r="L10" s="657"/>
      <c r="M10" s="657"/>
      <c r="N10" s="657"/>
      <c r="O10" s="657"/>
      <c r="P10" s="657"/>
      <c r="Q10" s="658"/>
      <c r="R10" s="659" t="s">
        <v>120</v>
      </c>
      <c r="S10" s="660"/>
      <c r="T10" s="660"/>
      <c r="U10" s="660"/>
      <c r="V10" s="660"/>
      <c r="W10" s="660"/>
      <c r="X10" s="660"/>
      <c r="Y10" s="661"/>
      <c r="Z10" s="662" t="s">
        <v>120</v>
      </c>
      <c r="AA10" s="662"/>
      <c r="AB10" s="662"/>
      <c r="AC10" s="662"/>
      <c r="AD10" s="663" t="s">
        <v>120</v>
      </c>
      <c r="AE10" s="663"/>
      <c r="AF10" s="663"/>
      <c r="AG10" s="663"/>
      <c r="AH10" s="663"/>
      <c r="AI10" s="663"/>
      <c r="AJ10" s="663"/>
      <c r="AK10" s="663"/>
      <c r="AL10" s="664" t="s">
        <v>120</v>
      </c>
      <c r="AM10" s="665"/>
      <c r="AN10" s="665"/>
      <c r="AO10" s="666"/>
      <c r="AP10" s="656" t="s">
        <v>234</v>
      </c>
      <c r="AQ10" s="657"/>
      <c r="AR10" s="657"/>
      <c r="AS10" s="657"/>
      <c r="AT10" s="657"/>
      <c r="AU10" s="657"/>
      <c r="AV10" s="657"/>
      <c r="AW10" s="657"/>
      <c r="AX10" s="657"/>
      <c r="AY10" s="657"/>
      <c r="AZ10" s="657"/>
      <c r="BA10" s="657"/>
      <c r="BB10" s="657"/>
      <c r="BC10" s="657"/>
      <c r="BD10" s="657"/>
      <c r="BE10" s="657"/>
      <c r="BF10" s="658"/>
      <c r="BG10" s="659">
        <v>459743</v>
      </c>
      <c r="BH10" s="660"/>
      <c r="BI10" s="660"/>
      <c r="BJ10" s="660"/>
      <c r="BK10" s="660"/>
      <c r="BL10" s="660"/>
      <c r="BM10" s="660"/>
      <c r="BN10" s="661"/>
      <c r="BO10" s="662">
        <v>2.6</v>
      </c>
      <c r="BP10" s="662"/>
      <c r="BQ10" s="662"/>
      <c r="BR10" s="662"/>
      <c r="BS10" s="668">
        <v>76450</v>
      </c>
      <c r="BT10" s="660"/>
      <c r="BU10" s="660"/>
      <c r="BV10" s="660"/>
      <c r="BW10" s="660"/>
      <c r="BX10" s="660"/>
      <c r="BY10" s="660"/>
      <c r="BZ10" s="660"/>
      <c r="CA10" s="660"/>
      <c r="CB10" s="669"/>
      <c r="CD10" s="674" t="s">
        <v>235</v>
      </c>
      <c r="CE10" s="675"/>
      <c r="CF10" s="675"/>
      <c r="CG10" s="675"/>
      <c r="CH10" s="675"/>
      <c r="CI10" s="675"/>
      <c r="CJ10" s="675"/>
      <c r="CK10" s="675"/>
      <c r="CL10" s="675"/>
      <c r="CM10" s="675"/>
      <c r="CN10" s="675"/>
      <c r="CO10" s="675"/>
      <c r="CP10" s="675"/>
      <c r="CQ10" s="676"/>
      <c r="CR10" s="659">
        <v>172425</v>
      </c>
      <c r="CS10" s="660"/>
      <c r="CT10" s="660"/>
      <c r="CU10" s="660"/>
      <c r="CV10" s="660"/>
      <c r="CW10" s="660"/>
      <c r="CX10" s="660"/>
      <c r="CY10" s="661"/>
      <c r="CZ10" s="662">
        <v>0.3</v>
      </c>
      <c r="DA10" s="662"/>
      <c r="DB10" s="662"/>
      <c r="DC10" s="662"/>
      <c r="DD10" s="668" t="s">
        <v>236</v>
      </c>
      <c r="DE10" s="660"/>
      <c r="DF10" s="660"/>
      <c r="DG10" s="660"/>
      <c r="DH10" s="660"/>
      <c r="DI10" s="660"/>
      <c r="DJ10" s="660"/>
      <c r="DK10" s="660"/>
      <c r="DL10" s="660"/>
      <c r="DM10" s="660"/>
      <c r="DN10" s="660"/>
      <c r="DO10" s="660"/>
      <c r="DP10" s="661"/>
      <c r="DQ10" s="668">
        <v>170531</v>
      </c>
      <c r="DR10" s="660"/>
      <c r="DS10" s="660"/>
      <c r="DT10" s="660"/>
      <c r="DU10" s="660"/>
      <c r="DV10" s="660"/>
      <c r="DW10" s="660"/>
      <c r="DX10" s="660"/>
      <c r="DY10" s="660"/>
      <c r="DZ10" s="660"/>
      <c r="EA10" s="660"/>
      <c r="EB10" s="660"/>
      <c r="EC10" s="669"/>
    </row>
    <row r="11" spans="2:143" ht="11.25" customHeight="1" x14ac:dyDescent="0.15">
      <c r="B11" s="656" t="s">
        <v>237</v>
      </c>
      <c r="C11" s="657"/>
      <c r="D11" s="657"/>
      <c r="E11" s="657"/>
      <c r="F11" s="657"/>
      <c r="G11" s="657"/>
      <c r="H11" s="657"/>
      <c r="I11" s="657"/>
      <c r="J11" s="657"/>
      <c r="K11" s="657"/>
      <c r="L11" s="657"/>
      <c r="M11" s="657"/>
      <c r="N11" s="657"/>
      <c r="O11" s="657"/>
      <c r="P11" s="657"/>
      <c r="Q11" s="658"/>
      <c r="R11" s="659" t="s">
        <v>120</v>
      </c>
      <c r="S11" s="660"/>
      <c r="T11" s="660"/>
      <c r="U11" s="660"/>
      <c r="V11" s="660"/>
      <c r="W11" s="660"/>
      <c r="X11" s="660"/>
      <c r="Y11" s="661"/>
      <c r="Z11" s="662" t="s">
        <v>236</v>
      </c>
      <c r="AA11" s="662"/>
      <c r="AB11" s="662"/>
      <c r="AC11" s="662"/>
      <c r="AD11" s="663" t="s">
        <v>120</v>
      </c>
      <c r="AE11" s="663"/>
      <c r="AF11" s="663"/>
      <c r="AG11" s="663"/>
      <c r="AH11" s="663"/>
      <c r="AI11" s="663"/>
      <c r="AJ11" s="663"/>
      <c r="AK11" s="663"/>
      <c r="AL11" s="664" t="s">
        <v>120</v>
      </c>
      <c r="AM11" s="665"/>
      <c r="AN11" s="665"/>
      <c r="AO11" s="666"/>
      <c r="AP11" s="656" t="s">
        <v>238</v>
      </c>
      <c r="AQ11" s="657"/>
      <c r="AR11" s="657"/>
      <c r="AS11" s="657"/>
      <c r="AT11" s="657"/>
      <c r="AU11" s="657"/>
      <c r="AV11" s="657"/>
      <c r="AW11" s="657"/>
      <c r="AX11" s="657"/>
      <c r="AY11" s="657"/>
      <c r="AZ11" s="657"/>
      <c r="BA11" s="657"/>
      <c r="BB11" s="657"/>
      <c r="BC11" s="657"/>
      <c r="BD11" s="657"/>
      <c r="BE11" s="657"/>
      <c r="BF11" s="658"/>
      <c r="BG11" s="659">
        <v>1217139</v>
      </c>
      <c r="BH11" s="660"/>
      <c r="BI11" s="660"/>
      <c r="BJ11" s="660"/>
      <c r="BK11" s="660"/>
      <c r="BL11" s="660"/>
      <c r="BM11" s="660"/>
      <c r="BN11" s="661"/>
      <c r="BO11" s="662">
        <v>6.8</v>
      </c>
      <c r="BP11" s="662"/>
      <c r="BQ11" s="662"/>
      <c r="BR11" s="662"/>
      <c r="BS11" s="668">
        <v>240228</v>
      </c>
      <c r="BT11" s="660"/>
      <c r="BU11" s="660"/>
      <c r="BV11" s="660"/>
      <c r="BW11" s="660"/>
      <c r="BX11" s="660"/>
      <c r="BY11" s="660"/>
      <c r="BZ11" s="660"/>
      <c r="CA11" s="660"/>
      <c r="CB11" s="669"/>
      <c r="CD11" s="674" t="s">
        <v>239</v>
      </c>
      <c r="CE11" s="675"/>
      <c r="CF11" s="675"/>
      <c r="CG11" s="675"/>
      <c r="CH11" s="675"/>
      <c r="CI11" s="675"/>
      <c r="CJ11" s="675"/>
      <c r="CK11" s="675"/>
      <c r="CL11" s="675"/>
      <c r="CM11" s="675"/>
      <c r="CN11" s="675"/>
      <c r="CO11" s="675"/>
      <c r="CP11" s="675"/>
      <c r="CQ11" s="676"/>
      <c r="CR11" s="659">
        <v>27196</v>
      </c>
      <c r="CS11" s="660"/>
      <c r="CT11" s="660"/>
      <c r="CU11" s="660"/>
      <c r="CV11" s="660"/>
      <c r="CW11" s="660"/>
      <c r="CX11" s="660"/>
      <c r="CY11" s="661"/>
      <c r="CZ11" s="662">
        <v>0.1</v>
      </c>
      <c r="DA11" s="662"/>
      <c r="DB11" s="662"/>
      <c r="DC11" s="662"/>
      <c r="DD11" s="668" t="s">
        <v>236</v>
      </c>
      <c r="DE11" s="660"/>
      <c r="DF11" s="660"/>
      <c r="DG11" s="660"/>
      <c r="DH11" s="660"/>
      <c r="DI11" s="660"/>
      <c r="DJ11" s="660"/>
      <c r="DK11" s="660"/>
      <c r="DL11" s="660"/>
      <c r="DM11" s="660"/>
      <c r="DN11" s="660"/>
      <c r="DO11" s="660"/>
      <c r="DP11" s="661"/>
      <c r="DQ11" s="668">
        <v>24642</v>
      </c>
      <c r="DR11" s="660"/>
      <c r="DS11" s="660"/>
      <c r="DT11" s="660"/>
      <c r="DU11" s="660"/>
      <c r="DV11" s="660"/>
      <c r="DW11" s="660"/>
      <c r="DX11" s="660"/>
      <c r="DY11" s="660"/>
      <c r="DZ11" s="660"/>
      <c r="EA11" s="660"/>
      <c r="EB11" s="660"/>
      <c r="EC11" s="669"/>
    </row>
    <row r="12" spans="2:143" ht="11.25" customHeight="1" x14ac:dyDescent="0.15">
      <c r="B12" s="656" t="s">
        <v>240</v>
      </c>
      <c r="C12" s="657"/>
      <c r="D12" s="657"/>
      <c r="E12" s="657"/>
      <c r="F12" s="657"/>
      <c r="G12" s="657"/>
      <c r="H12" s="657"/>
      <c r="I12" s="657"/>
      <c r="J12" s="657"/>
      <c r="K12" s="657"/>
      <c r="L12" s="657"/>
      <c r="M12" s="657"/>
      <c r="N12" s="657"/>
      <c r="O12" s="657"/>
      <c r="P12" s="657"/>
      <c r="Q12" s="658"/>
      <c r="R12" s="659">
        <v>2434272</v>
      </c>
      <c r="S12" s="660"/>
      <c r="T12" s="660"/>
      <c r="U12" s="660"/>
      <c r="V12" s="660"/>
      <c r="W12" s="660"/>
      <c r="X12" s="660"/>
      <c r="Y12" s="661"/>
      <c r="Z12" s="662">
        <v>4.7</v>
      </c>
      <c r="AA12" s="662"/>
      <c r="AB12" s="662"/>
      <c r="AC12" s="662"/>
      <c r="AD12" s="663">
        <v>2434272</v>
      </c>
      <c r="AE12" s="663"/>
      <c r="AF12" s="663"/>
      <c r="AG12" s="663"/>
      <c r="AH12" s="663"/>
      <c r="AI12" s="663"/>
      <c r="AJ12" s="663"/>
      <c r="AK12" s="663"/>
      <c r="AL12" s="664">
        <v>9.3000000000000007</v>
      </c>
      <c r="AM12" s="665"/>
      <c r="AN12" s="665"/>
      <c r="AO12" s="666"/>
      <c r="AP12" s="656" t="s">
        <v>241</v>
      </c>
      <c r="AQ12" s="657"/>
      <c r="AR12" s="657"/>
      <c r="AS12" s="657"/>
      <c r="AT12" s="657"/>
      <c r="AU12" s="657"/>
      <c r="AV12" s="657"/>
      <c r="AW12" s="657"/>
      <c r="AX12" s="657"/>
      <c r="AY12" s="657"/>
      <c r="AZ12" s="657"/>
      <c r="BA12" s="657"/>
      <c r="BB12" s="657"/>
      <c r="BC12" s="657"/>
      <c r="BD12" s="657"/>
      <c r="BE12" s="657"/>
      <c r="BF12" s="658"/>
      <c r="BG12" s="659">
        <v>7969933</v>
      </c>
      <c r="BH12" s="660"/>
      <c r="BI12" s="660"/>
      <c r="BJ12" s="660"/>
      <c r="BK12" s="660"/>
      <c r="BL12" s="660"/>
      <c r="BM12" s="660"/>
      <c r="BN12" s="661"/>
      <c r="BO12" s="662">
        <v>44.3</v>
      </c>
      <c r="BP12" s="662"/>
      <c r="BQ12" s="662"/>
      <c r="BR12" s="662"/>
      <c r="BS12" s="668" t="s">
        <v>236</v>
      </c>
      <c r="BT12" s="660"/>
      <c r="BU12" s="660"/>
      <c r="BV12" s="660"/>
      <c r="BW12" s="660"/>
      <c r="BX12" s="660"/>
      <c r="BY12" s="660"/>
      <c r="BZ12" s="660"/>
      <c r="CA12" s="660"/>
      <c r="CB12" s="669"/>
      <c r="CD12" s="674" t="s">
        <v>242</v>
      </c>
      <c r="CE12" s="675"/>
      <c r="CF12" s="675"/>
      <c r="CG12" s="675"/>
      <c r="CH12" s="675"/>
      <c r="CI12" s="675"/>
      <c r="CJ12" s="675"/>
      <c r="CK12" s="675"/>
      <c r="CL12" s="675"/>
      <c r="CM12" s="675"/>
      <c r="CN12" s="675"/>
      <c r="CO12" s="675"/>
      <c r="CP12" s="675"/>
      <c r="CQ12" s="676"/>
      <c r="CR12" s="659">
        <v>152289</v>
      </c>
      <c r="CS12" s="660"/>
      <c r="CT12" s="660"/>
      <c r="CU12" s="660"/>
      <c r="CV12" s="660"/>
      <c r="CW12" s="660"/>
      <c r="CX12" s="660"/>
      <c r="CY12" s="661"/>
      <c r="CZ12" s="662">
        <v>0.3</v>
      </c>
      <c r="DA12" s="662"/>
      <c r="DB12" s="662"/>
      <c r="DC12" s="662"/>
      <c r="DD12" s="668" t="s">
        <v>236</v>
      </c>
      <c r="DE12" s="660"/>
      <c r="DF12" s="660"/>
      <c r="DG12" s="660"/>
      <c r="DH12" s="660"/>
      <c r="DI12" s="660"/>
      <c r="DJ12" s="660"/>
      <c r="DK12" s="660"/>
      <c r="DL12" s="660"/>
      <c r="DM12" s="660"/>
      <c r="DN12" s="660"/>
      <c r="DO12" s="660"/>
      <c r="DP12" s="661"/>
      <c r="DQ12" s="668">
        <v>131749</v>
      </c>
      <c r="DR12" s="660"/>
      <c r="DS12" s="660"/>
      <c r="DT12" s="660"/>
      <c r="DU12" s="660"/>
      <c r="DV12" s="660"/>
      <c r="DW12" s="660"/>
      <c r="DX12" s="660"/>
      <c r="DY12" s="660"/>
      <c r="DZ12" s="660"/>
      <c r="EA12" s="660"/>
      <c r="EB12" s="660"/>
      <c r="EC12" s="669"/>
    </row>
    <row r="13" spans="2:143" ht="11.25" customHeight="1" x14ac:dyDescent="0.15">
      <c r="B13" s="656" t="s">
        <v>243</v>
      </c>
      <c r="C13" s="657"/>
      <c r="D13" s="657"/>
      <c r="E13" s="657"/>
      <c r="F13" s="657"/>
      <c r="G13" s="657"/>
      <c r="H13" s="657"/>
      <c r="I13" s="657"/>
      <c r="J13" s="657"/>
      <c r="K13" s="657"/>
      <c r="L13" s="657"/>
      <c r="M13" s="657"/>
      <c r="N13" s="657"/>
      <c r="O13" s="657"/>
      <c r="P13" s="657"/>
      <c r="Q13" s="658"/>
      <c r="R13" s="659" t="s">
        <v>236</v>
      </c>
      <c r="S13" s="660"/>
      <c r="T13" s="660"/>
      <c r="U13" s="660"/>
      <c r="V13" s="660"/>
      <c r="W13" s="660"/>
      <c r="X13" s="660"/>
      <c r="Y13" s="661"/>
      <c r="Z13" s="662" t="s">
        <v>236</v>
      </c>
      <c r="AA13" s="662"/>
      <c r="AB13" s="662"/>
      <c r="AC13" s="662"/>
      <c r="AD13" s="663" t="s">
        <v>236</v>
      </c>
      <c r="AE13" s="663"/>
      <c r="AF13" s="663"/>
      <c r="AG13" s="663"/>
      <c r="AH13" s="663"/>
      <c r="AI13" s="663"/>
      <c r="AJ13" s="663"/>
      <c r="AK13" s="663"/>
      <c r="AL13" s="664" t="s">
        <v>236</v>
      </c>
      <c r="AM13" s="665"/>
      <c r="AN13" s="665"/>
      <c r="AO13" s="666"/>
      <c r="AP13" s="656" t="s">
        <v>244</v>
      </c>
      <c r="AQ13" s="657"/>
      <c r="AR13" s="657"/>
      <c r="AS13" s="657"/>
      <c r="AT13" s="657"/>
      <c r="AU13" s="657"/>
      <c r="AV13" s="657"/>
      <c r="AW13" s="657"/>
      <c r="AX13" s="657"/>
      <c r="AY13" s="657"/>
      <c r="AZ13" s="657"/>
      <c r="BA13" s="657"/>
      <c r="BB13" s="657"/>
      <c r="BC13" s="657"/>
      <c r="BD13" s="657"/>
      <c r="BE13" s="657"/>
      <c r="BF13" s="658"/>
      <c r="BG13" s="659">
        <v>7856371</v>
      </c>
      <c r="BH13" s="660"/>
      <c r="BI13" s="660"/>
      <c r="BJ13" s="660"/>
      <c r="BK13" s="660"/>
      <c r="BL13" s="660"/>
      <c r="BM13" s="660"/>
      <c r="BN13" s="661"/>
      <c r="BO13" s="662">
        <v>43.7</v>
      </c>
      <c r="BP13" s="662"/>
      <c r="BQ13" s="662"/>
      <c r="BR13" s="662"/>
      <c r="BS13" s="668" t="s">
        <v>236</v>
      </c>
      <c r="BT13" s="660"/>
      <c r="BU13" s="660"/>
      <c r="BV13" s="660"/>
      <c r="BW13" s="660"/>
      <c r="BX13" s="660"/>
      <c r="BY13" s="660"/>
      <c r="BZ13" s="660"/>
      <c r="CA13" s="660"/>
      <c r="CB13" s="669"/>
      <c r="CD13" s="674" t="s">
        <v>245</v>
      </c>
      <c r="CE13" s="675"/>
      <c r="CF13" s="675"/>
      <c r="CG13" s="675"/>
      <c r="CH13" s="675"/>
      <c r="CI13" s="675"/>
      <c r="CJ13" s="675"/>
      <c r="CK13" s="675"/>
      <c r="CL13" s="675"/>
      <c r="CM13" s="675"/>
      <c r="CN13" s="675"/>
      <c r="CO13" s="675"/>
      <c r="CP13" s="675"/>
      <c r="CQ13" s="676"/>
      <c r="CR13" s="659">
        <v>4577497</v>
      </c>
      <c r="CS13" s="660"/>
      <c r="CT13" s="660"/>
      <c r="CU13" s="660"/>
      <c r="CV13" s="660"/>
      <c r="CW13" s="660"/>
      <c r="CX13" s="660"/>
      <c r="CY13" s="661"/>
      <c r="CZ13" s="662">
        <v>8.9</v>
      </c>
      <c r="DA13" s="662"/>
      <c r="DB13" s="662"/>
      <c r="DC13" s="662"/>
      <c r="DD13" s="668">
        <v>1727985</v>
      </c>
      <c r="DE13" s="660"/>
      <c r="DF13" s="660"/>
      <c r="DG13" s="660"/>
      <c r="DH13" s="660"/>
      <c r="DI13" s="660"/>
      <c r="DJ13" s="660"/>
      <c r="DK13" s="660"/>
      <c r="DL13" s="660"/>
      <c r="DM13" s="660"/>
      <c r="DN13" s="660"/>
      <c r="DO13" s="660"/>
      <c r="DP13" s="661"/>
      <c r="DQ13" s="668">
        <v>2926681</v>
      </c>
      <c r="DR13" s="660"/>
      <c r="DS13" s="660"/>
      <c r="DT13" s="660"/>
      <c r="DU13" s="660"/>
      <c r="DV13" s="660"/>
      <c r="DW13" s="660"/>
      <c r="DX13" s="660"/>
      <c r="DY13" s="660"/>
      <c r="DZ13" s="660"/>
      <c r="EA13" s="660"/>
      <c r="EB13" s="660"/>
      <c r="EC13" s="669"/>
    </row>
    <row r="14" spans="2:143" ht="11.25" customHeight="1" x14ac:dyDescent="0.15">
      <c r="B14" s="656" t="s">
        <v>246</v>
      </c>
      <c r="C14" s="657"/>
      <c r="D14" s="657"/>
      <c r="E14" s="657"/>
      <c r="F14" s="657"/>
      <c r="G14" s="657"/>
      <c r="H14" s="657"/>
      <c r="I14" s="657"/>
      <c r="J14" s="657"/>
      <c r="K14" s="657"/>
      <c r="L14" s="657"/>
      <c r="M14" s="657"/>
      <c r="N14" s="657"/>
      <c r="O14" s="657"/>
      <c r="P14" s="657"/>
      <c r="Q14" s="658"/>
      <c r="R14" s="659" t="s">
        <v>120</v>
      </c>
      <c r="S14" s="660"/>
      <c r="T14" s="660"/>
      <c r="U14" s="660"/>
      <c r="V14" s="660"/>
      <c r="W14" s="660"/>
      <c r="X14" s="660"/>
      <c r="Y14" s="661"/>
      <c r="Z14" s="662" t="s">
        <v>120</v>
      </c>
      <c r="AA14" s="662"/>
      <c r="AB14" s="662"/>
      <c r="AC14" s="662"/>
      <c r="AD14" s="663" t="s">
        <v>120</v>
      </c>
      <c r="AE14" s="663"/>
      <c r="AF14" s="663"/>
      <c r="AG14" s="663"/>
      <c r="AH14" s="663"/>
      <c r="AI14" s="663"/>
      <c r="AJ14" s="663"/>
      <c r="AK14" s="663"/>
      <c r="AL14" s="664" t="s">
        <v>120</v>
      </c>
      <c r="AM14" s="665"/>
      <c r="AN14" s="665"/>
      <c r="AO14" s="666"/>
      <c r="AP14" s="656" t="s">
        <v>247</v>
      </c>
      <c r="AQ14" s="657"/>
      <c r="AR14" s="657"/>
      <c r="AS14" s="657"/>
      <c r="AT14" s="657"/>
      <c r="AU14" s="657"/>
      <c r="AV14" s="657"/>
      <c r="AW14" s="657"/>
      <c r="AX14" s="657"/>
      <c r="AY14" s="657"/>
      <c r="AZ14" s="657"/>
      <c r="BA14" s="657"/>
      <c r="BB14" s="657"/>
      <c r="BC14" s="657"/>
      <c r="BD14" s="657"/>
      <c r="BE14" s="657"/>
      <c r="BF14" s="658"/>
      <c r="BG14" s="659">
        <v>155362</v>
      </c>
      <c r="BH14" s="660"/>
      <c r="BI14" s="660"/>
      <c r="BJ14" s="660"/>
      <c r="BK14" s="660"/>
      <c r="BL14" s="660"/>
      <c r="BM14" s="660"/>
      <c r="BN14" s="661"/>
      <c r="BO14" s="662">
        <v>0.9</v>
      </c>
      <c r="BP14" s="662"/>
      <c r="BQ14" s="662"/>
      <c r="BR14" s="662"/>
      <c r="BS14" s="668" t="s">
        <v>120</v>
      </c>
      <c r="BT14" s="660"/>
      <c r="BU14" s="660"/>
      <c r="BV14" s="660"/>
      <c r="BW14" s="660"/>
      <c r="BX14" s="660"/>
      <c r="BY14" s="660"/>
      <c r="BZ14" s="660"/>
      <c r="CA14" s="660"/>
      <c r="CB14" s="669"/>
      <c r="CD14" s="674" t="s">
        <v>248</v>
      </c>
      <c r="CE14" s="675"/>
      <c r="CF14" s="675"/>
      <c r="CG14" s="675"/>
      <c r="CH14" s="675"/>
      <c r="CI14" s="675"/>
      <c r="CJ14" s="675"/>
      <c r="CK14" s="675"/>
      <c r="CL14" s="675"/>
      <c r="CM14" s="675"/>
      <c r="CN14" s="675"/>
      <c r="CO14" s="675"/>
      <c r="CP14" s="675"/>
      <c r="CQ14" s="676"/>
      <c r="CR14" s="659">
        <v>1769589</v>
      </c>
      <c r="CS14" s="660"/>
      <c r="CT14" s="660"/>
      <c r="CU14" s="660"/>
      <c r="CV14" s="660"/>
      <c r="CW14" s="660"/>
      <c r="CX14" s="660"/>
      <c r="CY14" s="661"/>
      <c r="CZ14" s="662">
        <v>3.4</v>
      </c>
      <c r="DA14" s="662"/>
      <c r="DB14" s="662"/>
      <c r="DC14" s="662"/>
      <c r="DD14" s="668">
        <v>61738</v>
      </c>
      <c r="DE14" s="660"/>
      <c r="DF14" s="660"/>
      <c r="DG14" s="660"/>
      <c r="DH14" s="660"/>
      <c r="DI14" s="660"/>
      <c r="DJ14" s="660"/>
      <c r="DK14" s="660"/>
      <c r="DL14" s="660"/>
      <c r="DM14" s="660"/>
      <c r="DN14" s="660"/>
      <c r="DO14" s="660"/>
      <c r="DP14" s="661"/>
      <c r="DQ14" s="668">
        <v>1706056</v>
      </c>
      <c r="DR14" s="660"/>
      <c r="DS14" s="660"/>
      <c r="DT14" s="660"/>
      <c r="DU14" s="660"/>
      <c r="DV14" s="660"/>
      <c r="DW14" s="660"/>
      <c r="DX14" s="660"/>
      <c r="DY14" s="660"/>
      <c r="DZ14" s="660"/>
      <c r="EA14" s="660"/>
      <c r="EB14" s="660"/>
      <c r="EC14" s="669"/>
    </row>
    <row r="15" spans="2:143" ht="11.25" customHeight="1" x14ac:dyDescent="0.15">
      <c r="B15" s="656" t="s">
        <v>249</v>
      </c>
      <c r="C15" s="657"/>
      <c r="D15" s="657"/>
      <c r="E15" s="657"/>
      <c r="F15" s="657"/>
      <c r="G15" s="657"/>
      <c r="H15" s="657"/>
      <c r="I15" s="657"/>
      <c r="J15" s="657"/>
      <c r="K15" s="657"/>
      <c r="L15" s="657"/>
      <c r="M15" s="657"/>
      <c r="N15" s="657"/>
      <c r="O15" s="657"/>
      <c r="P15" s="657"/>
      <c r="Q15" s="658"/>
      <c r="R15" s="659">
        <v>88842</v>
      </c>
      <c r="S15" s="660"/>
      <c r="T15" s="660"/>
      <c r="U15" s="660"/>
      <c r="V15" s="660"/>
      <c r="W15" s="660"/>
      <c r="X15" s="660"/>
      <c r="Y15" s="661"/>
      <c r="Z15" s="662">
        <v>0.2</v>
      </c>
      <c r="AA15" s="662"/>
      <c r="AB15" s="662"/>
      <c r="AC15" s="662"/>
      <c r="AD15" s="663">
        <v>88842</v>
      </c>
      <c r="AE15" s="663"/>
      <c r="AF15" s="663"/>
      <c r="AG15" s="663"/>
      <c r="AH15" s="663"/>
      <c r="AI15" s="663"/>
      <c r="AJ15" s="663"/>
      <c r="AK15" s="663"/>
      <c r="AL15" s="664">
        <v>0.3</v>
      </c>
      <c r="AM15" s="665"/>
      <c r="AN15" s="665"/>
      <c r="AO15" s="666"/>
      <c r="AP15" s="656" t="s">
        <v>250</v>
      </c>
      <c r="AQ15" s="657"/>
      <c r="AR15" s="657"/>
      <c r="AS15" s="657"/>
      <c r="AT15" s="657"/>
      <c r="AU15" s="657"/>
      <c r="AV15" s="657"/>
      <c r="AW15" s="657"/>
      <c r="AX15" s="657"/>
      <c r="AY15" s="657"/>
      <c r="AZ15" s="657"/>
      <c r="BA15" s="657"/>
      <c r="BB15" s="657"/>
      <c r="BC15" s="657"/>
      <c r="BD15" s="657"/>
      <c r="BE15" s="657"/>
      <c r="BF15" s="658"/>
      <c r="BG15" s="659">
        <v>1136787</v>
      </c>
      <c r="BH15" s="660"/>
      <c r="BI15" s="660"/>
      <c r="BJ15" s="660"/>
      <c r="BK15" s="660"/>
      <c r="BL15" s="660"/>
      <c r="BM15" s="660"/>
      <c r="BN15" s="661"/>
      <c r="BO15" s="662">
        <v>6.3</v>
      </c>
      <c r="BP15" s="662"/>
      <c r="BQ15" s="662"/>
      <c r="BR15" s="662"/>
      <c r="BS15" s="668" t="s">
        <v>236</v>
      </c>
      <c r="BT15" s="660"/>
      <c r="BU15" s="660"/>
      <c r="BV15" s="660"/>
      <c r="BW15" s="660"/>
      <c r="BX15" s="660"/>
      <c r="BY15" s="660"/>
      <c r="BZ15" s="660"/>
      <c r="CA15" s="660"/>
      <c r="CB15" s="669"/>
      <c r="CD15" s="674" t="s">
        <v>251</v>
      </c>
      <c r="CE15" s="675"/>
      <c r="CF15" s="675"/>
      <c r="CG15" s="675"/>
      <c r="CH15" s="675"/>
      <c r="CI15" s="675"/>
      <c r="CJ15" s="675"/>
      <c r="CK15" s="675"/>
      <c r="CL15" s="675"/>
      <c r="CM15" s="675"/>
      <c r="CN15" s="675"/>
      <c r="CO15" s="675"/>
      <c r="CP15" s="675"/>
      <c r="CQ15" s="676"/>
      <c r="CR15" s="659">
        <v>3687968</v>
      </c>
      <c r="CS15" s="660"/>
      <c r="CT15" s="660"/>
      <c r="CU15" s="660"/>
      <c r="CV15" s="660"/>
      <c r="CW15" s="660"/>
      <c r="CX15" s="660"/>
      <c r="CY15" s="661"/>
      <c r="CZ15" s="662">
        <v>7.2</v>
      </c>
      <c r="DA15" s="662"/>
      <c r="DB15" s="662"/>
      <c r="DC15" s="662"/>
      <c r="DD15" s="668">
        <v>349648</v>
      </c>
      <c r="DE15" s="660"/>
      <c r="DF15" s="660"/>
      <c r="DG15" s="660"/>
      <c r="DH15" s="660"/>
      <c r="DI15" s="660"/>
      <c r="DJ15" s="660"/>
      <c r="DK15" s="660"/>
      <c r="DL15" s="660"/>
      <c r="DM15" s="660"/>
      <c r="DN15" s="660"/>
      <c r="DO15" s="660"/>
      <c r="DP15" s="661"/>
      <c r="DQ15" s="668">
        <v>3109370</v>
      </c>
      <c r="DR15" s="660"/>
      <c r="DS15" s="660"/>
      <c r="DT15" s="660"/>
      <c r="DU15" s="660"/>
      <c r="DV15" s="660"/>
      <c r="DW15" s="660"/>
      <c r="DX15" s="660"/>
      <c r="DY15" s="660"/>
      <c r="DZ15" s="660"/>
      <c r="EA15" s="660"/>
      <c r="EB15" s="660"/>
      <c r="EC15" s="669"/>
    </row>
    <row r="16" spans="2:143" ht="11.25" customHeight="1" x14ac:dyDescent="0.15">
      <c r="B16" s="656" t="s">
        <v>252</v>
      </c>
      <c r="C16" s="657"/>
      <c r="D16" s="657"/>
      <c r="E16" s="657"/>
      <c r="F16" s="657"/>
      <c r="G16" s="657"/>
      <c r="H16" s="657"/>
      <c r="I16" s="657"/>
      <c r="J16" s="657"/>
      <c r="K16" s="657"/>
      <c r="L16" s="657"/>
      <c r="M16" s="657"/>
      <c r="N16" s="657"/>
      <c r="O16" s="657"/>
      <c r="P16" s="657"/>
      <c r="Q16" s="658"/>
      <c r="R16" s="659" t="s">
        <v>120</v>
      </c>
      <c r="S16" s="660"/>
      <c r="T16" s="660"/>
      <c r="U16" s="660"/>
      <c r="V16" s="660"/>
      <c r="W16" s="660"/>
      <c r="X16" s="660"/>
      <c r="Y16" s="661"/>
      <c r="Z16" s="662" t="s">
        <v>236</v>
      </c>
      <c r="AA16" s="662"/>
      <c r="AB16" s="662"/>
      <c r="AC16" s="662"/>
      <c r="AD16" s="663" t="s">
        <v>236</v>
      </c>
      <c r="AE16" s="663"/>
      <c r="AF16" s="663"/>
      <c r="AG16" s="663"/>
      <c r="AH16" s="663"/>
      <c r="AI16" s="663"/>
      <c r="AJ16" s="663"/>
      <c r="AK16" s="663"/>
      <c r="AL16" s="664" t="s">
        <v>236</v>
      </c>
      <c r="AM16" s="665"/>
      <c r="AN16" s="665"/>
      <c r="AO16" s="666"/>
      <c r="AP16" s="656" t="s">
        <v>253</v>
      </c>
      <c r="AQ16" s="657"/>
      <c r="AR16" s="657"/>
      <c r="AS16" s="657"/>
      <c r="AT16" s="657"/>
      <c r="AU16" s="657"/>
      <c r="AV16" s="657"/>
      <c r="AW16" s="657"/>
      <c r="AX16" s="657"/>
      <c r="AY16" s="657"/>
      <c r="AZ16" s="657"/>
      <c r="BA16" s="657"/>
      <c r="BB16" s="657"/>
      <c r="BC16" s="657"/>
      <c r="BD16" s="657"/>
      <c r="BE16" s="657"/>
      <c r="BF16" s="658"/>
      <c r="BG16" s="659" t="s">
        <v>236</v>
      </c>
      <c r="BH16" s="660"/>
      <c r="BI16" s="660"/>
      <c r="BJ16" s="660"/>
      <c r="BK16" s="660"/>
      <c r="BL16" s="660"/>
      <c r="BM16" s="660"/>
      <c r="BN16" s="661"/>
      <c r="BO16" s="662" t="s">
        <v>236</v>
      </c>
      <c r="BP16" s="662"/>
      <c r="BQ16" s="662"/>
      <c r="BR16" s="662"/>
      <c r="BS16" s="668" t="s">
        <v>120</v>
      </c>
      <c r="BT16" s="660"/>
      <c r="BU16" s="660"/>
      <c r="BV16" s="660"/>
      <c r="BW16" s="660"/>
      <c r="BX16" s="660"/>
      <c r="BY16" s="660"/>
      <c r="BZ16" s="660"/>
      <c r="CA16" s="660"/>
      <c r="CB16" s="669"/>
      <c r="CD16" s="674" t="s">
        <v>254</v>
      </c>
      <c r="CE16" s="675"/>
      <c r="CF16" s="675"/>
      <c r="CG16" s="675"/>
      <c r="CH16" s="675"/>
      <c r="CI16" s="675"/>
      <c r="CJ16" s="675"/>
      <c r="CK16" s="675"/>
      <c r="CL16" s="675"/>
      <c r="CM16" s="675"/>
      <c r="CN16" s="675"/>
      <c r="CO16" s="675"/>
      <c r="CP16" s="675"/>
      <c r="CQ16" s="676"/>
      <c r="CR16" s="659" t="s">
        <v>236</v>
      </c>
      <c r="CS16" s="660"/>
      <c r="CT16" s="660"/>
      <c r="CU16" s="660"/>
      <c r="CV16" s="660"/>
      <c r="CW16" s="660"/>
      <c r="CX16" s="660"/>
      <c r="CY16" s="661"/>
      <c r="CZ16" s="662" t="s">
        <v>120</v>
      </c>
      <c r="DA16" s="662"/>
      <c r="DB16" s="662"/>
      <c r="DC16" s="662"/>
      <c r="DD16" s="668" t="s">
        <v>120</v>
      </c>
      <c r="DE16" s="660"/>
      <c r="DF16" s="660"/>
      <c r="DG16" s="660"/>
      <c r="DH16" s="660"/>
      <c r="DI16" s="660"/>
      <c r="DJ16" s="660"/>
      <c r="DK16" s="660"/>
      <c r="DL16" s="660"/>
      <c r="DM16" s="660"/>
      <c r="DN16" s="660"/>
      <c r="DO16" s="660"/>
      <c r="DP16" s="661"/>
      <c r="DQ16" s="668" t="s">
        <v>236</v>
      </c>
      <c r="DR16" s="660"/>
      <c r="DS16" s="660"/>
      <c r="DT16" s="660"/>
      <c r="DU16" s="660"/>
      <c r="DV16" s="660"/>
      <c r="DW16" s="660"/>
      <c r="DX16" s="660"/>
      <c r="DY16" s="660"/>
      <c r="DZ16" s="660"/>
      <c r="EA16" s="660"/>
      <c r="EB16" s="660"/>
      <c r="EC16" s="669"/>
    </row>
    <row r="17" spans="2:133" ht="11.25" customHeight="1" x14ac:dyDescent="0.15">
      <c r="B17" s="656" t="s">
        <v>255</v>
      </c>
      <c r="C17" s="657"/>
      <c r="D17" s="657"/>
      <c r="E17" s="657"/>
      <c r="F17" s="657"/>
      <c r="G17" s="657"/>
      <c r="H17" s="657"/>
      <c r="I17" s="657"/>
      <c r="J17" s="657"/>
      <c r="K17" s="657"/>
      <c r="L17" s="657"/>
      <c r="M17" s="657"/>
      <c r="N17" s="657"/>
      <c r="O17" s="657"/>
      <c r="P17" s="657"/>
      <c r="Q17" s="658"/>
      <c r="R17" s="659">
        <v>65914</v>
      </c>
      <c r="S17" s="660"/>
      <c r="T17" s="660"/>
      <c r="U17" s="660"/>
      <c r="V17" s="660"/>
      <c r="W17" s="660"/>
      <c r="X17" s="660"/>
      <c r="Y17" s="661"/>
      <c r="Z17" s="662">
        <v>0.1</v>
      </c>
      <c r="AA17" s="662"/>
      <c r="AB17" s="662"/>
      <c r="AC17" s="662"/>
      <c r="AD17" s="663">
        <v>65914</v>
      </c>
      <c r="AE17" s="663"/>
      <c r="AF17" s="663"/>
      <c r="AG17" s="663"/>
      <c r="AH17" s="663"/>
      <c r="AI17" s="663"/>
      <c r="AJ17" s="663"/>
      <c r="AK17" s="663"/>
      <c r="AL17" s="664">
        <v>0.3</v>
      </c>
      <c r="AM17" s="665"/>
      <c r="AN17" s="665"/>
      <c r="AO17" s="666"/>
      <c r="AP17" s="656" t="s">
        <v>256</v>
      </c>
      <c r="AQ17" s="657"/>
      <c r="AR17" s="657"/>
      <c r="AS17" s="657"/>
      <c r="AT17" s="657"/>
      <c r="AU17" s="657"/>
      <c r="AV17" s="657"/>
      <c r="AW17" s="657"/>
      <c r="AX17" s="657"/>
      <c r="AY17" s="657"/>
      <c r="AZ17" s="657"/>
      <c r="BA17" s="657"/>
      <c r="BB17" s="657"/>
      <c r="BC17" s="657"/>
      <c r="BD17" s="657"/>
      <c r="BE17" s="657"/>
      <c r="BF17" s="658"/>
      <c r="BG17" s="659" t="s">
        <v>236</v>
      </c>
      <c r="BH17" s="660"/>
      <c r="BI17" s="660"/>
      <c r="BJ17" s="660"/>
      <c r="BK17" s="660"/>
      <c r="BL17" s="660"/>
      <c r="BM17" s="660"/>
      <c r="BN17" s="661"/>
      <c r="BO17" s="662" t="s">
        <v>120</v>
      </c>
      <c r="BP17" s="662"/>
      <c r="BQ17" s="662"/>
      <c r="BR17" s="662"/>
      <c r="BS17" s="668" t="s">
        <v>120</v>
      </c>
      <c r="BT17" s="660"/>
      <c r="BU17" s="660"/>
      <c r="BV17" s="660"/>
      <c r="BW17" s="660"/>
      <c r="BX17" s="660"/>
      <c r="BY17" s="660"/>
      <c r="BZ17" s="660"/>
      <c r="CA17" s="660"/>
      <c r="CB17" s="669"/>
      <c r="CD17" s="674" t="s">
        <v>257</v>
      </c>
      <c r="CE17" s="675"/>
      <c r="CF17" s="675"/>
      <c r="CG17" s="675"/>
      <c r="CH17" s="675"/>
      <c r="CI17" s="675"/>
      <c r="CJ17" s="675"/>
      <c r="CK17" s="675"/>
      <c r="CL17" s="675"/>
      <c r="CM17" s="675"/>
      <c r="CN17" s="675"/>
      <c r="CO17" s="675"/>
      <c r="CP17" s="675"/>
      <c r="CQ17" s="676"/>
      <c r="CR17" s="659">
        <v>4239011</v>
      </c>
      <c r="CS17" s="660"/>
      <c r="CT17" s="660"/>
      <c r="CU17" s="660"/>
      <c r="CV17" s="660"/>
      <c r="CW17" s="660"/>
      <c r="CX17" s="660"/>
      <c r="CY17" s="661"/>
      <c r="CZ17" s="662">
        <v>8.1999999999999993</v>
      </c>
      <c r="DA17" s="662"/>
      <c r="DB17" s="662"/>
      <c r="DC17" s="662"/>
      <c r="DD17" s="668" t="s">
        <v>236</v>
      </c>
      <c r="DE17" s="660"/>
      <c r="DF17" s="660"/>
      <c r="DG17" s="660"/>
      <c r="DH17" s="660"/>
      <c r="DI17" s="660"/>
      <c r="DJ17" s="660"/>
      <c r="DK17" s="660"/>
      <c r="DL17" s="660"/>
      <c r="DM17" s="660"/>
      <c r="DN17" s="660"/>
      <c r="DO17" s="660"/>
      <c r="DP17" s="661"/>
      <c r="DQ17" s="668">
        <v>4166751</v>
      </c>
      <c r="DR17" s="660"/>
      <c r="DS17" s="660"/>
      <c r="DT17" s="660"/>
      <c r="DU17" s="660"/>
      <c r="DV17" s="660"/>
      <c r="DW17" s="660"/>
      <c r="DX17" s="660"/>
      <c r="DY17" s="660"/>
      <c r="DZ17" s="660"/>
      <c r="EA17" s="660"/>
      <c r="EB17" s="660"/>
      <c r="EC17" s="669"/>
    </row>
    <row r="18" spans="2:133" ht="11.25" customHeight="1" x14ac:dyDescent="0.15">
      <c r="B18" s="656" t="s">
        <v>258</v>
      </c>
      <c r="C18" s="657"/>
      <c r="D18" s="657"/>
      <c r="E18" s="657"/>
      <c r="F18" s="657"/>
      <c r="G18" s="657"/>
      <c r="H18" s="657"/>
      <c r="I18" s="657"/>
      <c r="J18" s="657"/>
      <c r="K18" s="657"/>
      <c r="L18" s="657"/>
      <c r="M18" s="657"/>
      <c r="N18" s="657"/>
      <c r="O18" s="657"/>
      <c r="P18" s="657"/>
      <c r="Q18" s="658"/>
      <c r="R18" s="659">
        <v>6763338</v>
      </c>
      <c r="S18" s="660"/>
      <c r="T18" s="660"/>
      <c r="U18" s="660"/>
      <c r="V18" s="660"/>
      <c r="W18" s="660"/>
      <c r="X18" s="660"/>
      <c r="Y18" s="661"/>
      <c r="Z18" s="662">
        <v>13.2</v>
      </c>
      <c r="AA18" s="662"/>
      <c r="AB18" s="662"/>
      <c r="AC18" s="662"/>
      <c r="AD18" s="663">
        <v>6506284</v>
      </c>
      <c r="AE18" s="663"/>
      <c r="AF18" s="663"/>
      <c r="AG18" s="663"/>
      <c r="AH18" s="663"/>
      <c r="AI18" s="663"/>
      <c r="AJ18" s="663"/>
      <c r="AK18" s="663"/>
      <c r="AL18" s="664">
        <v>24.9</v>
      </c>
      <c r="AM18" s="665"/>
      <c r="AN18" s="665"/>
      <c r="AO18" s="666"/>
      <c r="AP18" s="656" t="s">
        <v>259</v>
      </c>
      <c r="AQ18" s="657"/>
      <c r="AR18" s="657"/>
      <c r="AS18" s="657"/>
      <c r="AT18" s="657"/>
      <c r="AU18" s="657"/>
      <c r="AV18" s="657"/>
      <c r="AW18" s="657"/>
      <c r="AX18" s="657"/>
      <c r="AY18" s="657"/>
      <c r="AZ18" s="657"/>
      <c r="BA18" s="657"/>
      <c r="BB18" s="657"/>
      <c r="BC18" s="657"/>
      <c r="BD18" s="657"/>
      <c r="BE18" s="657"/>
      <c r="BF18" s="658"/>
      <c r="BG18" s="659" t="s">
        <v>120</v>
      </c>
      <c r="BH18" s="660"/>
      <c r="BI18" s="660"/>
      <c r="BJ18" s="660"/>
      <c r="BK18" s="660"/>
      <c r="BL18" s="660"/>
      <c r="BM18" s="660"/>
      <c r="BN18" s="661"/>
      <c r="BO18" s="662" t="s">
        <v>236</v>
      </c>
      <c r="BP18" s="662"/>
      <c r="BQ18" s="662"/>
      <c r="BR18" s="662"/>
      <c r="BS18" s="668" t="s">
        <v>236</v>
      </c>
      <c r="BT18" s="660"/>
      <c r="BU18" s="660"/>
      <c r="BV18" s="660"/>
      <c r="BW18" s="660"/>
      <c r="BX18" s="660"/>
      <c r="BY18" s="660"/>
      <c r="BZ18" s="660"/>
      <c r="CA18" s="660"/>
      <c r="CB18" s="669"/>
      <c r="CD18" s="674" t="s">
        <v>260</v>
      </c>
      <c r="CE18" s="675"/>
      <c r="CF18" s="675"/>
      <c r="CG18" s="675"/>
      <c r="CH18" s="675"/>
      <c r="CI18" s="675"/>
      <c r="CJ18" s="675"/>
      <c r="CK18" s="675"/>
      <c r="CL18" s="675"/>
      <c r="CM18" s="675"/>
      <c r="CN18" s="675"/>
      <c r="CO18" s="675"/>
      <c r="CP18" s="675"/>
      <c r="CQ18" s="676"/>
      <c r="CR18" s="659" t="s">
        <v>236</v>
      </c>
      <c r="CS18" s="660"/>
      <c r="CT18" s="660"/>
      <c r="CU18" s="660"/>
      <c r="CV18" s="660"/>
      <c r="CW18" s="660"/>
      <c r="CX18" s="660"/>
      <c r="CY18" s="661"/>
      <c r="CZ18" s="662" t="s">
        <v>236</v>
      </c>
      <c r="DA18" s="662"/>
      <c r="DB18" s="662"/>
      <c r="DC18" s="662"/>
      <c r="DD18" s="668" t="s">
        <v>236</v>
      </c>
      <c r="DE18" s="660"/>
      <c r="DF18" s="660"/>
      <c r="DG18" s="660"/>
      <c r="DH18" s="660"/>
      <c r="DI18" s="660"/>
      <c r="DJ18" s="660"/>
      <c r="DK18" s="660"/>
      <c r="DL18" s="660"/>
      <c r="DM18" s="660"/>
      <c r="DN18" s="660"/>
      <c r="DO18" s="660"/>
      <c r="DP18" s="661"/>
      <c r="DQ18" s="668" t="s">
        <v>236</v>
      </c>
      <c r="DR18" s="660"/>
      <c r="DS18" s="660"/>
      <c r="DT18" s="660"/>
      <c r="DU18" s="660"/>
      <c r="DV18" s="660"/>
      <c r="DW18" s="660"/>
      <c r="DX18" s="660"/>
      <c r="DY18" s="660"/>
      <c r="DZ18" s="660"/>
      <c r="EA18" s="660"/>
      <c r="EB18" s="660"/>
      <c r="EC18" s="669"/>
    </row>
    <row r="19" spans="2:133" ht="11.25" customHeight="1" x14ac:dyDescent="0.15">
      <c r="B19" s="656" t="s">
        <v>261</v>
      </c>
      <c r="C19" s="657"/>
      <c r="D19" s="657"/>
      <c r="E19" s="657"/>
      <c r="F19" s="657"/>
      <c r="G19" s="657"/>
      <c r="H19" s="657"/>
      <c r="I19" s="657"/>
      <c r="J19" s="657"/>
      <c r="K19" s="657"/>
      <c r="L19" s="657"/>
      <c r="M19" s="657"/>
      <c r="N19" s="657"/>
      <c r="O19" s="657"/>
      <c r="P19" s="657"/>
      <c r="Q19" s="658"/>
      <c r="R19" s="659">
        <v>6506284</v>
      </c>
      <c r="S19" s="660"/>
      <c r="T19" s="660"/>
      <c r="U19" s="660"/>
      <c r="V19" s="660"/>
      <c r="W19" s="660"/>
      <c r="X19" s="660"/>
      <c r="Y19" s="661"/>
      <c r="Z19" s="662">
        <v>12.7</v>
      </c>
      <c r="AA19" s="662"/>
      <c r="AB19" s="662"/>
      <c r="AC19" s="662"/>
      <c r="AD19" s="663">
        <v>6506284</v>
      </c>
      <c r="AE19" s="663"/>
      <c r="AF19" s="663"/>
      <c r="AG19" s="663"/>
      <c r="AH19" s="663"/>
      <c r="AI19" s="663"/>
      <c r="AJ19" s="663"/>
      <c r="AK19" s="663"/>
      <c r="AL19" s="664">
        <v>24.9</v>
      </c>
      <c r="AM19" s="665"/>
      <c r="AN19" s="665"/>
      <c r="AO19" s="666"/>
      <c r="AP19" s="656" t="s">
        <v>262</v>
      </c>
      <c r="AQ19" s="657"/>
      <c r="AR19" s="657"/>
      <c r="AS19" s="657"/>
      <c r="AT19" s="657"/>
      <c r="AU19" s="657"/>
      <c r="AV19" s="657"/>
      <c r="AW19" s="657"/>
      <c r="AX19" s="657"/>
      <c r="AY19" s="657"/>
      <c r="AZ19" s="657"/>
      <c r="BA19" s="657"/>
      <c r="BB19" s="657"/>
      <c r="BC19" s="657"/>
      <c r="BD19" s="657"/>
      <c r="BE19" s="657"/>
      <c r="BF19" s="658"/>
      <c r="BG19" s="659">
        <v>1655659</v>
      </c>
      <c r="BH19" s="660"/>
      <c r="BI19" s="660"/>
      <c r="BJ19" s="660"/>
      <c r="BK19" s="660"/>
      <c r="BL19" s="660"/>
      <c r="BM19" s="660"/>
      <c r="BN19" s="661"/>
      <c r="BO19" s="662">
        <v>9.1999999999999993</v>
      </c>
      <c r="BP19" s="662"/>
      <c r="BQ19" s="662"/>
      <c r="BR19" s="662"/>
      <c r="BS19" s="668" t="s">
        <v>120</v>
      </c>
      <c r="BT19" s="660"/>
      <c r="BU19" s="660"/>
      <c r="BV19" s="660"/>
      <c r="BW19" s="660"/>
      <c r="BX19" s="660"/>
      <c r="BY19" s="660"/>
      <c r="BZ19" s="660"/>
      <c r="CA19" s="660"/>
      <c r="CB19" s="669"/>
      <c r="CD19" s="674" t="s">
        <v>263</v>
      </c>
      <c r="CE19" s="675"/>
      <c r="CF19" s="675"/>
      <c r="CG19" s="675"/>
      <c r="CH19" s="675"/>
      <c r="CI19" s="675"/>
      <c r="CJ19" s="675"/>
      <c r="CK19" s="675"/>
      <c r="CL19" s="675"/>
      <c r="CM19" s="675"/>
      <c r="CN19" s="675"/>
      <c r="CO19" s="675"/>
      <c r="CP19" s="675"/>
      <c r="CQ19" s="676"/>
      <c r="CR19" s="659" t="s">
        <v>120</v>
      </c>
      <c r="CS19" s="660"/>
      <c r="CT19" s="660"/>
      <c r="CU19" s="660"/>
      <c r="CV19" s="660"/>
      <c r="CW19" s="660"/>
      <c r="CX19" s="660"/>
      <c r="CY19" s="661"/>
      <c r="CZ19" s="662" t="s">
        <v>236</v>
      </c>
      <c r="DA19" s="662"/>
      <c r="DB19" s="662"/>
      <c r="DC19" s="662"/>
      <c r="DD19" s="668" t="s">
        <v>236</v>
      </c>
      <c r="DE19" s="660"/>
      <c r="DF19" s="660"/>
      <c r="DG19" s="660"/>
      <c r="DH19" s="660"/>
      <c r="DI19" s="660"/>
      <c r="DJ19" s="660"/>
      <c r="DK19" s="660"/>
      <c r="DL19" s="660"/>
      <c r="DM19" s="660"/>
      <c r="DN19" s="660"/>
      <c r="DO19" s="660"/>
      <c r="DP19" s="661"/>
      <c r="DQ19" s="668" t="s">
        <v>236</v>
      </c>
      <c r="DR19" s="660"/>
      <c r="DS19" s="660"/>
      <c r="DT19" s="660"/>
      <c r="DU19" s="660"/>
      <c r="DV19" s="660"/>
      <c r="DW19" s="660"/>
      <c r="DX19" s="660"/>
      <c r="DY19" s="660"/>
      <c r="DZ19" s="660"/>
      <c r="EA19" s="660"/>
      <c r="EB19" s="660"/>
      <c r="EC19" s="669"/>
    </row>
    <row r="20" spans="2:133" ht="11.25" customHeight="1" x14ac:dyDescent="0.15">
      <c r="B20" s="656" t="s">
        <v>264</v>
      </c>
      <c r="C20" s="657"/>
      <c r="D20" s="657"/>
      <c r="E20" s="657"/>
      <c r="F20" s="657"/>
      <c r="G20" s="657"/>
      <c r="H20" s="657"/>
      <c r="I20" s="657"/>
      <c r="J20" s="657"/>
      <c r="K20" s="657"/>
      <c r="L20" s="657"/>
      <c r="M20" s="657"/>
      <c r="N20" s="657"/>
      <c r="O20" s="657"/>
      <c r="P20" s="657"/>
      <c r="Q20" s="658"/>
      <c r="R20" s="659">
        <v>257054</v>
      </c>
      <c r="S20" s="660"/>
      <c r="T20" s="660"/>
      <c r="U20" s="660"/>
      <c r="V20" s="660"/>
      <c r="W20" s="660"/>
      <c r="X20" s="660"/>
      <c r="Y20" s="661"/>
      <c r="Z20" s="662">
        <v>0.5</v>
      </c>
      <c r="AA20" s="662"/>
      <c r="AB20" s="662"/>
      <c r="AC20" s="662"/>
      <c r="AD20" s="663" t="s">
        <v>236</v>
      </c>
      <c r="AE20" s="663"/>
      <c r="AF20" s="663"/>
      <c r="AG20" s="663"/>
      <c r="AH20" s="663"/>
      <c r="AI20" s="663"/>
      <c r="AJ20" s="663"/>
      <c r="AK20" s="663"/>
      <c r="AL20" s="664" t="s">
        <v>120</v>
      </c>
      <c r="AM20" s="665"/>
      <c r="AN20" s="665"/>
      <c r="AO20" s="666"/>
      <c r="AP20" s="656" t="s">
        <v>265</v>
      </c>
      <c r="AQ20" s="657"/>
      <c r="AR20" s="657"/>
      <c r="AS20" s="657"/>
      <c r="AT20" s="657"/>
      <c r="AU20" s="657"/>
      <c r="AV20" s="657"/>
      <c r="AW20" s="657"/>
      <c r="AX20" s="657"/>
      <c r="AY20" s="657"/>
      <c r="AZ20" s="657"/>
      <c r="BA20" s="657"/>
      <c r="BB20" s="657"/>
      <c r="BC20" s="657"/>
      <c r="BD20" s="657"/>
      <c r="BE20" s="657"/>
      <c r="BF20" s="658"/>
      <c r="BG20" s="659">
        <v>1655659</v>
      </c>
      <c r="BH20" s="660"/>
      <c r="BI20" s="660"/>
      <c r="BJ20" s="660"/>
      <c r="BK20" s="660"/>
      <c r="BL20" s="660"/>
      <c r="BM20" s="660"/>
      <c r="BN20" s="661"/>
      <c r="BO20" s="662">
        <v>9.1999999999999993</v>
      </c>
      <c r="BP20" s="662"/>
      <c r="BQ20" s="662"/>
      <c r="BR20" s="662"/>
      <c r="BS20" s="668" t="s">
        <v>236</v>
      </c>
      <c r="BT20" s="660"/>
      <c r="BU20" s="660"/>
      <c r="BV20" s="660"/>
      <c r="BW20" s="660"/>
      <c r="BX20" s="660"/>
      <c r="BY20" s="660"/>
      <c r="BZ20" s="660"/>
      <c r="CA20" s="660"/>
      <c r="CB20" s="669"/>
      <c r="CD20" s="674" t="s">
        <v>266</v>
      </c>
      <c r="CE20" s="675"/>
      <c r="CF20" s="675"/>
      <c r="CG20" s="675"/>
      <c r="CH20" s="675"/>
      <c r="CI20" s="675"/>
      <c r="CJ20" s="675"/>
      <c r="CK20" s="675"/>
      <c r="CL20" s="675"/>
      <c r="CM20" s="675"/>
      <c r="CN20" s="675"/>
      <c r="CO20" s="675"/>
      <c r="CP20" s="675"/>
      <c r="CQ20" s="676"/>
      <c r="CR20" s="659">
        <v>51393556</v>
      </c>
      <c r="CS20" s="660"/>
      <c r="CT20" s="660"/>
      <c r="CU20" s="660"/>
      <c r="CV20" s="660"/>
      <c r="CW20" s="660"/>
      <c r="CX20" s="660"/>
      <c r="CY20" s="661"/>
      <c r="CZ20" s="662">
        <v>100</v>
      </c>
      <c r="DA20" s="662"/>
      <c r="DB20" s="662"/>
      <c r="DC20" s="662"/>
      <c r="DD20" s="668">
        <v>3229271</v>
      </c>
      <c r="DE20" s="660"/>
      <c r="DF20" s="660"/>
      <c r="DG20" s="660"/>
      <c r="DH20" s="660"/>
      <c r="DI20" s="660"/>
      <c r="DJ20" s="660"/>
      <c r="DK20" s="660"/>
      <c r="DL20" s="660"/>
      <c r="DM20" s="660"/>
      <c r="DN20" s="660"/>
      <c r="DO20" s="660"/>
      <c r="DP20" s="661"/>
      <c r="DQ20" s="668">
        <v>30837697</v>
      </c>
      <c r="DR20" s="660"/>
      <c r="DS20" s="660"/>
      <c r="DT20" s="660"/>
      <c r="DU20" s="660"/>
      <c r="DV20" s="660"/>
      <c r="DW20" s="660"/>
      <c r="DX20" s="660"/>
      <c r="DY20" s="660"/>
      <c r="DZ20" s="660"/>
      <c r="EA20" s="660"/>
      <c r="EB20" s="660"/>
      <c r="EC20" s="669"/>
    </row>
    <row r="21" spans="2:133" ht="11.25" customHeight="1" x14ac:dyDescent="0.15">
      <c r="B21" s="656" t="s">
        <v>267</v>
      </c>
      <c r="C21" s="657"/>
      <c r="D21" s="657"/>
      <c r="E21" s="657"/>
      <c r="F21" s="657"/>
      <c r="G21" s="657"/>
      <c r="H21" s="657"/>
      <c r="I21" s="657"/>
      <c r="J21" s="657"/>
      <c r="K21" s="657"/>
      <c r="L21" s="657"/>
      <c r="M21" s="657"/>
      <c r="N21" s="657"/>
      <c r="O21" s="657"/>
      <c r="P21" s="657"/>
      <c r="Q21" s="658"/>
      <c r="R21" s="659" t="s">
        <v>120</v>
      </c>
      <c r="S21" s="660"/>
      <c r="T21" s="660"/>
      <c r="U21" s="660"/>
      <c r="V21" s="660"/>
      <c r="W21" s="660"/>
      <c r="X21" s="660"/>
      <c r="Y21" s="661"/>
      <c r="Z21" s="662" t="s">
        <v>120</v>
      </c>
      <c r="AA21" s="662"/>
      <c r="AB21" s="662"/>
      <c r="AC21" s="662"/>
      <c r="AD21" s="663" t="s">
        <v>120</v>
      </c>
      <c r="AE21" s="663"/>
      <c r="AF21" s="663"/>
      <c r="AG21" s="663"/>
      <c r="AH21" s="663"/>
      <c r="AI21" s="663"/>
      <c r="AJ21" s="663"/>
      <c r="AK21" s="663"/>
      <c r="AL21" s="664" t="s">
        <v>120</v>
      </c>
      <c r="AM21" s="665"/>
      <c r="AN21" s="665"/>
      <c r="AO21" s="666"/>
      <c r="AP21" s="677" t="s">
        <v>268</v>
      </c>
      <c r="AQ21" s="678"/>
      <c r="AR21" s="678"/>
      <c r="AS21" s="678"/>
      <c r="AT21" s="678"/>
      <c r="AU21" s="678"/>
      <c r="AV21" s="678"/>
      <c r="AW21" s="678"/>
      <c r="AX21" s="678"/>
      <c r="AY21" s="678"/>
      <c r="AZ21" s="678"/>
      <c r="BA21" s="678"/>
      <c r="BB21" s="678"/>
      <c r="BC21" s="678"/>
      <c r="BD21" s="678"/>
      <c r="BE21" s="678"/>
      <c r="BF21" s="679"/>
      <c r="BG21" s="659">
        <v>31513</v>
      </c>
      <c r="BH21" s="660"/>
      <c r="BI21" s="660"/>
      <c r="BJ21" s="660"/>
      <c r="BK21" s="660"/>
      <c r="BL21" s="660"/>
      <c r="BM21" s="660"/>
      <c r="BN21" s="661"/>
      <c r="BO21" s="662">
        <v>0.2</v>
      </c>
      <c r="BP21" s="662"/>
      <c r="BQ21" s="662"/>
      <c r="BR21" s="662"/>
      <c r="BS21" s="668" t="s">
        <v>120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269</v>
      </c>
      <c r="C22" s="657"/>
      <c r="D22" s="657"/>
      <c r="E22" s="657"/>
      <c r="F22" s="657"/>
      <c r="G22" s="657"/>
      <c r="H22" s="657"/>
      <c r="I22" s="657"/>
      <c r="J22" s="657"/>
      <c r="K22" s="657"/>
      <c r="L22" s="657"/>
      <c r="M22" s="657"/>
      <c r="N22" s="657"/>
      <c r="O22" s="657"/>
      <c r="P22" s="657"/>
      <c r="Q22" s="658"/>
      <c r="R22" s="659">
        <v>27748644</v>
      </c>
      <c r="S22" s="660"/>
      <c r="T22" s="660"/>
      <c r="U22" s="660"/>
      <c r="V22" s="660"/>
      <c r="W22" s="660"/>
      <c r="X22" s="660"/>
      <c r="Y22" s="661"/>
      <c r="Z22" s="662">
        <v>54</v>
      </c>
      <c r="AA22" s="662"/>
      <c r="AB22" s="662"/>
      <c r="AC22" s="662"/>
      <c r="AD22" s="663">
        <v>25867444</v>
      </c>
      <c r="AE22" s="663"/>
      <c r="AF22" s="663"/>
      <c r="AG22" s="663"/>
      <c r="AH22" s="663"/>
      <c r="AI22" s="663"/>
      <c r="AJ22" s="663"/>
      <c r="AK22" s="663"/>
      <c r="AL22" s="664">
        <v>99</v>
      </c>
      <c r="AM22" s="665"/>
      <c r="AN22" s="665"/>
      <c r="AO22" s="666"/>
      <c r="AP22" s="677" t="s">
        <v>270</v>
      </c>
      <c r="AQ22" s="678"/>
      <c r="AR22" s="678"/>
      <c r="AS22" s="678"/>
      <c r="AT22" s="678"/>
      <c r="AU22" s="678"/>
      <c r="AV22" s="678"/>
      <c r="AW22" s="678"/>
      <c r="AX22" s="678"/>
      <c r="AY22" s="678"/>
      <c r="AZ22" s="678"/>
      <c r="BA22" s="678"/>
      <c r="BB22" s="678"/>
      <c r="BC22" s="678"/>
      <c r="BD22" s="678"/>
      <c r="BE22" s="678"/>
      <c r="BF22" s="679"/>
      <c r="BG22" s="659" t="s">
        <v>236</v>
      </c>
      <c r="BH22" s="660"/>
      <c r="BI22" s="660"/>
      <c r="BJ22" s="660"/>
      <c r="BK22" s="660"/>
      <c r="BL22" s="660"/>
      <c r="BM22" s="660"/>
      <c r="BN22" s="661"/>
      <c r="BO22" s="662" t="s">
        <v>236</v>
      </c>
      <c r="BP22" s="662"/>
      <c r="BQ22" s="662"/>
      <c r="BR22" s="662"/>
      <c r="BS22" s="668" t="s">
        <v>236</v>
      </c>
      <c r="BT22" s="660"/>
      <c r="BU22" s="660"/>
      <c r="BV22" s="660"/>
      <c r="BW22" s="660"/>
      <c r="BX22" s="660"/>
      <c r="BY22" s="660"/>
      <c r="BZ22" s="660"/>
      <c r="CA22" s="660"/>
      <c r="CB22" s="669"/>
      <c r="CD22" s="641" t="s">
        <v>271</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272</v>
      </c>
      <c r="C23" s="657"/>
      <c r="D23" s="657"/>
      <c r="E23" s="657"/>
      <c r="F23" s="657"/>
      <c r="G23" s="657"/>
      <c r="H23" s="657"/>
      <c r="I23" s="657"/>
      <c r="J23" s="657"/>
      <c r="K23" s="657"/>
      <c r="L23" s="657"/>
      <c r="M23" s="657"/>
      <c r="N23" s="657"/>
      <c r="O23" s="657"/>
      <c r="P23" s="657"/>
      <c r="Q23" s="658"/>
      <c r="R23" s="659">
        <v>16097</v>
      </c>
      <c r="S23" s="660"/>
      <c r="T23" s="660"/>
      <c r="U23" s="660"/>
      <c r="V23" s="660"/>
      <c r="W23" s="660"/>
      <c r="X23" s="660"/>
      <c r="Y23" s="661"/>
      <c r="Z23" s="662">
        <v>0</v>
      </c>
      <c r="AA23" s="662"/>
      <c r="AB23" s="662"/>
      <c r="AC23" s="662"/>
      <c r="AD23" s="663">
        <v>16097</v>
      </c>
      <c r="AE23" s="663"/>
      <c r="AF23" s="663"/>
      <c r="AG23" s="663"/>
      <c r="AH23" s="663"/>
      <c r="AI23" s="663"/>
      <c r="AJ23" s="663"/>
      <c r="AK23" s="663"/>
      <c r="AL23" s="664">
        <v>0.1</v>
      </c>
      <c r="AM23" s="665"/>
      <c r="AN23" s="665"/>
      <c r="AO23" s="666"/>
      <c r="AP23" s="677" t="s">
        <v>273</v>
      </c>
      <c r="AQ23" s="678"/>
      <c r="AR23" s="678"/>
      <c r="AS23" s="678"/>
      <c r="AT23" s="678"/>
      <c r="AU23" s="678"/>
      <c r="AV23" s="678"/>
      <c r="AW23" s="678"/>
      <c r="AX23" s="678"/>
      <c r="AY23" s="678"/>
      <c r="AZ23" s="678"/>
      <c r="BA23" s="678"/>
      <c r="BB23" s="678"/>
      <c r="BC23" s="678"/>
      <c r="BD23" s="678"/>
      <c r="BE23" s="678"/>
      <c r="BF23" s="679"/>
      <c r="BG23" s="659">
        <v>1624146</v>
      </c>
      <c r="BH23" s="660"/>
      <c r="BI23" s="660"/>
      <c r="BJ23" s="660"/>
      <c r="BK23" s="660"/>
      <c r="BL23" s="660"/>
      <c r="BM23" s="660"/>
      <c r="BN23" s="661"/>
      <c r="BO23" s="662">
        <v>9</v>
      </c>
      <c r="BP23" s="662"/>
      <c r="BQ23" s="662"/>
      <c r="BR23" s="662"/>
      <c r="BS23" s="668" t="s">
        <v>120</v>
      </c>
      <c r="BT23" s="660"/>
      <c r="BU23" s="660"/>
      <c r="BV23" s="660"/>
      <c r="BW23" s="660"/>
      <c r="BX23" s="660"/>
      <c r="BY23" s="660"/>
      <c r="BZ23" s="660"/>
      <c r="CA23" s="660"/>
      <c r="CB23" s="669"/>
      <c r="CD23" s="641" t="s">
        <v>212</v>
      </c>
      <c r="CE23" s="642"/>
      <c r="CF23" s="642"/>
      <c r="CG23" s="642"/>
      <c r="CH23" s="642"/>
      <c r="CI23" s="642"/>
      <c r="CJ23" s="642"/>
      <c r="CK23" s="642"/>
      <c r="CL23" s="642"/>
      <c r="CM23" s="642"/>
      <c r="CN23" s="642"/>
      <c r="CO23" s="642"/>
      <c r="CP23" s="642"/>
      <c r="CQ23" s="643"/>
      <c r="CR23" s="641" t="s">
        <v>274</v>
      </c>
      <c r="CS23" s="642"/>
      <c r="CT23" s="642"/>
      <c r="CU23" s="642"/>
      <c r="CV23" s="642"/>
      <c r="CW23" s="642"/>
      <c r="CX23" s="642"/>
      <c r="CY23" s="643"/>
      <c r="CZ23" s="641" t="s">
        <v>275</v>
      </c>
      <c r="DA23" s="642"/>
      <c r="DB23" s="642"/>
      <c r="DC23" s="643"/>
      <c r="DD23" s="641" t="s">
        <v>276</v>
      </c>
      <c r="DE23" s="642"/>
      <c r="DF23" s="642"/>
      <c r="DG23" s="642"/>
      <c r="DH23" s="642"/>
      <c r="DI23" s="642"/>
      <c r="DJ23" s="642"/>
      <c r="DK23" s="643"/>
      <c r="DL23" s="689" t="s">
        <v>277</v>
      </c>
      <c r="DM23" s="690"/>
      <c r="DN23" s="690"/>
      <c r="DO23" s="690"/>
      <c r="DP23" s="690"/>
      <c r="DQ23" s="690"/>
      <c r="DR23" s="690"/>
      <c r="DS23" s="690"/>
      <c r="DT23" s="690"/>
      <c r="DU23" s="690"/>
      <c r="DV23" s="691"/>
      <c r="DW23" s="641" t="s">
        <v>278</v>
      </c>
      <c r="DX23" s="642"/>
      <c r="DY23" s="642"/>
      <c r="DZ23" s="642"/>
      <c r="EA23" s="642"/>
      <c r="EB23" s="642"/>
      <c r="EC23" s="643"/>
    </row>
    <row r="24" spans="2:133" ht="11.25" customHeight="1" x14ac:dyDescent="0.15">
      <c r="B24" s="656" t="s">
        <v>279</v>
      </c>
      <c r="C24" s="657"/>
      <c r="D24" s="657"/>
      <c r="E24" s="657"/>
      <c r="F24" s="657"/>
      <c r="G24" s="657"/>
      <c r="H24" s="657"/>
      <c r="I24" s="657"/>
      <c r="J24" s="657"/>
      <c r="K24" s="657"/>
      <c r="L24" s="657"/>
      <c r="M24" s="657"/>
      <c r="N24" s="657"/>
      <c r="O24" s="657"/>
      <c r="P24" s="657"/>
      <c r="Q24" s="658"/>
      <c r="R24" s="659">
        <v>163103</v>
      </c>
      <c r="S24" s="660"/>
      <c r="T24" s="660"/>
      <c r="U24" s="660"/>
      <c r="V24" s="660"/>
      <c r="W24" s="660"/>
      <c r="X24" s="660"/>
      <c r="Y24" s="661"/>
      <c r="Z24" s="662">
        <v>0.3</v>
      </c>
      <c r="AA24" s="662"/>
      <c r="AB24" s="662"/>
      <c r="AC24" s="662"/>
      <c r="AD24" s="663" t="s">
        <v>120</v>
      </c>
      <c r="AE24" s="663"/>
      <c r="AF24" s="663"/>
      <c r="AG24" s="663"/>
      <c r="AH24" s="663"/>
      <c r="AI24" s="663"/>
      <c r="AJ24" s="663"/>
      <c r="AK24" s="663"/>
      <c r="AL24" s="664" t="s">
        <v>120</v>
      </c>
      <c r="AM24" s="665"/>
      <c r="AN24" s="665"/>
      <c r="AO24" s="666"/>
      <c r="AP24" s="677" t="s">
        <v>280</v>
      </c>
      <c r="AQ24" s="678"/>
      <c r="AR24" s="678"/>
      <c r="AS24" s="678"/>
      <c r="AT24" s="678"/>
      <c r="AU24" s="678"/>
      <c r="AV24" s="678"/>
      <c r="AW24" s="678"/>
      <c r="AX24" s="678"/>
      <c r="AY24" s="678"/>
      <c r="AZ24" s="678"/>
      <c r="BA24" s="678"/>
      <c r="BB24" s="678"/>
      <c r="BC24" s="678"/>
      <c r="BD24" s="678"/>
      <c r="BE24" s="678"/>
      <c r="BF24" s="679"/>
      <c r="BG24" s="659" t="s">
        <v>236</v>
      </c>
      <c r="BH24" s="660"/>
      <c r="BI24" s="660"/>
      <c r="BJ24" s="660"/>
      <c r="BK24" s="660"/>
      <c r="BL24" s="660"/>
      <c r="BM24" s="660"/>
      <c r="BN24" s="661"/>
      <c r="BO24" s="662" t="s">
        <v>120</v>
      </c>
      <c r="BP24" s="662"/>
      <c r="BQ24" s="662"/>
      <c r="BR24" s="662"/>
      <c r="BS24" s="668" t="s">
        <v>236</v>
      </c>
      <c r="BT24" s="660"/>
      <c r="BU24" s="660"/>
      <c r="BV24" s="660"/>
      <c r="BW24" s="660"/>
      <c r="BX24" s="660"/>
      <c r="BY24" s="660"/>
      <c r="BZ24" s="660"/>
      <c r="CA24" s="660"/>
      <c r="CB24" s="669"/>
      <c r="CD24" s="670" t="s">
        <v>281</v>
      </c>
      <c r="CE24" s="671"/>
      <c r="CF24" s="671"/>
      <c r="CG24" s="671"/>
      <c r="CH24" s="671"/>
      <c r="CI24" s="671"/>
      <c r="CJ24" s="671"/>
      <c r="CK24" s="671"/>
      <c r="CL24" s="671"/>
      <c r="CM24" s="671"/>
      <c r="CN24" s="671"/>
      <c r="CO24" s="671"/>
      <c r="CP24" s="671"/>
      <c r="CQ24" s="672"/>
      <c r="CR24" s="648">
        <v>31867855</v>
      </c>
      <c r="CS24" s="649"/>
      <c r="CT24" s="649"/>
      <c r="CU24" s="649"/>
      <c r="CV24" s="649"/>
      <c r="CW24" s="649"/>
      <c r="CX24" s="649"/>
      <c r="CY24" s="650"/>
      <c r="CZ24" s="653">
        <v>62</v>
      </c>
      <c r="DA24" s="654"/>
      <c r="DB24" s="654"/>
      <c r="DC24" s="673"/>
      <c r="DD24" s="692">
        <v>16401880</v>
      </c>
      <c r="DE24" s="649"/>
      <c r="DF24" s="649"/>
      <c r="DG24" s="649"/>
      <c r="DH24" s="649"/>
      <c r="DI24" s="649"/>
      <c r="DJ24" s="649"/>
      <c r="DK24" s="650"/>
      <c r="DL24" s="692">
        <v>16315997</v>
      </c>
      <c r="DM24" s="649"/>
      <c r="DN24" s="649"/>
      <c r="DO24" s="649"/>
      <c r="DP24" s="649"/>
      <c r="DQ24" s="649"/>
      <c r="DR24" s="649"/>
      <c r="DS24" s="649"/>
      <c r="DT24" s="649"/>
      <c r="DU24" s="649"/>
      <c r="DV24" s="650"/>
      <c r="DW24" s="653">
        <v>58.2</v>
      </c>
      <c r="DX24" s="654"/>
      <c r="DY24" s="654"/>
      <c r="DZ24" s="654"/>
      <c r="EA24" s="654"/>
      <c r="EB24" s="654"/>
      <c r="EC24" s="655"/>
    </row>
    <row r="25" spans="2:133" ht="11.25" customHeight="1" x14ac:dyDescent="0.15">
      <c r="B25" s="656" t="s">
        <v>282</v>
      </c>
      <c r="C25" s="657"/>
      <c r="D25" s="657"/>
      <c r="E25" s="657"/>
      <c r="F25" s="657"/>
      <c r="G25" s="657"/>
      <c r="H25" s="657"/>
      <c r="I25" s="657"/>
      <c r="J25" s="657"/>
      <c r="K25" s="657"/>
      <c r="L25" s="657"/>
      <c r="M25" s="657"/>
      <c r="N25" s="657"/>
      <c r="O25" s="657"/>
      <c r="P25" s="657"/>
      <c r="Q25" s="658"/>
      <c r="R25" s="659">
        <v>452890</v>
      </c>
      <c r="S25" s="660"/>
      <c r="T25" s="660"/>
      <c r="U25" s="660"/>
      <c r="V25" s="660"/>
      <c r="W25" s="660"/>
      <c r="X25" s="660"/>
      <c r="Y25" s="661"/>
      <c r="Z25" s="662">
        <v>0.9</v>
      </c>
      <c r="AA25" s="662"/>
      <c r="AB25" s="662"/>
      <c r="AC25" s="662"/>
      <c r="AD25" s="663">
        <v>171671</v>
      </c>
      <c r="AE25" s="663"/>
      <c r="AF25" s="663"/>
      <c r="AG25" s="663"/>
      <c r="AH25" s="663"/>
      <c r="AI25" s="663"/>
      <c r="AJ25" s="663"/>
      <c r="AK25" s="663"/>
      <c r="AL25" s="664">
        <v>0.7</v>
      </c>
      <c r="AM25" s="665"/>
      <c r="AN25" s="665"/>
      <c r="AO25" s="666"/>
      <c r="AP25" s="677" t="s">
        <v>283</v>
      </c>
      <c r="AQ25" s="678"/>
      <c r="AR25" s="678"/>
      <c r="AS25" s="678"/>
      <c r="AT25" s="678"/>
      <c r="AU25" s="678"/>
      <c r="AV25" s="678"/>
      <c r="AW25" s="678"/>
      <c r="AX25" s="678"/>
      <c r="AY25" s="678"/>
      <c r="AZ25" s="678"/>
      <c r="BA25" s="678"/>
      <c r="BB25" s="678"/>
      <c r="BC25" s="678"/>
      <c r="BD25" s="678"/>
      <c r="BE25" s="678"/>
      <c r="BF25" s="679"/>
      <c r="BG25" s="659" t="s">
        <v>236</v>
      </c>
      <c r="BH25" s="660"/>
      <c r="BI25" s="660"/>
      <c r="BJ25" s="660"/>
      <c r="BK25" s="660"/>
      <c r="BL25" s="660"/>
      <c r="BM25" s="660"/>
      <c r="BN25" s="661"/>
      <c r="BO25" s="662" t="s">
        <v>120</v>
      </c>
      <c r="BP25" s="662"/>
      <c r="BQ25" s="662"/>
      <c r="BR25" s="662"/>
      <c r="BS25" s="668" t="s">
        <v>120</v>
      </c>
      <c r="BT25" s="660"/>
      <c r="BU25" s="660"/>
      <c r="BV25" s="660"/>
      <c r="BW25" s="660"/>
      <c r="BX25" s="660"/>
      <c r="BY25" s="660"/>
      <c r="BZ25" s="660"/>
      <c r="CA25" s="660"/>
      <c r="CB25" s="669"/>
      <c r="CD25" s="674" t="s">
        <v>284</v>
      </c>
      <c r="CE25" s="675"/>
      <c r="CF25" s="675"/>
      <c r="CG25" s="675"/>
      <c r="CH25" s="675"/>
      <c r="CI25" s="675"/>
      <c r="CJ25" s="675"/>
      <c r="CK25" s="675"/>
      <c r="CL25" s="675"/>
      <c r="CM25" s="675"/>
      <c r="CN25" s="675"/>
      <c r="CO25" s="675"/>
      <c r="CP25" s="675"/>
      <c r="CQ25" s="676"/>
      <c r="CR25" s="659">
        <v>6714514</v>
      </c>
      <c r="CS25" s="695"/>
      <c r="CT25" s="695"/>
      <c r="CU25" s="695"/>
      <c r="CV25" s="695"/>
      <c r="CW25" s="695"/>
      <c r="CX25" s="695"/>
      <c r="CY25" s="696"/>
      <c r="CZ25" s="664">
        <v>13.1</v>
      </c>
      <c r="DA25" s="693"/>
      <c r="DB25" s="693"/>
      <c r="DC25" s="697"/>
      <c r="DD25" s="668">
        <v>6301237</v>
      </c>
      <c r="DE25" s="695"/>
      <c r="DF25" s="695"/>
      <c r="DG25" s="695"/>
      <c r="DH25" s="695"/>
      <c r="DI25" s="695"/>
      <c r="DJ25" s="695"/>
      <c r="DK25" s="696"/>
      <c r="DL25" s="668">
        <v>6223896</v>
      </c>
      <c r="DM25" s="695"/>
      <c r="DN25" s="695"/>
      <c r="DO25" s="695"/>
      <c r="DP25" s="695"/>
      <c r="DQ25" s="695"/>
      <c r="DR25" s="695"/>
      <c r="DS25" s="695"/>
      <c r="DT25" s="695"/>
      <c r="DU25" s="695"/>
      <c r="DV25" s="696"/>
      <c r="DW25" s="664">
        <v>22.2</v>
      </c>
      <c r="DX25" s="693"/>
      <c r="DY25" s="693"/>
      <c r="DZ25" s="693"/>
      <c r="EA25" s="693"/>
      <c r="EB25" s="693"/>
      <c r="EC25" s="694"/>
    </row>
    <row r="26" spans="2:133" ht="11.25" customHeight="1" x14ac:dyDescent="0.15">
      <c r="B26" s="656" t="s">
        <v>285</v>
      </c>
      <c r="C26" s="657"/>
      <c r="D26" s="657"/>
      <c r="E26" s="657"/>
      <c r="F26" s="657"/>
      <c r="G26" s="657"/>
      <c r="H26" s="657"/>
      <c r="I26" s="657"/>
      <c r="J26" s="657"/>
      <c r="K26" s="657"/>
      <c r="L26" s="657"/>
      <c r="M26" s="657"/>
      <c r="N26" s="657"/>
      <c r="O26" s="657"/>
      <c r="P26" s="657"/>
      <c r="Q26" s="658"/>
      <c r="R26" s="659">
        <v>218416</v>
      </c>
      <c r="S26" s="660"/>
      <c r="T26" s="660"/>
      <c r="U26" s="660"/>
      <c r="V26" s="660"/>
      <c r="W26" s="660"/>
      <c r="X26" s="660"/>
      <c r="Y26" s="661"/>
      <c r="Z26" s="662">
        <v>0.4</v>
      </c>
      <c r="AA26" s="662"/>
      <c r="AB26" s="662"/>
      <c r="AC26" s="662"/>
      <c r="AD26" s="663" t="s">
        <v>236</v>
      </c>
      <c r="AE26" s="663"/>
      <c r="AF26" s="663"/>
      <c r="AG26" s="663"/>
      <c r="AH26" s="663"/>
      <c r="AI26" s="663"/>
      <c r="AJ26" s="663"/>
      <c r="AK26" s="663"/>
      <c r="AL26" s="664" t="s">
        <v>236</v>
      </c>
      <c r="AM26" s="665"/>
      <c r="AN26" s="665"/>
      <c r="AO26" s="666"/>
      <c r="AP26" s="677" t="s">
        <v>286</v>
      </c>
      <c r="AQ26" s="698"/>
      <c r="AR26" s="698"/>
      <c r="AS26" s="698"/>
      <c r="AT26" s="698"/>
      <c r="AU26" s="698"/>
      <c r="AV26" s="698"/>
      <c r="AW26" s="698"/>
      <c r="AX26" s="698"/>
      <c r="AY26" s="698"/>
      <c r="AZ26" s="698"/>
      <c r="BA26" s="698"/>
      <c r="BB26" s="698"/>
      <c r="BC26" s="698"/>
      <c r="BD26" s="698"/>
      <c r="BE26" s="698"/>
      <c r="BF26" s="679"/>
      <c r="BG26" s="659" t="s">
        <v>120</v>
      </c>
      <c r="BH26" s="660"/>
      <c r="BI26" s="660"/>
      <c r="BJ26" s="660"/>
      <c r="BK26" s="660"/>
      <c r="BL26" s="660"/>
      <c r="BM26" s="660"/>
      <c r="BN26" s="661"/>
      <c r="BO26" s="662" t="s">
        <v>120</v>
      </c>
      <c r="BP26" s="662"/>
      <c r="BQ26" s="662"/>
      <c r="BR26" s="662"/>
      <c r="BS26" s="668" t="s">
        <v>236</v>
      </c>
      <c r="BT26" s="660"/>
      <c r="BU26" s="660"/>
      <c r="BV26" s="660"/>
      <c r="BW26" s="660"/>
      <c r="BX26" s="660"/>
      <c r="BY26" s="660"/>
      <c r="BZ26" s="660"/>
      <c r="CA26" s="660"/>
      <c r="CB26" s="669"/>
      <c r="CD26" s="674" t="s">
        <v>287</v>
      </c>
      <c r="CE26" s="675"/>
      <c r="CF26" s="675"/>
      <c r="CG26" s="675"/>
      <c r="CH26" s="675"/>
      <c r="CI26" s="675"/>
      <c r="CJ26" s="675"/>
      <c r="CK26" s="675"/>
      <c r="CL26" s="675"/>
      <c r="CM26" s="675"/>
      <c r="CN26" s="675"/>
      <c r="CO26" s="675"/>
      <c r="CP26" s="675"/>
      <c r="CQ26" s="676"/>
      <c r="CR26" s="659">
        <v>4689412</v>
      </c>
      <c r="CS26" s="660"/>
      <c r="CT26" s="660"/>
      <c r="CU26" s="660"/>
      <c r="CV26" s="660"/>
      <c r="CW26" s="660"/>
      <c r="CX26" s="660"/>
      <c r="CY26" s="661"/>
      <c r="CZ26" s="664">
        <v>9.1</v>
      </c>
      <c r="DA26" s="693"/>
      <c r="DB26" s="693"/>
      <c r="DC26" s="697"/>
      <c r="DD26" s="668">
        <v>4436282</v>
      </c>
      <c r="DE26" s="660"/>
      <c r="DF26" s="660"/>
      <c r="DG26" s="660"/>
      <c r="DH26" s="660"/>
      <c r="DI26" s="660"/>
      <c r="DJ26" s="660"/>
      <c r="DK26" s="661"/>
      <c r="DL26" s="668" t="s">
        <v>120</v>
      </c>
      <c r="DM26" s="660"/>
      <c r="DN26" s="660"/>
      <c r="DO26" s="660"/>
      <c r="DP26" s="660"/>
      <c r="DQ26" s="660"/>
      <c r="DR26" s="660"/>
      <c r="DS26" s="660"/>
      <c r="DT26" s="660"/>
      <c r="DU26" s="660"/>
      <c r="DV26" s="661"/>
      <c r="DW26" s="664" t="s">
        <v>120</v>
      </c>
      <c r="DX26" s="693"/>
      <c r="DY26" s="693"/>
      <c r="DZ26" s="693"/>
      <c r="EA26" s="693"/>
      <c r="EB26" s="693"/>
      <c r="EC26" s="694"/>
    </row>
    <row r="27" spans="2:133" ht="11.25" customHeight="1" x14ac:dyDescent="0.15">
      <c r="B27" s="656" t="s">
        <v>288</v>
      </c>
      <c r="C27" s="657"/>
      <c r="D27" s="657"/>
      <c r="E27" s="657"/>
      <c r="F27" s="657"/>
      <c r="G27" s="657"/>
      <c r="H27" s="657"/>
      <c r="I27" s="657"/>
      <c r="J27" s="657"/>
      <c r="K27" s="657"/>
      <c r="L27" s="657"/>
      <c r="M27" s="657"/>
      <c r="N27" s="657"/>
      <c r="O27" s="657"/>
      <c r="P27" s="657"/>
      <c r="Q27" s="658"/>
      <c r="R27" s="659">
        <v>14108211</v>
      </c>
      <c r="S27" s="660"/>
      <c r="T27" s="660"/>
      <c r="U27" s="660"/>
      <c r="V27" s="660"/>
      <c r="W27" s="660"/>
      <c r="X27" s="660"/>
      <c r="Y27" s="661"/>
      <c r="Z27" s="662">
        <v>27.4</v>
      </c>
      <c r="AA27" s="662"/>
      <c r="AB27" s="662"/>
      <c r="AC27" s="662"/>
      <c r="AD27" s="663" t="s">
        <v>120</v>
      </c>
      <c r="AE27" s="663"/>
      <c r="AF27" s="663"/>
      <c r="AG27" s="663"/>
      <c r="AH27" s="663"/>
      <c r="AI27" s="663"/>
      <c r="AJ27" s="663"/>
      <c r="AK27" s="663"/>
      <c r="AL27" s="664" t="s">
        <v>236</v>
      </c>
      <c r="AM27" s="665"/>
      <c r="AN27" s="665"/>
      <c r="AO27" s="666"/>
      <c r="AP27" s="656" t="s">
        <v>289</v>
      </c>
      <c r="AQ27" s="657"/>
      <c r="AR27" s="657"/>
      <c r="AS27" s="657"/>
      <c r="AT27" s="657"/>
      <c r="AU27" s="657"/>
      <c r="AV27" s="657"/>
      <c r="AW27" s="657"/>
      <c r="AX27" s="657"/>
      <c r="AY27" s="657"/>
      <c r="AZ27" s="657"/>
      <c r="BA27" s="657"/>
      <c r="BB27" s="657"/>
      <c r="BC27" s="657"/>
      <c r="BD27" s="657"/>
      <c r="BE27" s="657"/>
      <c r="BF27" s="658"/>
      <c r="BG27" s="659">
        <v>17988280</v>
      </c>
      <c r="BH27" s="660"/>
      <c r="BI27" s="660"/>
      <c r="BJ27" s="660"/>
      <c r="BK27" s="660"/>
      <c r="BL27" s="660"/>
      <c r="BM27" s="660"/>
      <c r="BN27" s="661"/>
      <c r="BO27" s="662">
        <v>100</v>
      </c>
      <c r="BP27" s="662"/>
      <c r="BQ27" s="662"/>
      <c r="BR27" s="662"/>
      <c r="BS27" s="668">
        <v>316678</v>
      </c>
      <c r="BT27" s="660"/>
      <c r="BU27" s="660"/>
      <c r="BV27" s="660"/>
      <c r="BW27" s="660"/>
      <c r="BX27" s="660"/>
      <c r="BY27" s="660"/>
      <c r="BZ27" s="660"/>
      <c r="CA27" s="660"/>
      <c r="CB27" s="669"/>
      <c r="CD27" s="674" t="s">
        <v>290</v>
      </c>
      <c r="CE27" s="675"/>
      <c r="CF27" s="675"/>
      <c r="CG27" s="675"/>
      <c r="CH27" s="675"/>
      <c r="CI27" s="675"/>
      <c r="CJ27" s="675"/>
      <c r="CK27" s="675"/>
      <c r="CL27" s="675"/>
      <c r="CM27" s="675"/>
      <c r="CN27" s="675"/>
      <c r="CO27" s="675"/>
      <c r="CP27" s="675"/>
      <c r="CQ27" s="676"/>
      <c r="CR27" s="659">
        <v>20914330</v>
      </c>
      <c r="CS27" s="695"/>
      <c r="CT27" s="695"/>
      <c r="CU27" s="695"/>
      <c r="CV27" s="695"/>
      <c r="CW27" s="695"/>
      <c r="CX27" s="695"/>
      <c r="CY27" s="696"/>
      <c r="CZ27" s="664">
        <v>40.700000000000003</v>
      </c>
      <c r="DA27" s="693"/>
      <c r="DB27" s="693"/>
      <c r="DC27" s="697"/>
      <c r="DD27" s="668">
        <v>5933892</v>
      </c>
      <c r="DE27" s="695"/>
      <c r="DF27" s="695"/>
      <c r="DG27" s="695"/>
      <c r="DH27" s="695"/>
      <c r="DI27" s="695"/>
      <c r="DJ27" s="695"/>
      <c r="DK27" s="696"/>
      <c r="DL27" s="668">
        <v>5925350</v>
      </c>
      <c r="DM27" s="695"/>
      <c r="DN27" s="695"/>
      <c r="DO27" s="695"/>
      <c r="DP27" s="695"/>
      <c r="DQ27" s="695"/>
      <c r="DR27" s="695"/>
      <c r="DS27" s="695"/>
      <c r="DT27" s="695"/>
      <c r="DU27" s="695"/>
      <c r="DV27" s="696"/>
      <c r="DW27" s="664">
        <v>21.1</v>
      </c>
      <c r="DX27" s="693"/>
      <c r="DY27" s="693"/>
      <c r="DZ27" s="693"/>
      <c r="EA27" s="693"/>
      <c r="EB27" s="693"/>
      <c r="EC27" s="694"/>
    </row>
    <row r="28" spans="2:133" ht="11.25" customHeight="1" x14ac:dyDescent="0.15">
      <c r="B28" s="701" t="s">
        <v>291</v>
      </c>
      <c r="C28" s="702"/>
      <c r="D28" s="702"/>
      <c r="E28" s="702"/>
      <c r="F28" s="702"/>
      <c r="G28" s="702"/>
      <c r="H28" s="702"/>
      <c r="I28" s="702"/>
      <c r="J28" s="702"/>
      <c r="K28" s="702"/>
      <c r="L28" s="702"/>
      <c r="M28" s="702"/>
      <c r="N28" s="702"/>
      <c r="O28" s="702"/>
      <c r="P28" s="702"/>
      <c r="Q28" s="703"/>
      <c r="R28" s="659" t="s">
        <v>236</v>
      </c>
      <c r="S28" s="660"/>
      <c r="T28" s="660"/>
      <c r="U28" s="660"/>
      <c r="V28" s="660"/>
      <c r="W28" s="660"/>
      <c r="X28" s="660"/>
      <c r="Y28" s="661"/>
      <c r="Z28" s="662" t="s">
        <v>236</v>
      </c>
      <c r="AA28" s="662"/>
      <c r="AB28" s="662"/>
      <c r="AC28" s="662"/>
      <c r="AD28" s="663" t="s">
        <v>236</v>
      </c>
      <c r="AE28" s="663"/>
      <c r="AF28" s="663"/>
      <c r="AG28" s="663"/>
      <c r="AH28" s="663"/>
      <c r="AI28" s="663"/>
      <c r="AJ28" s="663"/>
      <c r="AK28" s="663"/>
      <c r="AL28" s="664" t="s">
        <v>120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292</v>
      </c>
      <c r="CE28" s="675"/>
      <c r="CF28" s="675"/>
      <c r="CG28" s="675"/>
      <c r="CH28" s="675"/>
      <c r="CI28" s="675"/>
      <c r="CJ28" s="675"/>
      <c r="CK28" s="675"/>
      <c r="CL28" s="675"/>
      <c r="CM28" s="675"/>
      <c r="CN28" s="675"/>
      <c r="CO28" s="675"/>
      <c r="CP28" s="675"/>
      <c r="CQ28" s="676"/>
      <c r="CR28" s="659">
        <v>4239011</v>
      </c>
      <c r="CS28" s="660"/>
      <c r="CT28" s="660"/>
      <c r="CU28" s="660"/>
      <c r="CV28" s="660"/>
      <c r="CW28" s="660"/>
      <c r="CX28" s="660"/>
      <c r="CY28" s="661"/>
      <c r="CZ28" s="664">
        <v>8.1999999999999993</v>
      </c>
      <c r="DA28" s="693"/>
      <c r="DB28" s="693"/>
      <c r="DC28" s="697"/>
      <c r="DD28" s="668">
        <v>4166751</v>
      </c>
      <c r="DE28" s="660"/>
      <c r="DF28" s="660"/>
      <c r="DG28" s="660"/>
      <c r="DH28" s="660"/>
      <c r="DI28" s="660"/>
      <c r="DJ28" s="660"/>
      <c r="DK28" s="661"/>
      <c r="DL28" s="668">
        <v>4166751</v>
      </c>
      <c r="DM28" s="660"/>
      <c r="DN28" s="660"/>
      <c r="DO28" s="660"/>
      <c r="DP28" s="660"/>
      <c r="DQ28" s="660"/>
      <c r="DR28" s="660"/>
      <c r="DS28" s="660"/>
      <c r="DT28" s="660"/>
      <c r="DU28" s="660"/>
      <c r="DV28" s="661"/>
      <c r="DW28" s="664">
        <v>14.9</v>
      </c>
      <c r="DX28" s="693"/>
      <c r="DY28" s="693"/>
      <c r="DZ28" s="693"/>
      <c r="EA28" s="693"/>
      <c r="EB28" s="693"/>
      <c r="EC28" s="694"/>
    </row>
    <row r="29" spans="2:133" ht="11.25" customHeight="1" x14ac:dyDescent="0.15">
      <c r="B29" s="656" t="s">
        <v>293</v>
      </c>
      <c r="C29" s="657"/>
      <c r="D29" s="657"/>
      <c r="E29" s="657"/>
      <c r="F29" s="657"/>
      <c r="G29" s="657"/>
      <c r="H29" s="657"/>
      <c r="I29" s="657"/>
      <c r="J29" s="657"/>
      <c r="K29" s="657"/>
      <c r="L29" s="657"/>
      <c r="M29" s="657"/>
      <c r="N29" s="657"/>
      <c r="O29" s="657"/>
      <c r="P29" s="657"/>
      <c r="Q29" s="658"/>
      <c r="R29" s="659">
        <v>3520520</v>
      </c>
      <c r="S29" s="660"/>
      <c r="T29" s="660"/>
      <c r="U29" s="660"/>
      <c r="V29" s="660"/>
      <c r="W29" s="660"/>
      <c r="X29" s="660"/>
      <c r="Y29" s="661"/>
      <c r="Z29" s="662">
        <v>6.8</v>
      </c>
      <c r="AA29" s="662"/>
      <c r="AB29" s="662"/>
      <c r="AC29" s="662"/>
      <c r="AD29" s="663" t="s">
        <v>120</v>
      </c>
      <c r="AE29" s="663"/>
      <c r="AF29" s="663"/>
      <c r="AG29" s="663"/>
      <c r="AH29" s="663"/>
      <c r="AI29" s="663"/>
      <c r="AJ29" s="663"/>
      <c r="AK29" s="663"/>
      <c r="AL29" s="664" t="s">
        <v>120</v>
      </c>
      <c r="AM29" s="665"/>
      <c r="AN29" s="665"/>
      <c r="AO29" s="666"/>
      <c r="AP29" s="638" t="s">
        <v>212</v>
      </c>
      <c r="AQ29" s="639"/>
      <c r="AR29" s="639"/>
      <c r="AS29" s="639"/>
      <c r="AT29" s="639"/>
      <c r="AU29" s="639"/>
      <c r="AV29" s="639"/>
      <c r="AW29" s="639"/>
      <c r="AX29" s="639"/>
      <c r="AY29" s="639"/>
      <c r="AZ29" s="639"/>
      <c r="BA29" s="639"/>
      <c r="BB29" s="639"/>
      <c r="BC29" s="639"/>
      <c r="BD29" s="639"/>
      <c r="BE29" s="639"/>
      <c r="BF29" s="640"/>
      <c r="BG29" s="638" t="s">
        <v>294</v>
      </c>
      <c r="BH29" s="699"/>
      <c r="BI29" s="699"/>
      <c r="BJ29" s="699"/>
      <c r="BK29" s="699"/>
      <c r="BL29" s="699"/>
      <c r="BM29" s="699"/>
      <c r="BN29" s="699"/>
      <c r="BO29" s="699"/>
      <c r="BP29" s="699"/>
      <c r="BQ29" s="700"/>
      <c r="BR29" s="638" t="s">
        <v>295</v>
      </c>
      <c r="BS29" s="699"/>
      <c r="BT29" s="699"/>
      <c r="BU29" s="699"/>
      <c r="BV29" s="699"/>
      <c r="BW29" s="699"/>
      <c r="BX29" s="699"/>
      <c r="BY29" s="699"/>
      <c r="BZ29" s="699"/>
      <c r="CA29" s="699"/>
      <c r="CB29" s="700"/>
      <c r="CD29" s="722" t="s">
        <v>296</v>
      </c>
      <c r="CE29" s="723"/>
      <c r="CF29" s="674" t="s">
        <v>297</v>
      </c>
      <c r="CG29" s="675"/>
      <c r="CH29" s="675"/>
      <c r="CI29" s="675"/>
      <c r="CJ29" s="675"/>
      <c r="CK29" s="675"/>
      <c r="CL29" s="675"/>
      <c r="CM29" s="675"/>
      <c r="CN29" s="675"/>
      <c r="CO29" s="675"/>
      <c r="CP29" s="675"/>
      <c r="CQ29" s="676"/>
      <c r="CR29" s="659">
        <v>4238987</v>
      </c>
      <c r="CS29" s="695"/>
      <c r="CT29" s="695"/>
      <c r="CU29" s="695"/>
      <c r="CV29" s="695"/>
      <c r="CW29" s="695"/>
      <c r="CX29" s="695"/>
      <c r="CY29" s="696"/>
      <c r="CZ29" s="664">
        <v>8.1999999999999993</v>
      </c>
      <c r="DA29" s="693"/>
      <c r="DB29" s="693"/>
      <c r="DC29" s="697"/>
      <c r="DD29" s="668">
        <v>4166727</v>
      </c>
      <c r="DE29" s="695"/>
      <c r="DF29" s="695"/>
      <c r="DG29" s="695"/>
      <c r="DH29" s="695"/>
      <c r="DI29" s="695"/>
      <c r="DJ29" s="695"/>
      <c r="DK29" s="696"/>
      <c r="DL29" s="668">
        <v>4166727</v>
      </c>
      <c r="DM29" s="695"/>
      <c r="DN29" s="695"/>
      <c r="DO29" s="695"/>
      <c r="DP29" s="695"/>
      <c r="DQ29" s="695"/>
      <c r="DR29" s="695"/>
      <c r="DS29" s="695"/>
      <c r="DT29" s="695"/>
      <c r="DU29" s="695"/>
      <c r="DV29" s="696"/>
      <c r="DW29" s="664">
        <v>14.9</v>
      </c>
      <c r="DX29" s="693"/>
      <c r="DY29" s="693"/>
      <c r="DZ29" s="693"/>
      <c r="EA29" s="693"/>
      <c r="EB29" s="693"/>
      <c r="EC29" s="694"/>
    </row>
    <row r="30" spans="2:133" ht="11.25" customHeight="1" x14ac:dyDescent="0.15">
      <c r="B30" s="656" t="s">
        <v>298</v>
      </c>
      <c r="C30" s="657"/>
      <c r="D30" s="657"/>
      <c r="E30" s="657"/>
      <c r="F30" s="657"/>
      <c r="G30" s="657"/>
      <c r="H30" s="657"/>
      <c r="I30" s="657"/>
      <c r="J30" s="657"/>
      <c r="K30" s="657"/>
      <c r="L30" s="657"/>
      <c r="M30" s="657"/>
      <c r="N30" s="657"/>
      <c r="O30" s="657"/>
      <c r="P30" s="657"/>
      <c r="Q30" s="658"/>
      <c r="R30" s="659">
        <v>307512</v>
      </c>
      <c r="S30" s="660"/>
      <c r="T30" s="660"/>
      <c r="U30" s="660"/>
      <c r="V30" s="660"/>
      <c r="W30" s="660"/>
      <c r="X30" s="660"/>
      <c r="Y30" s="661"/>
      <c r="Z30" s="662">
        <v>0.6</v>
      </c>
      <c r="AA30" s="662"/>
      <c r="AB30" s="662"/>
      <c r="AC30" s="662"/>
      <c r="AD30" s="663">
        <v>42348</v>
      </c>
      <c r="AE30" s="663"/>
      <c r="AF30" s="663"/>
      <c r="AG30" s="663"/>
      <c r="AH30" s="663"/>
      <c r="AI30" s="663"/>
      <c r="AJ30" s="663"/>
      <c r="AK30" s="663"/>
      <c r="AL30" s="664">
        <v>0.2</v>
      </c>
      <c r="AM30" s="665"/>
      <c r="AN30" s="665"/>
      <c r="AO30" s="666"/>
      <c r="AP30" s="707" t="s">
        <v>299</v>
      </c>
      <c r="AQ30" s="708"/>
      <c r="AR30" s="708"/>
      <c r="AS30" s="708"/>
      <c r="AT30" s="713" t="s">
        <v>300</v>
      </c>
      <c r="AU30" s="210"/>
      <c r="AV30" s="210"/>
      <c r="AW30" s="210"/>
      <c r="AX30" s="645" t="s">
        <v>178</v>
      </c>
      <c r="AY30" s="646"/>
      <c r="AZ30" s="646"/>
      <c r="BA30" s="646"/>
      <c r="BB30" s="646"/>
      <c r="BC30" s="646"/>
      <c r="BD30" s="646"/>
      <c r="BE30" s="646"/>
      <c r="BF30" s="647"/>
      <c r="BG30" s="719">
        <v>98.8</v>
      </c>
      <c r="BH30" s="720"/>
      <c r="BI30" s="720"/>
      <c r="BJ30" s="720"/>
      <c r="BK30" s="720"/>
      <c r="BL30" s="720"/>
      <c r="BM30" s="654">
        <v>96</v>
      </c>
      <c r="BN30" s="720"/>
      <c r="BO30" s="720"/>
      <c r="BP30" s="720"/>
      <c r="BQ30" s="721"/>
      <c r="BR30" s="719">
        <v>98.7</v>
      </c>
      <c r="BS30" s="720"/>
      <c r="BT30" s="720"/>
      <c r="BU30" s="720"/>
      <c r="BV30" s="720"/>
      <c r="BW30" s="720"/>
      <c r="BX30" s="654">
        <v>95.3</v>
      </c>
      <c r="BY30" s="720"/>
      <c r="BZ30" s="720"/>
      <c r="CA30" s="720"/>
      <c r="CB30" s="721"/>
      <c r="CD30" s="724"/>
      <c r="CE30" s="725"/>
      <c r="CF30" s="674" t="s">
        <v>301</v>
      </c>
      <c r="CG30" s="675"/>
      <c r="CH30" s="675"/>
      <c r="CI30" s="675"/>
      <c r="CJ30" s="675"/>
      <c r="CK30" s="675"/>
      <c r="CL30" s="675"/>
      <c r="CM30" s="675"/>
      <c r="CN30" s="675"/>
      <c r="CO30" s="675"/>
      <c r="CP30" s="675"/>
      <c r="CQ30" s="676"/>
      <c r="CR30" s="659">
        <v>3787913</v>
      </c>
      <c r="CS30" s="660"/>
      <c r="CT30" s="660"/>
      <c r="CU30" s="660"/>
      <c r="CV30" s="660"/>
      <c r="CW30" s="660"/>
      <c r="CX30" s="660"/>
      <c r="CY30" s="661"/>
      <c r="CZ30" s="664">
        <v>7.4</v>
      </c>
      <c r="DA30" s="693"/>
      <c r="DB30" s="693"/>
      <c r="DC30" s="697"/>
      <c r="DD30" s="668">
        <v>3725029</v>
      </c>
      <c r="DE30" s="660"/>
      <c r="DF30" s="660"/>
      <c r="DG30" s="660"/>
      <c r="DH30" s="660"/>
      <c r="DI30" s="660"/>
      <c r="DJ30" s="660"/>
      <c r="DK30" s="661"/>
      <c r="DL30" s="668">
        <v>3725029</v>
      </c>
      <c r="DM30" s="660"/>
      <c r="DN30" s="660"/>
      <c r="DO30" s="660"/>
      <c r="DP30" s="660"/>
      <c r="DQ30" s="660"/>
      <c r="DR30" s="660"/>
      <c r="DS30" s="660"/>
      <c r="DT30" s="660"/>
      <c r="DU30" s="660"/>
      <c r="DV30" s="661"/>
      <c r="DW30" s="664">
        <v>13.3</v>
      </c>
      <c r="DX30" s="693"/>
      <c r="DY30" s="693"/>
      <c r="DZ30" s="693"/>
      <c r="EA30" s="693"/>
      <c r="EB30" s="693"/>
      <c r="EC30" s="694"/>
    </row>
    <row r="31" spans="2:133" ht="11.25" customHeight="1" x14ac:dyDescent="0.15">
      <c r="B31" s="656" t="s">
        <v>302</v>
      </c>
      <c r="C31" s="657"/>
      <c r="D31" s="657"/>
      <c r="E31" s="657"/>
      <c r="F31" s="657"/>
      <c r="G31" s="657"/>
      <c r="H31" s="657"/>
      <c r="I31" s="657"/>
      <c r="J31" s="657"/>
      <c r="K31" s="657"/>
      <c r="L31" s="657"/>
      <c r="M31" s="657"/>
      <c r="N31" s="657"/>
      <c r="O31" s="657"/>
      <c r="P31" s="657"/>
      <c r="Q31" s="658"/>
      <c r="R31" s="659">
        <v>11287</v>
      </c>
      <c r="S31" s="660"/>
      <c r="T31" s="660"/>
      <c r="U31" s="660"/>
      <c r="V31" s="660"/>
      <c r="W31" s="660"/>
      <c r="X31" s="660"/>
      <c r="Y31" s="661"/>
      <c r="Z31" s="662">
        <v>0</v>
      </c>
      <c r="AA31" s="662"/>
      <c r="AB31" s="662"/>
      <c r="AC31" s="662"/>
      <c r="AD31" s="663" t="s">
        <v>120</v>
      </c>
      <c r="AE31" s="663"/>
      <c r="AF31" s="663"/>
      <c r="AG31" s="663"/>
      <c r="AH31" s="663"/>
      <c r="AI31" s="663"/>
      <c r="AJ31" s="663"/>
      <c r="AK31" s="663"/>
      <c r="AL31" s="664" t="s">
        <v>236</v>
      </c>
      <c r="AM31" s="665"/>
      <c r="AN31" s="665"/>
      <c r="AO31" s="666"/>
      <c r="AP31" s="709"/>
      <c r="AQ31" s="710"/>
      <c r="AR31" s="710"/>
      <c r="AS31" s="710"/>
      <c r="AT31" s="714"/>
      <c r="AU31" s="209" t="s">
        <v>303</v>
      </c>
      <c r="AV31" s="209"/>
      <c r="AW31" s="209"/>
      <c r="AX31" s="656" t="s">
        <v>304</v>
      </c>
      <c r="AY31" s="657"/>
      <c r="AZ31" s="657"/>
      <c r="BA31" s="657"/>
      <c r="BB31" s="657"/>
      <c r="BC31" s="657"/>
      <c r="BD31" s="657"/>
      <c r="BE31" s="657"/>
      <c r="BF31" s="658"/>
      <c r="BG31" s="716">
        <v>98.2</v>
      </c>
      <c r="BH31" s="695"/>
      <c r="BI31" s="695"/>
      <c r="BJ31" s="695"/>
      <c r="BK31" s="695"/>
      <c r="BL31" s="695"/>
      <c r="BM31" s="665">
        <v>94.9</v>
      </c>
      <c r="BN31" s="717"/>
      <c r="BO31" s="717"/>
      <c r="BP31" s="717"/>
      <c r="BQ31" s="718"/>
      <c r="BR31" s="716">
        <v>98.1</v>
      </c>
      <c r="BS31" s="695"/>
      <c r="BT31" s="695"/>
      <c r="BU31" s="695"/>
      <c r="BV31" s="695"/>
      <c r="BW31" s="695"/>
      <c r="BX31" s="665">
        <v>94</v>
      </c>
      <c r="BY31" s="717"/>
      <c r="BZ31" s="717"/>
      <c r="CA31" s="717"/>
      <c r="CB31" s="718"/>
      <c r="CD31" s="724"/>
      <c r="CE31" s="725"/>
      <c r="CF31" s="674" t="s">
        <v>305</v>
      </c>
      <c r="CG31" s="675"/>
      <c r="CH31" s="675"/>
      <c r="CI31" s="675"/>
      <c r="CJ31" s="675"/>
      <c r="CK31" s="675"/>
      <c r="CL31" s="675"/>
      <c r="CM31" s="675"/>
      <c r="CN31" s="675"/>
      <c r="CO31" s="675"/>
      <c r="CP31" s="675"/>
      <c r="CQ31" s="676"/>
      <c r="CR31" s="659">
        <v>451074</v>
      </c>
      <c r="CS31" s="695"/>
      <c r="CT31" s="695"/>
      <c r="CU31" s="695"/>
      <c r="CV31" s="695"/>
      <c r="CW31" s="695"/>
      <c r="CX31" s="695"/>
      <c r="CY31" s="696"/>
      <c r="CZ31" s="664">
        <v>0.9</v>
      </c>
      <c r="DA31" s="693"/>
      <c r="DB31" s="693"/>
      <c r="DC31" s="697"/>
      <c r="DD31" s="668">
        <v>441698</v>
      </c>
      <c r="DE31" s="695"/>
      <c r="DF31" s="695"/>
      <c r="DG31" s="695"/>
      <c r="DH31" s="695"/>
      <c r="DI31" s="695"/>
      <c r="DJ31" s="695"/>
      <c r="DK31" s="696"/>
      <c r="DL31" s="668">
        <v>441698</v>
      </c>
      <c r="DM31" s="695"/>
      <c r="DN31" s="695"/>
      <c r="DO31" s="695"/>
      <c r="DP31" s="695"/>
      <c r="DQ31" s="695"/>
      <c r="DR31" s="695"/>
      <c r="DS31" s="695"/>
      <c r="DT31" s="695"/>
      <c r="DU31" s="695"/>
      <c r="DV31" s="696"/>
      <c r="DW31" s="664">
        <v>1.6</v>
      </c>
      <c r="DX31" s="693"/>
      <c r="DY31" s="693"/>
      <c r="DZ31" s="693"/>
      <c r="EA31" s="693"/>
      <c r="EB31" s="693"/>
      <c r="EC31" s="694"/>
    </row>
    <row r="32" spans="2:133" ht="11.25" customHeight="1" x14ac:dyDescent="0.15">
      <c r="B32" s="656" t="s">
        <v>306</v>
      </c>
      <c r="C32" s="657"/>
      <c r="D32" s="657"/>
      <c r="E32" s="657"/>
      <c r="F32" s="657"/>
      <c r="G32" s="657"/>
      <c r="H32" s="657"/>
      <c r="I32" s="657"/>
      <c r="J32" s="657"/>
      <c r="K32" s="657"/>
      <c r="L32" s="657"/>
      <c r="M32" s="657"/>
      <c r="N32" s="657"/>
      <c r="O32" s="657"/>
      <c r="P32" s="657"/>
      <c r="Q32" s="658"/>
      <c r="R32" s="659">
        <v>226950</v>
      </c>
      <c r="S32" s="660"/>
      <c r="T32" s="660"/>
      <c r="U32" s="660"/>
      <c r="V32" s="660"/>
      <c r="W32" s="660"/>
      <c r="X32" s="660"/>
      <c r="Y32" s="661"/>
      <c r="Z32" s="662">
        <v>0.4</v>
      </c>
      <c r="AA32" s="662"/>
      <c r="AB32" s="662"/>
      <c r="AC32" s="662"/>
      <c r="AD32" s="663" t="s">
        <v>120</v>
      </c>
      <c r="AE32" s="663"/>
      <c r="AF32" s="663"/>
      <c r="AG32" s="663"/>
      <c r="AH32" s="663"/>
      <c r="AI32" s="663"/>
      <c r="AJ32" s="663"/>
      <c r="AK32" s="663"/>
      <c r="AL32" s="664" t="s">
        <v>120</v>
      </c>
      <c r="AM32" s="665"/>
      <c r="AN32" s="665"/>
      <c r="AO32" s="666"/>
      <c r="AP32" s="711"/>
      <c r="AQ32" s="712"/>
      <c r="AR32" s="712"/>
      <c r="AS32" s="712"/>
      <c r="AT32" s="715"/>
      <c r="AU32" s="211"/>
      <c r="AV32" s="211"/>
      <c r="AW32" s="211"/>
      <c r="AX32" s="704" t="s">
        <v>307</v>
      </c>
      <c r="AY32" s="705"/>
      <c r="AZ32" s="705"/>
      <c r="BA32" s="705"/>
      <c r="BB32" s="705"/>
      <c r="BC32" s="705"/>
      <c r="BD32" s="705"/>
      <c r="BE32" s="705"/>
      <c r="BF32" s="706"/>
      <c r="BG32" s="728">
        <v>99.2</v>
      </c>
      <c r="BH32" s="729"/>
      <c r="BI32" s="729"/>
      <c r="BJ32" s="729"/>
      <c r="BK32" s="729"/>
      <c r="BL32" s="729"/>
      <c r="BM32" s="730">
        <v>96.4</v>
      </c>
      <c r="BN32" s="729"/>
      <c r="BO32" s="729"/>
      <c r="BP32" s="729"/>
      <c r="BQ32" s="731"/>
      <c r="BR32" s="728">
        <v>99</v>
      </c>
      <c r="BS32" s="729"/>
      <c r="BT32" s="729"/>
      <c r="BU32" s="729"/>
      <c r="BV32" s="729"/>
      <c r="BW32" s="729"/>
      <c r="BX32" s="730">
        <v>95.8</v>
      </c>
      <c r="BY32" s="729"/>
      <c r="BZ32" s="729"/>
      <c r="CA32" s="729"/>
      <c r="CB32" s="731"/>
      <c r="CD32" s="726"/>
      <c r="CE32" s="727"/>
      <c r="CF32" s="674" t="s">
        <v>308</v>
      </c>
      <c r="CG32" s="675"/>
      <c r="CH32" s="675"/>
      <c r="CI32" s="675"/>
      <c r="CJ32" s="675"/>
      <c r="CK32" s="675"/>
      <c r="CL32" s="675"/>
      <c r="CM32" s="675"/>
      <c r="CN32" s="675"/>
      <c r="CO32" s="675"/>
      <c r="CP32" s="675"/>
      <c r="CQ32" s="676"/>
      <c r="CR32" s="659">
        <v>24</v>
      </c>
      <c r="CS32" s="660"/>
      <c r="CT32" s="660"/>
      <c r="CU32" s="660"/>
      <c r="CV32" s="660"/>
      <c r="CW32" s="660"/>
      <c r="CX32" s="660"/>
      <c r="CY32" s="661"/>
      <c r="CZ32" s="664">
        <v>0</v>
      </c>
      <c r="DA32" s="693"/>
      <c r="DB32" s="693"/>
      <c r="DC32" s="697"/>
      <c r="DD32" s="668">
        <v>24</v>
      </c>
      <c r="DE32" s="660"/>
      <c r="DF32" s="660"/>
      <c r="DG32" s="660"/>
      <c r="DH32" s="660"/>
      <c r="DI32" s="660"/>
      <c r="DJ32" s="660"/>
      <c r="DK32" s="661"/>
      <c r="DL32" s="668">
        <v>24</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309</v>
      </c>
      <c r="C33" s="657"/>
      <c r="D33" s="657"/>
      <c r="E33" s="657"/>
      <c r="F33" s="657"/>
      <c r="G33" s="657"/>
      <c r="H33" s="657"/>
      <c r="I33" s="657"/>
      <c r="J33" s="657"/>
      <c r="K33" s="657"/>
      <c r="L33" s="657"/>
      <c r="M33" s="657"/>
      <c r="N33" s="657"/>
      <c r="O33" s="657"/>
      <c r="P33" s="657"/>
      <c r="Q33" s="658"/>
      <c r="R33" s="659">
        <v>96413</v>
      </c>
      <c r="S33" s="660"/>
      <c r="T33" s="660"/>
      <c r="U33" s="660"/>
      <c r="V33" s="660"/>
      <c r="W33" s="660"/>
      <c r="X33" s="660"/>
      <c r="Y33" s="661"/>
      <c r="Z33" s="662">
        <v>0.2</v>
      </c>
      <c r="AA33" s="662"/>
      <c r="AB33" s="662"/>
      <c r="AC33" s="662"/>
      <c r="AD33" s="663" t="s">
        <v>236</v>
      </c>
      <c r="AE33" s="663"/>
      <c r="AF33" s="663"/>
      <c r="AG33" s="663"/>
      <c r="AH33" s="663"/>
      <c r="AI33" s="663"/>
      <c r="AJ33" s="663"/>
      <c r="AK33" s="663"/>
      <c r="AL33" s="664" t="s">
        <v>236</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310</v>
      </c>
      <c r="CE33" s="675"/>
      <c r="CF33" s="675"/>
      <c r="CG33" s="675"/>
      <c r="CH33" s="675"/>
      <c r="CI33" s="675"/>
      <c r="CJ33" s="675"/>
      <c r="CK33" s="675"/>
      <c r="CL33" s="675"/>
      <c r="CM33" s="675"/>
      <c r="CN33" s="675"/>
      <c r="CO33" s="675"/>
      <c r="CP33" s="675"/>
      <c r="CQ33" s="676"/>
      <c r="CR33" s="659">
        <v>16296430</v>
      </c>
      <c r="CS33" s="695"/>
      <c r="CT33" s="695"/>
      <c r="CU33" s="695"/>
      <c r="CV33" s="695"/>
      <c r="CW33" s="695"/>
      <c r="CX33" s="695"/>
      <c r="CY33" s="696"/>
      <c r="CZ33" s="664">
        <v>31.7</v>
      </c>
      <c r="DA33" s="693"/>
      <c r="DB33" s="693"/>
      <c r="DC33" s="697"/>
      <c r="DD33" s="668">
        <v>13880679</v>
      </c>
      <c r="DE33" s="695"/>
      <c r="DF33" s="695"/>
      <c r="DG33" s="695"/>
      <c r="DH33" s="695"/>
      <c r="DI33" s="695"/>
      <c r="DJ33" s="695"/>
      <c r="DK33" s="696"/>
      <c r="DL33" s="668">
        <v>12189970</v>
      </c>
      <c r="DM33" s="695"/>
      <c r="DN33" s="695"/>
      <c r="DO33" s="695"/>
      <c r="DP33" s="695"/>
      <c r="DQ33" s="695"/>
      <c r="DR33" s="695"/>
      <c r="DS33" s="695"/>
      <c r="DT33" s="695"/>
      <c r="DU33" s="695"/>
      <c r="DV33" s="696"/>
      <c r="DW33" s="664">
        <v>43.5</v>
      </c>
      <c r="DX33" s="693"/>
      <c r="DY33" s="693"/>
      <c r="DZ33" s="693"/>
      <c r="EA33" s="693"/>
      <c r="EB33" s="693"/>
      <c r="EC33" s="694"/>
    </row>
    <row r="34" spans="2:133" ht="11.25" customHeight="1" x14ac:dyDescent="0.15">
      <c r="B34" s="656" t="s">
        <v>311</v>
      </c>
      <c r="C34" s="657"/>
      <c r="D34" s="657"/>
      <c r="E34" s="657"/>
      <c r="F34" s="657"/>
      <c r="G34" s="657"/>
      <c r="H34" s="657"/>
      <c r="I34" s="657"/>
      <c r="J34" s="657"/>
      <c r="K34" s="657"/>
      <c r="L34" s="657"/>
      <c r="M34" s="657"/>
      <c r="N34" s="657"/>
      <c r="O34" s="657"/>
      <c r="P34" s="657"/>
      <c r="Q34" s="658"/>
      <c r="R34" s="659">
        <v>524077</v>
      </c>
      <c r="S34" s="660"/>
      <c r="T34" s="660"/>
      <c r="U34" s="660"/>
      <c r="V34" s="660"/>
      <c r="W34" s="660"/>
      <c r="X34" s="660"/>
      <c r="Y34" s="661"/>
      <c r="Z34" s="662">
        <v>1</v>
      </c>
      <c r="AA34" s="662"/>
      <c r="AB34" s="662"/>
      <c r="AC34" s="662"/>
      <c r="AD34" s="663">
        <v>43609</v>
      </c>
      <c r="AE34" s="663"/>
      <c r="AF34" s="663"/>
      <c r="AG34" s="663"/>
      <c r="AH34" s="663"/>
      <c r="AI34" s="663"/>
      <c r="AJ34" s="663"/>
      <c r="AK34" s="663"/>
      <c r="AL34" s="664">
        <v>0.2</v>
      </c>
      <c r="AM34" s="665"/>
      <c r="AN34" s="665"/>
      <c r="AO34" s="666"/>
      <c r="AP34" s="214"/>
      <c r="AQ34" s="638" t="s">
        <v>312</v>
      </c>
      <c r="AR34" s="639"/>
      <c r="AS34" s="639"/>
      <c r="AT34" s="639"/>
      <c r="AU34" s="639"/>
      <c r="AV34" s="639"/>
      <c r="AW34" s="639"/>
      <c r="AX34" s="639"/>
      <c r="AY34" s="639"/>
      <c r="AZ34" s="639"/>
      <c r="BA34" s="639"/>
      <c r="BB34" s="639"/>
      <c r="BC34" s="639"/>
      <c r="BD34" s="639"/>
      <c r="BE34" s="639"/>
      <c r="BF34" s="640"/>
      <c r="BG34" s="638" t="s">
        <v>313</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314</v>
      </c>
      <c r="CE34" s="675"/>
      <c r="CF34" s="675"/>
      <c r="CG34" s="675"/>
      <c r="CH34" s="675"/>
      <c r="CI34" s="675"/>
      <c r="CJ34" s="675"/>
      <c r="CK34" s="675"/>
      <c r="CL34" s="675"/>
      <c r="CM34" s="675"/>
      <c r="CN34" s="675"/>
      <c r="CO34" s="675"/>
      <c r="CP34" s="675"/>
      <c r="CQ34" s="676"/>
      <c r="CR34" s="659">
        <v>5763521</v>
      </c>
      <c r="CS34" s="660"/>
      <c r="CT34" s="660"/>
      <c r="CU34" s="660"/>
      <c r="CV34" s="660"/>
      <c r="CW34" s="660"/>
      <c r="CX34" s="660"/>
      <c r="CY34" s="661"/>
      <c r="CZ34" s="664">
        <v>11.2</v>
      </c>
      <c r="DA34" s="693"/>
      <c r="DB34" s="693"/>
      <c r="DC34" s="697"/>
      <c r="DD34" s="668">
        <v>4789023</v>
      </c>
      <c r="DE34" s="660"/>
      <c r="DF34" s="660"/>
      <c r="DG34" s="660"/>
      <c r="DH34" s="660"/>
      <c r="DI34" s="660"/>
      <c r="DJ34" s="660"/>
      <c r="DK34" s="661"/>
      <c r="DL34" s="668">
        <v>4403932</v>
      </c>
      <c r="DM34" s="660"/>
      <c r="DN34" s="660"/>
      <c r="DO34" s="660"/>
      <c r="DP34" s="660"/>
      <c r="DQ34" s="660"/>
      <c r="DR34" s="660"/>
      <c r="DS34" s="660"/>
      <c r="DT34" s="660"/>
      <c r="DU34" s="660"/>
      <c r="DV34" s="661"/>
      <c r="DW34" s="664">
        <v>15.7</v>
      </c>
      <c r="DX34" s="693"/>
      <c r="DY34" s="693"/>
      <c r="DZ34" s="693"/>
      <c r="EA34" s="693"/>
      <c r="EB34" s="693"/>
      <c r="EC34" s="694"/>
    </row>
    <row r="35" spans="2:133" ht="11.25" customHeight="1" x14ac:dyDescent="0.15">
      <c r="B35" s="656" t="s">
        <v>315</v>
      </c>
      <c r="C35" s="657"/>
      <c r="D35" s="657"/>
      <c r="E35" s="657"/>
      <c r="F35" s="657"/>
      <c r="G35" s="657"/>
      <c r="H35" s="657"/>
      <c r="I35" s="657"/>
      <c r="J35" s="657"/>
      <c r="K35" s="657"/>
      <c r="L35" s="657"/>
      <c r="M35" s="657"/>
      <c r="N35" s="657"/>
      <c r="O35" s="657"/>
      <c r="P35" s="657"/>
      <c r="Q35" s="658"/>
      <c r="R35" s="659">
        <v>4008005</v>
      </c>
      <c r="S35" s="660"/>
      <c r="T35" s="660"/>
      <c r="U35" s="660"/>
      <c r="V35" s="660"/>
      <c r="W35" s="660"/>
      <c r="X35" s="660"/>
      <c r="Y35" s="661"/>
      <c r="Z35" s="662">
        <v>7.8</v>
      </c>
      <c r="AA35" s="662"/>
      <c r="AB35" s="662"/>
      <c r="AC35" s="662"/>
      <c r="AD35" s="663" t="s">
        <v>236</v>
      </c>
      <c r="AE35" s="663"/>
      <c r="AF35" s="663"/>
      <c r="AG35" s="663"/>
      <c r="AH35" s="663"/>
      <c r="AI35" s="663"/>
      <c r="AJ35" s="663"/>
      <c r="AK35" s="663"/>
      <c r="AL35" s="664" t="s">
        <v>236</v>
      </c>
      <c r="AM35" s="665"/>
      <c r="AN35" s="665"/>
      <c r="AO35" s="666"/>
      <c r="AP35" s="214"/>
      <c r="AQ35" s="732" t="s">
        <v>316</v>
      </c>
      <c r="AR35" s="733"/>
      <c r="AS35" s="733"/>
      <c r="AT35" s="733"/>
      <c r="AU35" s="733"/>
      <c r="AV35" s="733"/>
      <c r="AW35" s="733"/>
      <c r="AX35" s="733"/>
      <c r="AY35" s="734"/>
      <c r="AZ35" s="648">
        <v>7203072</v>
      </c>
      <c r="BA35" s="649"/>
      <c r="BB35" s="649"/>
      <c r="BC35" s="649"/>
      <c r="BD35" s="649"/>
      <c r="BE35" s="649"/>
      <c r="BF35" s="735"/>
      <c r="BG35" s="670" t="s">
        <v>317</v>
      </c>
      <c r="BH35" s="671"/>
      <c r="BI35" s="671"/>
      <c r="BJ35" s="671"/>
      <c r="BK35" s="671"/>
      <c r="BL35" s="671"/>
      <c r="BM35" s="671"/>
      <c r="BN35" s="671"/>
      <c r="BO35" s="671"/>
      <c r="BP35" s="671"/>
      <c r="BQ35" s="671"/>
      <c r="BR35" s="671"/>
      <c r="BS35" s="671"/>
      <c r="BT35" s="671"/>
      <c r="BU35" s="672"/>
      <c r="BV35" s="648">
        <v>-763069</v>
      </c>
      <c r="BW35" s="649"/>
      <c r="BX35" s="649"/>
      <c r="BY35" s="649"/>
      <c r="BZ35" s="649"/>
      <c r="CA35" s="649"/>
      <c r="CB35" s="735"/>
      <c r="CD35" s="674" t="s">
        <v>318</v>
      </c>
      <c r="CE35" s="675"/>
      <c r="CF35" s="675"/>
      <c r="CG35" s="675"/>
      <c r="CH35" s="675"/>
      <c r="CI35" s="675"/>
      <c r="CJ35" s="675"/>
      <c r="CK35" s="675"/>
      <c r="CL35" s="675"/>
      <c r="CM35" s="675"/>
      <c r="CN35" s="675"/>
      <c r="CO35" s="675"/>
      <c r="CP35" s="675"/>
      <c r="CQ35" s="676"/>
      <c r="CR35" s="659">
        <v>191578</v>
      </c>
      <c r="CS35" s="695"/>
      <c r="CT35" s="695"/>
      <c r="CU35" s="695"/>
      <c r="CV35" s="695"/>
      <c r="CW35" s="695"/>
      <c r="CX35" s="695"/>
      <c r="CY35" s="696"/>
      <c r="CZ35" s="664">
        <v>0.4</v>
      </c>
      <c r="DA35" s="693"/>
      <c r="DB35" s="693"/>
      <c r="DC35" s="697"/>
      <c r="DD35" s="668">
        <v>159848</v>
      </c>
      <c r="DE35" s="695"/>
      <c r="DF35" s="695"/>
      <c r="DG35" s="695"/>
      <c r="DH35" s="695"/>
      <c r="DI35" s="695"/>
      <c r="DJ35" s="695"/>
      <c r="DK35" s="696"/>
      <c r="DL35" s="668">
        <v>159848</v>
      </c>
      <c r="DM35" s="695"/>
      <c r="DN35" s="695"/>
      <c r="DO35" s="695"/>
      <c r="DP35" s="695"/>
      <c r="DQ35" s="695"/>
      <c r="DR35" s="695"/>
      <c r="DS35" s="695"/>
      <c r="DT35" s="695"/>
      <c r="DU35" s="695"/>
      <c r="DV35" s="696"/>
      <c r="DW35" s="664">
        <v>0.6</v>
      </c>
      <c r="DX35" s="693"/>
      <c r="DY35" s="693"/>
      <c r="DZ35" s="693"/>
      <c r="EA35" s="693"/>
      <c r="EB35" s="693"/>
      <c r="EC35" s="694"/>
    </row>
    <row r="36" spans="2:133" ht="11.25" customHeight="1" x14ac:dyDescent="0.15">
      <c r="B36" s="656" t="s">
        <v>319</v>
      </c>
      <c r="C36" s="657"/>
      <c r="D36" s="657"/>
      <c r="E36" s="657"/>
      <c r="F36" s="657"/>
      <c r="G36" s="657"/>
      <c r="H36" s="657"/>
      <c r="I36" s="657"/>
      <c r="J36" s="657"/>
      <c r="K36" s="657"/>
      <c r="L36" s="657"/>
      <c r="M36" s="657"/>
      <c r="N36" s="657"/>
      <c r="O36" s="657"/>
      <c r="P36" s="657"/>
      <c r="Q36" s="658"/>
      <c r="R36" s="659" t="s">
        <v>120</v>
      </c>
      <c r="S36" s="660"/>
      <c r="T36" s="660"/>
      <c r="U36" s="660"/>
      <c r="V36" s="660"/>
      <c r="W36" s="660"/>
      <c r="X36" s="660"/>
      <c r="Y36" s="661"/>
      <c r="Z36" s="662" t="s">
        <v>120</v>
      </c>
      <c r="AA36" s="662"/>
      <c r="AB36" s="662"/>
      <c r="AC36" s="662"/>
      <c r="AD36" s="663" t="s">
        <v>236</v>
      </c>
      <c r="AE36" s="663"/>
      <c r="AF36" s="663"/>
      <c r="AG36" s="663"/>
      <c r="AH36" s="663"/>
      <c r="AI36" s="663"/>
      <c r="AJ36" s="663"/>
      <c r="AK36" s="663"/>
      <c r="AL36" s="664" t="s">
        <v>236</v>
      </c>
      <c r="AM36" s="665"/>
      <c r="AN36" s="665"/>
      <c r="AO36" s="666"/>
      <c r="AQ36" s="736" t="s">
        <v>320</v>
      </c>
      <c r="AR36" s="737"/>
      <c r="AS36" s="737"/>
      <c r="AT36" s="737"/>
      <c r="AU36" s="737"/>
      <c r="AV36" s="737"/>
      <c r="AW36" s="737"/>
      <c r="AX36" s="737"/>
      <c r="AY36" s="738"/>
      <c r="AZ36" s="659">
        <v>1965927</v>
      </c>
      <c r="BA36" s="660"/>
      <c r="BB36" s="660"/>
      <c r="BC36" s="660"/>
      <c r="BD36" s="695"/>
      <c r="BE36" s="695"/>
      <c r="BF36" s="718"/>
      <c r="BG36" s="674" t="s">
        <v>321</v>
      </c>
      <c r="BH36" s="675"/>
      <c r="BI36" s="675"/>
      <c r="BJ36" s="675"/>
      <c r="BK36" s="675"/>
      <c r="BL36" s="675"/>
      <c r="BM36" s="675"/>
      <c r="BN36" s="675"/>
      <c r="BO36" s="675"/>
      <c r="BP36" s="675"/>
      <c r="BQ36" s="675"/>
      <c r="BR36" s="675"/>
      <c r="BS36" s="675"/>
      <c r="BT36" s="675"/>
      <c r="BU36" s="676"/>
      <c r="BV36" s="659">
        <v>-1510609</v>
      </c>
      <c r="BW36" s="660"/>
      <c r="BX36" s="660"/>
      <c r="BY36" s="660"/>
      <c r="BZ36" s="660"/>
      <c r="CA36" s="660"/>
      <c r="CB36" s="669"/>
      <c r="CD36" s="674" t="s">
        <v>322</v>
      </c>
      <c r="CE36" s="675"/>
      <c r="CF36" s="675"/>
      <c r="CG36" s="675"/>
      <c r="CH36" s="675"/>
      <c r="CI36" s="675"/>
      <c r="CJ36" s="675"/>
      <c r="CK36" s="675"/>
      <c r="CL36" s="675"/>
      <c r="CM36" s="675"/>
      <c r="CN36" s="675"/>
      <c r="CO36" s="675"/>
      <c r="CP36" s="675"/>
      <c r="CQ36" s="676"/>
      <c r="CR36" s="659">
        <v>4690194</v>
      </c>
      <c r="CS36" s="660"/>
      <c r="CT36" s="660"/>
      <c r="CU36" s="660"/>
      <c r="CV36" s="660"/>
      <c r="CW36" s="660"/>
      <c r="CX36" s="660"/>
      <c r="CY36" s="661"/>
      <c r="CZ36" s="664">
        <v>9.1</v>
      </c>
      <c r="DA36" s="693"/>
      <c r="DB36" s="693"/>
      <c r="DC36" s="697"/>
      <c r="DD36" s="668">
        <v>4405905</v>
      </c>
      <c r="DE36" s="660"/>
      <c r="DF36" s="660"/>
      <c r="DG36" s="660"/>
      <c r="DH36" s="660"/>
      <c r="DI36" s="660"/>
      <c r="DJ36" s="660"/>
      <c r="DK36" s="661"/>
      <c r="DL36" s="668">
        <v>4168128</v>
      </c>
      <c r="DM36" s="660"/>
      <c r="DN36" s="660"/>
      <c r="DO36" s="660"/>
      <c r="DP36" s="660"/>
      <c r="DQ36" s="660"/>
      <c r="DR36" s="660"/>
      <c r="DS36" s="660"/>
      <c r="DT36" s="660"/>
      <c r="DU36" s="660"/>
      <c r="DV36" s="661"/>
      <c r="DW36" s="664">
        <v>14.9</v>
      </c>
      <c r="DX36" s="693"/>
      <c r="DY36" s="693"/>
      <c r="DZ36" s="693"/>
      <c r="EA36" s="693"/>
      <c r="EB36" s="693"/>
      <c r="EC36" s="694"/>
    </row>
    <row r="37" spans="2:133" ht="11.25" customHeight="1" x14ac:dyDescent="0.15">
      <c r="B37" s="656" t="s">
        <v>323</v>
      </c>
      <c r="C37" s="657"/>
      <c r="D37" s="657"/>
      <c r="E37" s="657"/>
      <c r="F37" s="657"/>
      <c r="G37" s="657"/>
      <c r="H37" s="657"/>
      <c r="I37" s="657"/>
      <c r="J37" s="657"/>
      <c r="K37" s="657"/>
      <c r="L37" s="657"/>
      <c r="M37" s="657"/>
      <c r="N37" s="657"/>
      <c r="O37" s="657"/>
      <c r="P37" s="657"/>
      <c r="Q37" s="658"/>
      <c r="R37" s="659">
        <v>1887605</v>
      </c>
      <c r="S37" s="660"/>
      <c r="T37" s="660"/>
      <c r="U37" s="660"/>
      <c r="V37" s="660"/>
      <c r="W37" s="660"/>
      <c r="X37" s="660"/>
      <c r="Y37" s="661"/>
      <c r="Z37" s="662">
        <v>3.7</v>
      </c>
      <c r="AA37" s="662"/>
      <c r="AB37" s="662"/>
      <c r="AC37" s="662"/>
      <c r="AD37" s="663" t="s">
        <v>236</v>
      </c>
      <c r="AE37" s="663"/>
      <c r="AF37" s="663"/>
      <c r="AG37" s="663"/>
      <c r="AH37" s="663"/>
      <c r="AI37" s="663"/>
      <c r="AJ37" s="663"/>
      <c r="AK37" s="663"/>
      <c r="AL37" s="664" t="s">
        <v>120</v>
      </c>
      <c r="AM37" s="665"/>
      <c r="AN37" s="665"/>
      <c r="AO37" s="666"/>
      <c r="AQ37" s="736" t="s">
        <v>324</v>
      </c>
      <c r="AR37" s="737"/>
      <c r="AS37" s="737"/>
      <c r="AT37" s="737"/>
      <c r="AU37" s="737"/>
      <c r="AV37" s="737"/>
      <c r="AW37" s="737"/>
      <c r="AX37" s="737"/>
      <c r="AY37" s="738"/>
      <c r="AZ37" s="659">
        <v>9832</v>
      </c>
      <c r="BA37" s="660"/>
      <c r="BB37" s="660"/>
      <c r="BC37" s="660"/>
      <c r="BD37" s="695"/>
      <c r="BE37" s="695"/>
      <c r="BF37" s="718"/>
      <c r="BG37" s="674" t="s">
        <v>325</v>
      </c>
      <c r="BH37" s="675"/>
      <c r="BI37" s="675"/>
      <c r="BJ37" s="675"/>
      <c r="BK37" s="675"/>
      <c r="BL37" s="675"/>
      <c r="BM37" s="675"/>
      <c r="BN37" s="675"/>
      <c r="BO37" s="675"/>
      <c r="BP37" s="675"/>
      <c r="BQ37" s="675"/>
      <c r="BR37" s="675"/>
      <c r="BS37" s="675"/>
      <c r="BT37" s="675"/>
      <c r="BU37" s="676"/>
      <c r="BV37" s="659">
        <v>21067</v>
      </c>
      <c r="BW37" s="660"/>
      <c r="BX37" s="660"/>
      <c r="BY37" s="660"/>
      <c r="BZ37" s="660"/>
      <c r="CA37" s="660"/>
      <c r="CB37" s="669"/>
      <c r="CD37" s="674" t="s">
        <v>326</v>
      </c>
      <c r="CE37" s="675"/>
      <c r="CF37" s="675"/>
      <c r="CG37" s="675"/>
      <c r="CH37" s="675"/>
      <c r="CI37" s="675"/>
      <c r="CJ37" s="675"/>
      <c r="CK37" s="675"/>
      <c r="CL37" s="675"/>
      <c r="CM37" s="675"/>
      <c r="CN37" s="675"/>
      <c r="CO37" s="675"/>
      <c r="CP37" s="675"/>
      <c r="CQ37" s="676"/>
      <c r="CR37" s="659">
        <v>1652246</v>
      </c>
      <c r="CS37" s="695"/>
      <c r="CT37" s="695"/>
      <c r="CU37" s="695"/>
      <c r="CV37" s="695"/>
      <c r="CW37" s="695"/>
      <c r="CX37" s="695"/>
      <c r="CY37" s="696"/>
      <c r="CZ37" s="664">
        <v>3.2</v>
      </c>
      <c r="DA37" s="693"/>
      <c r="DB37" s="693"/>
      <c r="DC37" s="697"/>
      <c r="DD37" s="668">
        <v>1651652</v>
      </c>
      <c r="DE37" s="695"/>
      <c r="DF37" s="695"/>
      <c r="DG37" s="695"/>
      <c r="DH37" s="695"/>
      <c r="DI37" s="695"/>
      <c r="DJ37" s="695"/>
      <c r="DK37" s="696"/>
      <c r="DL37" s="668">
        <v>1604598</v>
      </c>
      <c r="DM37" s="695"/>
      <c r="DN37" s="695"/>
      <c r="DO37" s="695"/>
      <c r="DP37" s="695"/>
      <c r="DQ37" s="695"/>
      <c r="DR37" s="695"/>
      <c r="DS37" s="695"/>
      <c r="DT37" s="695"/>
      <c r="DU37" s="695"/>
      <c r="DV37" s="696"/>
      <c r="DW37" s="664">
        <v>5.7</v>
      </c>
      <c r="DX37" s="693"/>
      <c r="DY37" s="693"/>
      <c r="DZ37" s="693"/>
      <c r="EA37" s="693"/>
      <c r="EB37" s="693"/>
      <c r="EC37" s="694"/>
    </row>
    <row r="38" spans="2:133" ht="11.25" customHeight="1" x14ac:dyDescent="0.15">
      <c r="B38" s="704" t="s">
        <v>327</v>
      </c>
      <c r="C38" s="705"/>
      <c r="D38" s="705"/>
      <c r="E38" s="705"/>
      <c r="F38" s="705"/>
      <c r="G38" s="705"/>
      <c r="H38" s="705"/>
      <c r="I38" s="705"/>
      <c r="J38" s="705"/>
      <c r="K38" s="705"/>
      <c r="L38" s="705"/>
      <c r="M38" s="705"/>
      <c r="N38" s="705"/>
      <c r="O38" s="705"/>
      <c r="P38" s="705"/>
      <c r="Q38" s="706"/>
      <c r="R38" s="739">
        <v>51402125</v>
      </c>
      <c r="S38" s="740"/>
      <c r="T38" s="740"/>
      <c r="U38" s="740"/>
      <c r="V38" s="740"/>
      <c r="W38" s="740"/>
      <c r="X38" s="740"/>
      <c r="Y38" s="741"/>
      <c r="Z38" s="742">
        <v>100</v>
      </c>
      <c r="AA38" s="742"/>
      <c r="AB38" s="742"/>
      <c r="AC38" s="742"/>
      <c r="AD38" s="743">
        <v>26141169</v>
      </c>
      <c r="AE38" s="743"/>
      <c r="AF38" s="743"/>
      <c r="AG38" s="743"/>
      <c r="AH38" s="743"/>
      <c r="AI38" s="743"/>
      <c r="AJ38" s="743"/>
      <c r="AK38" s="743"/>
      <c r="AL38" s="744">
        <v>100</v>
      </c>
      <c r="AM38" s="730"/>
      <c r="AN38" s="730"/>
      <c r="AO38" s="745"/>
      <c r="AQ38" s="736" t="s">
        <v>328</v>
      </c>
      <c r="AR38" s="737"/>
      <c r="AS38" s="737"/>
      <c r="AT38" s="737"/>
      <c r="AU38" s="737"/>
      <c r="AV38" s="737"/>
      <c r="AW38" s="737"/>
      <c r="AX38" s="737"/>
      <c r="AY38" s="738"/>
      <c r="AZ38" s="659" t="s">
        <v>120</v>
      </c>
      <c r="BA38" s="660"/>
      <c r="BB38" s="660"/>
      <c r="BC38" s="660"/>
      <c r="BD38" s="695"/>
      <c r="BE38" s="695"/>
      <c r="BF38" s="718"/>
      <c r="BG38" s="674" t="s">
        <v>329</v>
      </c>
      <c r="BH38" s="675"/>
      <c r="BI38" s="675"/>
      <c r="BJ38" s="675"/>
      <c r="BK38" s="675"/>
      <c r="BL38" s="675"/>
      <c r="BM38" s="675"/>
      <c r="BN38" s="675"/>
      <c r="BO38" s="675"/>
      <c r="BP38" s="675"/>
      <c r="BQ38" s="675"/>
      <c r="BR38" s="675"/>
      <c r="BS38" s="675"/>
      <c r="BT38" s="675"/>
      <c r="BU38" s="676"/>
      <c r="BV38" s="659">
        <v>32974</v>
      </c>
      <c r="BW38" s="660"/>
      <c r="BX38" s="660"/>
      <c r="BY38" s="660"/>
      <c r="BZ38" s="660"/>
      <c r="CA38" s="660"/>
      <c r="CB38" s="669"/>
      <c r="CD38" s="674" t="s">
        <v>330</v>
      </c>
      <c r="CE38" s="675"/>
      <c r="CF38" s="675"/>
      <c r="CG38" s="675"/>
      <c r="CH38" s="675"/>
      <c r="CI38" s="675"/>
      <c r="CJ38" s="675"/>
      <c r="CK38" s="675"/>
      <c r="CL38" s="675"/>
      <c r="CM38" s="675"/>
      <c r="CN38" s="675"/>
      <c r="CO38" s="675"/>
      <c r="CP38" s="675"/>
      <c r="CQ38" s="676"/>
      <c r="CR38" s="659">
        <v>5227313</v>
      </c>
      <c r="CS38" s="660"/>
      <c r="CT38" s="660"/>
      <c r="CU38" s="660"/>
      <c r="CV38" s="660"/>
      <c r="CW38" s="660"/>
      <c r="CX38" s="660"/>
      <c r="CY38" s="661"/>
      <c r="CZ38" s="664">
        <v>10.199999999999999</v>
      </c>
      <c r="DA38" s="693"/>
      <c r="DB38" s="693"/>
      <c r="DC38" s="697"/>
      <c r="DD38" s="668">
        <v>4117198</v>
      </c>
      <c r="DE38" s="660"/>
      <c r="DF38" s="660"/>
      <c r="DG38" s="660"/>
      <c r="DH38" s="660"/>
      <c r="DI38" s="660"/>
      <c r="DJ38" s="660"/>
      <c r="DK38" s="661"/>
      <c r="DL38" s="668">
        <v>3458062</v>
      </c>
      <c r="DM38" s="660"/>
      <c r="DN38" s="660"/>
      <c r="DO38" s="660"/>
      <c r="DP38" s="660"/>
      <c r="DQ38" s="660"/>
      <c r="DR38" s="660"/>
      <c r="DS38" s="660"/>
      <c r="DT38" s="660"/>
      <c r="DU38" s="660"/>
      <c r="DV38" s="661"/>
      <c r="DW38" s="664">
        <v>12.3</v>
      </c>
      <c r="DX38" s="693"/>
      <c r="DY38" s="693"/>
      <c r="DZ38" s="693"/>
      <c r="EA38" s="693"/>
      <c r="EB38" s="693"/>
      <c r="EC38" s="694"/>
    </row>
    <row r="39" spans="2:133" ht="11.25" customHeight="1" x14ac:dyDescent="0.15">
      <c r="AQ39" s="736" t="s">
        <v>331</v>
      </c>
      <c r="AR39" s="737"/>
      <c r="AS39" s="737"/>
      <c r="AT39" s="737"/>
      <c r="AU39" s="737"/>
      <c r="AV39" s="737"/>
      <c r="AW39" s="737"/>
      <c r="AX39" s="737"/>
      <c r="AY39" s="738"/>
      <c r="AZ39" s="659" t="s">
        <v>236</v>
      </c>
      <c r="BA39" s="660"/>
      <c r="BB39" s="660"/>
      <c r="BC39" s="660"/>
      <c r="BD39" s="695"/>
      <c r="BE39" s="695"/>
      <c r="BF39" s="718"/>
      <c r="BG39" s="750" t="s">
        <v>332</v>
      </c>
      <c r="BH39" s="751"/>
      <c r="BI39" s="751"/>
      <c r="BJ39" s="751"/>
      <c r="BK39" s="751"/>
      <c r="BL39" s="215"/>
      <c r="BM39" s="675" t="s">
        <v>333</v>
      </c>
      <c r="BN39" s="675"/>
      <c r="BO39" s="675"/>
      <c r="BP39" s="675"/>
      <c r="BQ39" s="675"/>
      <c r="BR39" s="675"/>
      <c r="BS39" s="675"/>
      <c r="BT39" s="675"/>
      <c r="BU39" s="676"/>
      <c r="BV39" s="659">
        <v>87</v>
      </c>
      <c r="BW39" s="660"/>
      <c r="BX39" s="660"/>
      <c r="BY39" s="660"/>
      <c r="BZ39" s="660"/>
      <c r="CA39" s="660"/>
      <c r="CB39" s="669"/>
      <c r="CD39" s="674" t="s">
        <v>334</v>
      </c>
      <c r="CE39" s="675"/>
      <c r="CF39" s="675"/>
      <c r="CG39" s="675"/>
      <c r="CH39" s="675"/>
      <c r="CI39" s="675"/>
      <c r="CJ39" s="675"/>
      <c r="CK39" s="675"/>
      <c r="CL39" s="675"/>
      <c r="CM39" s="675"/>
      <c r="CN39" s="675"/>
      <c r="CO39" s="675"/>
      <c r="CP39" s="675"/>
      <c r="CQ39" s="676"/>
      <c r="CR39" s="659">
        <v>240828</v>
      </c>
      <c r="CS39" s="695"/>
      <c r="CT39" s="695"/>
      <c r="CU39" s="695"/>
      <c r="CV39" s="695"/>
      <c r="CW39" s="695"/>
      <c r="CX39" s="695"/>
      <c r="CY39" s="696"/>
      <c r="CZ39" s="664">
        <v>0.5</v>
      </c>
      <c r="DA39" s="693"/>
      <c r="DB39" s="693"/>
      <c r="DC39" s="697"/>
      <c r="DD39" s="668">
        <v>234709</v>
      </c>
      <c r="DE39" s="695"/>
      <c r="DF39" s="695"/>
      <c r="DG39" s="695"/>
      <c r="DH39" s="695"/>
      <c r="DI39" s="695"/>
      <c r="DJ39" s="695"/>
      <c r="DK39" s="696"/>
      <c r="DL39" s="668" t="s">
        <v>236</v>
      </c>
      <c r="DM39" s="695"/>
      <c r="DN39" s="695"/>
      <c r="DO39" s="695"/>
      <c r="DP39" s="695"/>
      <c r="DQ39" s="695"/>
      <c r="DR39" s="695"/>
      <c r="DS39" s="695"/>
      <c r="DT39" s="695"/>
      <c r="DU39" s="695"/>
      <c r="DV39" s="696"/>
      <c r="DW39" s="664" t="s">
        <v>236</v>
      </c>
      <c r="DX39" s="693"/>
      <c r="DY39" s="693"/>
      <c r="DZ39" s="693"/>
      <c r="EA39" s="693"/>
      <c r="EB39" s="693"/>
      <c r="EC39" s="694"/>
    </row>
    <row r="40" spans="2:133" ht="11.25" customHeight="1" x14ac:dyDescent="0.15">
      <c r="AQ40" s="736" t="s">
        <v>335</v>
      </c>
      <c r="AR40" s="737"/>
      <c r="AS40" s="737"/>
      <c r="AT40" s="737"/>
      <c r="AU40" s="737"/>
      <c r="AV40" s="737"/>
      <c r="AW40" s="737"/>
      <c r="AX40" s="737"/>
      <c r="AY40" s="738"/>
      <c r="AZ40" s="659">
        <v>1976180</v>
      </c>
      <c r="BA40" s="660"/>
      <c r="BB40" s="660"/>
      <c r="BC40" s="660"/>
      <c r="BD40" s="695"/>
      <c r="BE40" s="695"/>
      <c r="BF40" s="718"/>
      <c r="BG40" s="750"/>
      <c r="BH40" s="751"/>
      <c r="BI40" s="751"/>
      <c r="BJ40" s="751"/>
      <c r="BK40" s="751"/>
      <c r="BL40" s="215"/>
      <c r="BM40" s="675" t="s">
        <v>336</v>
      </c>
      <c r="BN40" s="675"/>
      <c r="BO40" s="675"/>
      <c r="BP40" s="675"/>
      <c r="BQ40" s="675"/>
      <c r="BR40" s="675"/>
      <c r="BS40" s="675"/>
      <c r="BT40" s="675"/>
      <c r="BU40" s="676"/>
      <c r="BV40" s="659">
        <v>132</v>
      </c>
      <c r="BW40" s="660"/>
      <c r="BX40" s="660"/>
      <c r="BY40" s="660"/>
      <c r="BZ40" s="660"/>
      <c r="CA40" s="660"/>
      <c r="CB40" s="669"/>
      <c r="CD40" s="674" t="s">
        <v>337</v>
      </c>
      <c r="CE40" s="675"/>
      <c r="CF40" s="675"/>
      <c r="CG40" s="675"/>
      <c r="CH40" s="675"/>
      <c r="CI40" s="675"/>
      <c r="CJ40" s="675"/>
      <c r="CK40" s="675"/>
      <c r="CL40" s="675"/>
      <c r="CM40" s="675"/>
      <c r="CN40" s="675"/>
      <c r="CO40" s="675"/>
      <c r="CP40" s="675"/>
      <c r="CQ40" s="676"/>
      <c r="CR40" s="659">
        <v>182996</v>
      </c>
      <c r="CS40" s="660"/>
      <c r="CT40" s="660"/>
      <c r="CU40" s="660"/>
      <c r="CV40" s="660"/>
      <c r="CW40" s="660"/>
      <c r="CX40" s="660"/>
      <c r="CY40" s="661"/>
      <c r="CZ40" s="664">
        <v>0.4</v>
      </c>
      <c r="DA40" s="693"/>
      <c r="DB40" s="693"/>
      <c r="DC40" s="697"/>
      <c r="DD40" s="668">
        <v>173996</v>
      </c>
      <c r="DE40" s="660"/>
      <c r="DF40" s="660"/>
      <c r="DG40" s="660"/>
      <c r="DH40" s="660"/>
      <c r="DI40" s="660"/>
      <c r="DJ40" s="660"/>
      <c r="DK40" s="661"/>
      <c r="DL40" s="668" t="s">
        <v>236</v>
      </c>
      <c r="DM40" s="660"/>
      <c r="DN40" s="660"/>
      <c r="DO40" s="660"/>
      <c r="DP40" s="660"/>
      <c r="DQ40" s="660"/>
      <c r="DR40" s="660"/>
      <c r="DS40" s="660"/>
      <c r="DT40" s="660"/>
      <c r="DU40" s="660"/>
      <c r="DV40" s="661"/>
      <c r="DW40" s="664" t="s">
        <v>236</v>
      </c>
      <c r="DX40" s="693"/>
      <c r="DY40" s="693"/>
      <c r="DZ40" s="693"/>
      <c r="EA40" s="693"/>
      <c r="EB40" s="693"/>
      <c r="EC40" s="694"/>
    </row>
    <row r="41" spans="2:133" ht="11.25" customHeight="1" x14ac:dyDescent="0.15">
      <c r="AQ41" s="746" t="s">
        <v>338</v>
      </c>
      <c r="AR41" s="747"/>
      <c r="AS41" s="747"/>
      <c r="AT41" s="747"/>
      <c r="AU41" s="747"/>
      <c r="AV41" s="747"/>
      <c r="AW41" s="747"/>
      <c r="AX41" s="747"/>
      <c r="AY41" s="748"/>
      <c r="AZ41" s="739">
        <v>3251133</v>
      </c>
      <c r="BA41" s="740"/>
      <c r="BB41" s="740"/>
      <c r="BC41" s="740"/>
      <c r="BD41" s="729"/>
      <c r="BE41" s="729"/>
      <c r="BF41" s="731"/>
      <c r="BG41" s="752"/>
      <c r="BH41" s="753"/>
      <c r="BI41" s="753"/>
      <c r="BJ41" s="753"/>
      <c r="BK41" s="753"/>
      <c r="BL41" s="216"/>
      <c r="BM41" s="684" t="s">
        <v>339</v>
      </c>
      <c r="BN41" s="684"/>
      <c r="BO41" s="684"/>
      <c r="BP41" s="684"/>
      <c r="BQ41" s="684"/>
      <c r="BR41" s="684"/>
      <c r="BS41" s="684"/>
      <c r="BT41" s="684"/>
      <c r="BU41" s="685"/>
      <c r="BV41" s="739">
        <v>320</v>
      </c>
      <c r="BW41" s="740"/>
      <c r="BX41" s="740"/>
      <c r="BY41" s="740"/>
      <c r="BZ41" s="740"/>
      <c r="CA41" s="740"/>
      <c r="CB41" s="749"/>
      <c r="CD41" s="674" t="s">
        <v>340</v>
      </c>
      <c r="CE41" s="675"/>
      <c r="CF41" s="675"/>
      <c r="CG41" s="675"/>
      <c r="CH41" s="675"/>
      <c r="CI41" s="675"/>
      <c r="CJ41" s="675"/>
      <c r="CK41" s="675"/>
      <c r="CL41" s="675"/>
      <c r="CM41" s="675"/>
      <c r="CN41" s="675"/>
      <c r="CO41" s="675"/>
      <c r="CP41" s="675"/>
      <c r="CQ41" s="676"/>
      <c r="CR41" s="659" t="s">
        <v>120</v>
      </c>
      <c r="CS41" s="695"/>
      <c r="CT41" s="695"/>
      <c r="CU41" s="695"/>
      <c r="CV41" s="695"/>
      <c r="CW41" s="695"/>
      <c r="CX41" s="695"/>
      <c r="CY41" s="696"/>
      <c r="CZ41" s="664" t="s">
        <v>236</v>
      </c>
      <c r="DA41" s="693"/>
      <c r="DB41" s="693"/>
      <c r="DC41" s="697"/>
      <c r="DD41" s="668" t="s">
        <v>236</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342</v>
      </c>
      <c r="CE42" s="657"/>
      <c r="CF42" s="657"/>
      <c r="CG42" s="657"/>
      <c r="CH42" s="657"/>
      <c r="CI42" s="657"/>
      <c r="CJ42" s="657"/>
      <c r="CK42" s="657"/>
      <c r="CL42" s="657"/>
      <c r="CM42" s="657"/>
      <c r="CN42" s="657"/>
      <c r="CO42" s="657"/>
      <c r="CP42" s="657"/>
      <c r="CQ42" s="658"/>
      <c r="CR42" s="659">
        <v>3229271</v>
      </c>
      <c r="CS42" s="660"/>
      <c r="CT42" s="660"/>
      <c r="CU42" s="660"/>
      <c r="CV42" s="660"/>
      <c r="CW42" s="660"/>
      <c r="CX42" s="660"/>
      <c r="CY42" s="661"/>
      <c r="CZ42" s="664">
        <v>6.3</v>
      </c>
      <c r="DA42" s="665"/>
      <c r="DB42" s="665"/>
      <c r="DC42" s="760"/>
      <c r="DD42" s="668">
        <v>555138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344</v>
      </c>
      <c r="CE43" s="657"/>
      <c r="CF43" s="657"/>
      <c r="CG43" s="657"/>
      <c r="CH43" s="657"/>
      <c r="CI43" s="657"/>
      <c r="CJ43" s="657"/>
      <c r="CK43" s="657"/>
      <c r="CL43" s="657"/>
      <c r="CM43" s="657"/>
      <c r="CN43" s="657"/>
      <c r="CO43" s="657"/>
      <c r="CP43" s="657"/>
      <c r="CQ43" s="658"/>
      <c r="CR43" s="659">
        <v>174349</v>
      </c>
      <c r="CS43" s="695"/>
      <c r="CT43" s="695"/>
      <c r="CU43" s="695"/>
      <c r="CV43" s="695"/>
      <c r="CW43" s="695"/>
      <c r="CX43" s="695"/>
      <c r="CY43" s="696"/>
      <c r="CZ43" s="664">
        <v>0.3</v>
      </c>
      <c r="DA43" s="693"/>
      <c r="DB43" s="693"/>
      <c r="DC43" s="697"/>
      <c r="DD43" s="668">
        <v>174349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345</v>
      </c>
      <c r="CD44" s="771" t="s">
        <v>296</v>
      </c>
      <c r="CE44" s="772"/>
      <c r="CF44" s="656" t="s">
        <v>346</v>
      </c>
      <c r="CG44" s="657"/>
      <c r="CH44" s="657"/>
      <c r="CI44" s="657"/>
      <c r="CJ44" s="657"/>
      <c r="CK44" s="657"/>
      <c r="CL44" s="657"/>
      <c r="CM44" s="657"/>
      <c r="CN44" s="657"/>
      <c r="CO44" s="657"/>
      <c r="CP44" s="657"/>
      <c r="CQ44" s="658"/>
      <c r="CR44" s="659">
        <v>3229271</v>
      </c>
      <c r="CS44" s="660"/>
      <c r="CT44" s="660"/>
      <c r="CU44" s="660"/>
      <c r="CV44" s="660"/>
      <c r="CW44" s="660"/>
      <c r="CX44" s="660"/>
      <c r="CY44" s="661"/>
      <c r="CZ44" s="664">
        <v>6.3</v>
      </c>
      <c r="DA44" s="665"/>
      <c r="DB44" s="665"/>
      <c r="DC44" s="760"/>
      <c r="DD44" s="668">
        <v>555138</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347</v>
      </c>
      <c r="CG45" s="657"/>
      <c r="CH45" s="657"/>
      <c r="CI45" s="657"/>
      <c r="CJ45" s="657"/>
      <c r="CK45" s="657"/>
      <c r="CL45" s="657"/>
      <c r="CM45" s="657"/>
      <c r="CN45" s="657"/>
      <c r="CO45" s="657"/>
      <c r="CP45" s="657"/>
      <c r="CQ45" s="658"/>
      <c r="CR45" s="659">
        <v>1038610</v>
      </c>
      <c r="CS45" s="695"/>
      <c r="CT45" s="695"/>
      <c r="CU45" s="695"/>
      <c r="CV45" s="695"/>
      <c r="CW45" s="695"/>
      <c r="CX45" s="695"/>
      <c r="CY45" s="696"/>
      <c r="CZ45" s="664">
        <v>2</v>
      </c>
      <c r="DA45" s="693"/>
      <c r="DB45" s="693"/>
      <c r="DC45" s="697"/>
      <c r="DD45" s="668">
        <v>4890</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348</v>
      </c>
      <c r="CG46" s="657"/>
      <c r="CH46" s="657"/>
      <c r="CI46" s="657"/>
      <c r="CJ46" s="657"/>
      <c r="CK46" s="657"/>
      <c r="CL46" s="657"/>
      <c r="CM46" s="657"/>
      <c r="CN46" s="657"/>
      <c r="CO46" s="657"/>
      <c r="CP46" s="657"/>
      <c r="CQ46" s="658"/>
      <c r="CR46" s="659">
        <v>2190661</v>
      </c>
      <c r="CS46" s="660"/>
      <c r="CT46" s="660"/>
      <c r="CU46" s="660"/>
      <c r="CV46" s="660"/>
      <c r="CW46" s="660"/>
      <c r="CX46" s="660"/>
      <c r="CY46" s="661"/>
      <c r="CZ46" s="664">
        <v>4.3</v>
      </c>
      <c r="DA46" s="665"/>
      <c r="DB46" s="665"/>
      <c r="DC46" s="760"/>
      <c r="DD46" s="668">
        <v>550248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349</v>
      </c>
      <c r="CG47" s="657"/>
      <c r="CH47" s="657"/>
      <c r="CI47" s="657"/>
      <c r="CJ47" s="657"/>
      <c r="CK47" s="657"/>
      <c r="CL47" s="657"/>
      <c r="CM47" s="657"/>
      <c r="CN47" s="657"/>
      <c r="CO47" s="657"/>
      <c r="CP47" s="657"/>
      <c r="CQ47" s="658"/>
      <c r="CR47" s="659" t="s">
        <v>236</v>
      </c>
      <c r="CS47" s="695"/>
      <c r="CT47" s="695"/>
      <c r="CU47" s="695"/>
      <c r="CV47" s="695"/>
      <c r="CW47" s="695"/>
      <c r="CX47" s="695"/>
      <c r="CY47" s="696"/>
      <c r="CZ47" s="664" t="s">
        <v>120</v>
      </c>
      <c r="DA47" s="693"/>
      <c r="DB47" s="693"/>
      <c r="DC47" s="697"/>
      <c r="DD47" s="668" t="s">
        <v>236</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350</v>
      </c>
      <c r="CG48" s="657"/>
      <c r="CH48" s="657"/>
      <c r="CI48" s="657"/>
      <c r="CJ48" s="657"/>
      <c r="CK48" s="657"/>
      <c r="CL48" s="657"/>
      <c r="CM48" s="657"/>
      <c r="CN48" s="657"/>
      <c r="CO48" s="657"/>
      <c r="CP48" s="657"/>
      <c r="CQ48" s="658"/>
      <c r="CR48" s="659" t="s">
        <v>236</v>
      </c>
      <c r="CS48" s="660"/>
      <c r="CT48" s="660"/>
      <c r="CU48" s="660"/>
      <c r="CV48" s="660"/>
      <c r="CW48" s="660"/>
      <c r="CX48" s="660"/>
      <c r="CY48" s="661"/>
      <c r="CZ48" s="664" t="s">
        <v>120</v>
      </c>
      <c r="DA48" s="665"/>
      <c r="DB48" s="665"/>
      <c r="DC48" s="760"/>
      <c r="DD48" s="668" t="s">
        <v>236</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351</v>
      </c>
      <c r="CE49" s="705"/>
      <c r="CF49" s="705"/>
      <c r="CG49" s="705"/>
      <c r="CH49" s="705"/>
      <c r="CI49" s="705"/>
      <c r="CJ49" s="705"/>
      <c r="CK49" s="705"/>
      <c r="CL49" s="705"/>
      <c r="CM49" s="705"/>
      <c r="CN49" s="705"/>
      <c r="CO49" s="705"/>
      <c r="CP49" s="705"/>
      <c r="CQ49" s="706"/>
      <c r="CR49" s="739">
        <v>51393556</v>
      </c>
      <c r="CS49" s="729"/>
      <c r="CT49" s="729"/>
      <c r="CU49" s="729"/>
      <c r="CV49" s="729"/>
      <c r="CW49" s="729"/>
      <c r="CX49" s="729"/>
      <c r="CY49" s="761"/>
      <c r="CZ49" s="744">
        <v>100</v>
      </c>
      <c r="DA49" s="762"/>
      <c r="DB49" s="762"/>
      <c r="DC49" s="763"/>
      <c r="DD49" s="764">
        <v>30837697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TDmLFt8+DAxpM2s6kGH+6f4p5StWQ++pqJiOVHG3bbfdow6dZ82XO3z2LCbr31IMzHwkpi1bUnlYAdvTHvjVoA==" saltValue="vbABbY6tPMkcJ6QqO5vUT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353</v>
      </c>
      <c r="DK2" s="807"/>
      <c r="DL2" s="807"/>
      <c r="DM2" s="807"/>
      <c r="DN2" s="807"/>
      <c r="DO2" s="808"/>
      <c r="DP2" s="229"/>
      <c r="DQ2" s="806" t="s">
        <v>354</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355</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357</v>
      </c>
      <c r="B5" s="801"/>
      <c r="C5" s="801"/>
      <c r="D5" s="801"/>
      <c r="E5" s="801"/>
      <c r="F5" s="801"/>
      <c r="G5" s="801"/>
      <c r="H5" s="801"/>
      <c r="I5" s="801"/>
      <c r="J5" s="801"/>
      <c r="K5" s="801"/>
      <c r="L5" s="801"/>
      <c r="M5" s="801"/>
      <c r="N5" s="801"/>
      <c r="O5" s="801"/>
      <c r="P5" s="802"/>
      <c r="Q5" s="777" t="s">
        <v>358</v>
      </c>
      <c r="R5" s="778"/>
      <c r="S5" s="778"/>
      <c r="T5" s="778"/>
      <c r="U5" s="779"/>
      <c r="V5" s="777" t="s">
        <v>359</v>
      </c>
      <c r="W5" s="778"/>
      <c r="X5" s="778"/>
      <c r="Y5" s="778"/>
      <c r="Z5" s="779"/>
      <c r="AA5" s="777" t="s">
        <v>360</v>
      </c>
      <c r="AB5" s="778"/>
      <c r="AC5" s="778"/>
      <c r="AD5" s="778"/>
      <c r="AE5" s="778"/>
      <c r="AF5" s="810" t="s">
        <v>361</v>
      </c>
      <c r="AG5" s="778"/>
      <c r="AH5" s="778"/>
      <c r="AI5" s="778"/>
      <c r="AJ5" s="789"/>
      <c r="AK5" s="778" t="s">
        <v>362</v>
      </c>
      <c r="AL5" s="778"/>
      <c r="AM5" s="778"/>
      <c r="AN5" s="778"/>
      <c r="AO5" s="779"/>
      <c r="AP5" s="777" t="s">
        <v>363</v>
      </c>
      <c r="AQ5" s="778"/>
      <c r="AR5" s="778"/>
      <c r="AS5" s="778"/>
      <c r="AT5" s="779"/>
      <c r="AU5" s="777" t="s">
        <v>364</v>
      </c>
      <c r="AV5" s="778"/>
      <c r="AW5" s="778"/>
      <c r="AX5" s="778"/>
      <c r="AY5" s="789"/>
      <c r="AZ5" s="236"/>
      <c r="BA5" s="236"/>
      <c r="BB5" s="236"/>
      <c r="BC5" s="236"/>
      <c r="BD5" s="236"/>
      <c r="BE5" s="237"/>
      <c r="BF5" s="237"/>
      <c r="BG5" s="237"/>
      <c r="BH5" s="237"/>
      <c r="BI5" s="237"/>
      <c r="BJ5" s="237"/>
      <c r="BK5" s="237"/>
      <c r="BL5" s="237"/>
      <c r="BM5" s="237"/>
      <c r="BN5" s="237"/>
      <c r="BO5" s="237"/>
      <c r="BP5" s="237"/>
      <c r="BQ5" s="800" t="s">
        <v>365</v>
      </c>
      <c r="BR5" s="801"/>
      <c r="BS5" s="801"/>
      <c r="BT5" s="801"/>
      <c r="BU5" s="801"/>
      <c r="BV5" s="801"/>
      <c r="BW5" s="801"/>
      <c r="BX5" s="801"/>
      <c r="BY5" s="801"/>
      <c r="BZ5" s="801"/>
      <c r="CA5" s="801"/>
      <c r="CB5" s="801"/>
      <c r="CC5" s="801"/>
      <c r="CD5" s="801"/>
      <c r="CE5" s="801"/>
      <c r="CF5" s="801"/>
      <c r="CG5" s="802"/>
      <c r="CH5" s="777" t="s">
        <v>366</v>
      </c>
      <c r="CI5" s="778"/>
      <c r="CJ5" s="778"/>
      <c r="CK5" s="778"/>
      <c r="CL5" s="779"/>
      <c r="CM5" s="777" t="s">
        <v>367</v>
      </c>
      <c r="CN5" s="778"/>
      <c r="CO5" s="778"/>
      <c r="CP5" s="778"/>
      <c r="CQ5" s="779"/>
      <c r="CR5" s="777" t="s">
        <v>368</v>
      </c>
      <c r="CS5" s="778"/>
      <c r="CT5" s="778"/>
      <c r="CU5" s="778"/>
      <c r="CV5" s="779"/>
      <c r="CW5" s="777" t="s">
        <v>369</v>
      </c>
      <c r="CX5" s="778"/>
      <c r="CY5" s="778"/>
      <c r="CZ5" s="778"/>
      <c r="DA5" s="779"/>
      <c r="DB5" s="777" t="s">
        <v>370</v>
      </c>
      <c r="DC5" s="778"/>
      <c r="DD5" s="778"/>
      <c r="DE5" s="778"/>
      <c r="DF5" s="779"/>
      <c r="DG5" s="783" t="s">
        <v>371</v>
      </c>
      <c r="DH5" s="784"/>
      <c r="DI5" s="784"/>
      <c r="DJ5" s="784"/>
      <c r="DK5" s="785"/>
      <c r="DL5" s="783" t="s">
        <v>372</v>
      </c>
      <c r="DM5" s="784"/>
      <c r="DN5" s="784"/>
      <c r="DO5" s="784"/>
      <c r="DP5" s="785"/>
      <c r="DQ5" s="777" t="s">
        <v>373</v>
      </c>
      <c r="DR5" s="778"/>
      <c r="DS5" s="778"/>
      <c r="DT5" s="778"/>
      <c r="DU5" s="779"/>
      <c r="DV5" s="777" t="s">
        <v>364</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374</v>
      </c>
      <c r="C7" s="792"/>
      <c r="D7" s="792"/>
      <c r="E7" s="792"/>
      <c r="F7" s="792"/>
      <c r="G7" s="792"/>
      <c r="H7" s="792"/>
      <c r="I7" s="792"/>
      <c r="J7" s="792"/>
      <c r="K7" s="792"/>
      <c r="L7" s="792"/>
      <c r="M7" s="792"/>
      <c r="N7" s="792"/>
      <c r="O7" s="792"/>
      <c r="P7" s="793"/>
      <c r="Q7" s="794">
        <v>53185</v>
      </c>
      <c r="R7" s="795"/>
      <c r="S7" s="795"/>
      <c r="T7" s="795"/>
      <c r="U7" s="795"/>
      <c r="V7" s="795">
        <v>53177</v>
      </c>
      <c r="W7" s="795"/>
      <c r="X7" s="795"/>
      <c r="Y7" s="795"/>
      <c r="Z7" s="795"/>
      <c r="AA7" s="795">
        <v>9</v>
      </c>
      <c r="AB7" s="795"/>
      <c r="AC7" s="795"/>
      <c r="AD7" s="795"/>
      <c r="AE7" s="796"/>
      <c r="AF7" s="797">
        <v>2</v>
      </c>
      <c r="AG7" s="798"/>
      <c r="AH7" s="798"/>
      <c r="AI7" s="798"/>
      <c r="AJ7" s="799"/>
      <c r="AK7" s="834">
        <v>227</v>
      </c>
      <c r="AL7" s="835"/>
      <c r="AM7" s="835"/>
      <c r="AN7" s="835"/>
      <c r="AO7" s="835"/>
      <c r="AP7" s="835">
        <v>50474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579</v>
      </c>
      <c r="BT7" s="839"/>
      <c r="BU7" s="839"/>
      <c r="BV7" s="839"/>
      <c r="BW7" s="839"/>
      <c r="BX7" s="839"/>
      <c r="BY7" s="839"/>
      <c r="BZ7" s="839"/>
      <c r="CA7" s="839"/>
      <c r="CB7" s="839"/>
      <c r="CC7" s="839"/>
      <c r="CD7" s="839"/>
      <c r="CE7" s="839"/>
      <c r="CF7" s="839"/>
      <c r="CG7" s="840"/>
      <c r="CH7" s="831">
        <v>1</v>
      </c>
      <c r="CI7" s="832"/>
      <c r="CJ7" s="832"/>
      <c r="CK7" s="832"/>
      <c r="CL7" s="833"/>
      <c r="CM7" s="831">
        <v>64</v>
      </c>
      <c r="CN7" s="832"/>
      <c r="CO7" s="832"/>
      <c r="CP7" s="832"/>
      <c r="CQ7" s="833"/>
      <c r="CR7" s="831">
        <v>25</v>
      </c>
      <c r="CS7" s="832"/>
      <c r="CT7" s="832"/>
      <c r="CU7" s="832"/>
      <c r="CV7" s="833"/>
      <c r="CW7" s="831" t="s">
        <v>505</v>
      </c>
      <c r="CX7" s="832"/>
      <c r="CY7" s="832"/>
      <c r="CZ7" s="832"/>
      <c r="DA7" s="833"/>
      <c r="DB7" s="831" t="s">
        <v>505</v>
      </c>
      <c r="DC7" s="832"/>
      <c r="DD7" s="832"/>
      <c r="DE7" s="832"/>
      <c r="DF7" s="833"/>
      <c r="DG7" s="831" t="s">
        <v>505</v>
      </c>
      <c r="DH7" s="832"/>
      <c r="DI7" s="832"/>
      <c r="DJ7" s="832"/>
      <c r="DK7" s="833"/>
      <c r="DL7" s="831" t="s">
        <v>505</v>
      </c>
      <c r="DM7" s="832"/>
      <c r="DN7" s="832"/>
      <c r="DO7" s="832"/>
      <c r="DP7" s="833"/>
      <c r="DQ7" s="831" t="s">
        <v>505</v>
      </c>
      <c r="DR7" s="832"/>
      <c r="DS7" s="832"/>
      <c r="DT7" s="832"/>
      <c r="DU7" s="833"/>
      <c r="DV7" s="812"/>
      <c r="DW7" s="813"/>
      <c r="DX7" s="813"/>
      <c r="DY7" s="813"/>
      <c r="DZ7" s="814"/>
      <c r="EA7" s="234"/>
    </row>
    <row r="8" spans="1:131" s="235" customFormat="1" ht="26.25" customHeight="1" x14ac:dyDescent="0.15">
      <c r="A8" s="241">
        <v>2</v>
      </c>
      <c r="B8" s="815" t="s">
        <v>375</v>
      </c>
      <c r="C8" s="816"/>
      <c r="D8" s="816"/>
      <c r="E8" s="816"/>
      <c r="F8" s="816"/>
      <c r="G8" s="816"/>
      <c r="H8" s="816"/>
      <c r="I8" s="816"/>
      <c r="J8" s="816"/>
      <c r="K8" s="816"/>
      <c r="L8" s="816"/>
      <c r="M8" s="816"/>
      <c r="N8" s="816"/>
      <c r="O8" s="816"/>
      <c r="P8" s="817"/>
      <c r="Q8" s="818" t="s">
        <v>505</v>
      </c>
      <c r="R8" s="819"/>
      <c r="S8" s="819"/>
      <c r="T8" s="819"/>
      <c r="U8" s="820"/>
      <c r="V8" s="821" t="s">
        <v>505</v>
      </c>
      <c r="W8" s="819"/>
      <c r="X8" s="819"/>
      <c r="Y8" s="819"/>
      <c r="Z8" s="820"/>
      <c r="AA8" s="821" t="s">
        <v>505</v>
      </c>
      <c r="AB8" s="819"/>
      <c r="AC8" s="819"/>
      <c r="AD8" s="819"/>
      <c r="AE8" s="822"/>
      <c r="AF8" s="823" t="s">
        <v>120</v>
      </c>
      <c r="AG8" s="819"/>
      <c r="AH8" s="819"/>
      <c r="AI8" s="819"/>
      <c r="AJ8" s="822"/>
      <c r="AK8" s="824" t="s">
        <v>505</v>
      </c>
      <c r="AL8" s="825"/>
      <c r="AM8" s="825"/>
      <c r="AN8" s="825"/>
      <c r="AO8" s="825"/>
      <c r="AP8" s="825" t="s">
        <v>505</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t="s">
        <v>376</v>
      </c>
      <c r="C9" s="816"/>
      <c r="D9" s="816"/>
      <c r="E9" s="816"/>
      <c r="F9" s="816"/>
      <c r="G9" s="816"/>
      <c r="H9" s="816"/>
      <c r="I9" s="816"/>
      <c r="J9" s="816"/>
      <c r="K9" s="816"/>
      <c r="L9" s="816"/>
      <c r="M9" s="816"/>
      <c r="N9" s="816"/>
      <c r="O9" s="816"/>
      <c r="P9" s="817"/>
      <c r="Q9" s="847">
        <v>201</v>
      </c>
      <c r="R9" s="848"/>
      <c r="S9" s="848"/>
      <c r="T9" s="848"/>
      <c r="U9" s="848"/>
      <c r="V9" s="848">
        <v>201</v>
      </c>
      <c r="W9" s="848"/>
      <c r="X9" s="848"/>
      <c r="Y9" s="848"/>
      <c r="Z9" s="848"/>
      <c r="AA9" s="848" t="s">
        <v>505</v>
      </c>
      <c r="AB9" s="848"/>
      <c r="AC9" s="848"/>
      <c r="AD9" s="848"/>
      <c r="AE9" s="821"/>
      <c r="AF9" s="823" t="s">
        <v>377</v>
      </c>
      <c r="AG9" s="819"/>
      <c r="AH9" s="819"/>
      <c r="AI9" s="819"/>
      <c r="AJ9" s="822"/>
      <c r="AK9" s="824">
        <v>201</v>
      </c>
      <c r="AL9" s="825"/>
      <c r="AM9" s="825"/>
      <c r="AN9" s="825"/>
      <c r="AO9" s="825"/>
      <c r="AP9" s="825">
        <v>372</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47"/>
      <c r="R10" s="848"/>
      <c r="S10" s="848"/>
      <c r="T10" s="848"/>
      <c r="U10" s="848"/>
      <c r="V10" s="848"/>
      <c r="W10" s="848"/>
      <c r="X10" s="848"/>
      <c r="Y10" s="848"/>
      <c r="Z10" s="848"/>
      <c r="AA10" s="848"/>
      <c r="AB10" s="848"/>
      <c r="AC10" s="848"/>
      <c r="AD10" s="848"/>
      <c r="AE10" s="821"/>
      <c r="AF10" s="823"/>
      <c r="AG10" s="819"/>
      <c r="AH10" s="819"/>
      <c r="AI10" s="819"/>
      <c r="AJ10" s="822"/>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47"/>
      <c r="R11" s="848"/>
      <c r="S11" s="848"/>
      <c r="T11" s="848"/>
      <c r="U11" s="848"/>
      <c r="V11" s="848"/>
      <c r="W11" s="848"/>
      <c r="X11" s="848"/>
      <c r="Y11" s="848"/>
      <c r="Z11" s="848"/>
      <c r="AA11" s="848"/>
      <c r="AB11" s="848"/>
      <c r="AC11" s="848"/>
      <c r="AD11" s="848"/>
      <c r="AE11" s="821"/>
      <c r="AF11" s="823"/>
      <c r="AG11" s="819"/>
      <c r="AH11" s="819"/>
      <c r="AI11" s="819"/>
      <c r="AJ11" s="822"/>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47"/>
      <c r="R12" s="848"/>
      <c r="S12" s="848"/>
      <c r="T12" s="848"/>
      <c r="U12" s="848"/>
      <c r="V12" s="848"/>
      <c r="W12" s="848"/>
      <c r="X12" s="848"/>
      <c r="Y12" s="848"/>
      <c r="Z12" s="848"/>
      <c r="AA12" s="848"/>
      <c r="AB12" s="848"/>
      <c r="AC12" s="848"/>
      <c r="AD12" s="848"/>
      <c r="AE12" s="821"/>
      <c r="AF12" s="823"/>
      <c r="AG12" s="819"/>
      <c r="AH12" s="819"/>
      <c r="AI12" s="819"/>
      <c r="AJ12" s="822"/>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47"/>
      <c r="R13" s="848"/>
      <c r="S13" s="848"/>
      <c r="T13" s="848"/>
      <c r="U13" s="848"/>
      <c r="V13" s="848"/>
      <c r="W13" s="848"/>
      <c r="X13" s="848"/>
      <c r="Y13" s="848"/>
      <c r="Z13" s="848"/>
      <c r="AA13" s="848"/>
      <c r="AB13" s="848"/>
      <c r="AC13" s="848"/>
      <c r="AD13" s="848"/>
      <c r="AE13" s="821"/>
      <c r="AF13" s="823"/>
      <c r="AG13" s="819"/>
      <c r="AH13" s="819"/>
      <c r="AI13" s="819"/>
      <c r="AJ13" s="822"/>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47"/>
      <c r="R14" s="848"/>
      <c r="S14" s="848"/>
      <c r="T14" s="848"/>
      <c r="U14" s="848"/>
      <c r="V14" s="848"/>
      <c r="W14" s="848"/>
      <c r="X14" s="848"/>
      <c r="Y14" s="848"/>
      <c r="Z14" s="848"/>
      <c r="AA14" s="848"/>
      <c r="AB14" s="848"/>
      <c r="AC14" s="848"/>
      <c r="AD14" s="848"/>
      <c r="AE14" s="821"/>
      <c r="AF14" s="823"/>
      <c r="AG14" s="819"/>
      <c r="AH14" s="819"/>
      <c r="AI14" s="819"/>
      <c r="AJ14" s="822"/>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47"/>
      <c r="R15" s="848"/>
      <c r="S15" s="848"/>
      <c r="T15" s="848"/>
      <c r="U15" s="848"/>
      <c r="V15" s="848"/>
      <c r="W15" s="848"/>
      <c r="X15" s="848"/>
      <c r="Y15" s="848"/>
      <c r="Z15" s="848"/>
      <c r="AA15" s="848"/>
      <c r="AB15" s="848"/>
      <c r="AC15" s="848"/>
      <c r="AD15" s="848"/>
      <c r="AE15" s="821"/>
      <c r="AF15" s="823"/>
      <c r="AG15" s="819"/>
      <c r="AH15" s="819"/>
      <c r="AI15" s="819"/>
      <c r="AJ15" s="822"/>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47"/>
      <c r="R16" s="848"/>
      <c r="S16" s="848"/>
      <c r="T16" s="848"/>
      <c r="U16" s="848"/>
      <c r="V16" s="848"/>
      <c r="W16" s="848"/>
      <c r="X16" s="848"/>
      <c r="Y16" s="848"/>
      <c r="Z16" s="848"/>
      <c r="AA16" s="848"/>
      <c r="AB16" s="848"/>
      <c r="AC16" s="848"/>
      <c r="AD16" s="848"/>
      <c r="AE16" s="821"/>
      <c r="AF16" s="823"/>
      <c r="AG16" s="819"/>
      <c r="AH16" s="819"/>
      <c r="AI16" s="819"/>
      <c r="AJ16" s="822"/>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47"/>
      <c r="R17" s="848"/>
      <c r="S17" s="848"/>
      <c r="T17" s="848"/>
      <c r="U17" s="848"/>
      <c r="V17" s="848"/>
      <c r="W17" s="848"/>
      <c r="X17" s="848"/>
      <c r="Y17" s="848"/>
      <c r="Z17" s="848"/>
      <c r="AA17" s="848"/>
      <c r="AB17" s="848"/>
      <c r="AC17" s="848"/>
      <c r="AD17" s="848"/>
      <c r="AE17" s="821"/>
      <c r="AF17" s="823"/>
      <c r="AG17" s="819"/>
      <c r="AH17" s="819"/>
      <c r="AI17" s="819"/>
      <c r="AJ17" s="822"/>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47"/>
      <c r="R18" s="848"/>
      <c r="S18" s="848"/>
      <c r="T18" s="848"/>
      <c r="U18" s="848"/>
      <c r="V18" s="848"/>
      <c r="W18" s="848"/>
      <c r="X18" s="848"/>
      <c r="Y18" s="848"/>
      <c r="Z18" s="848"/>
      <c r="AA18" s="848"/>
      <c r="AB18" s="848"/>
      <c r="AC18" s="848"/>
      <c r="AD18" s="848"/>
      <c r="AE18" s="821"/>
      <c r="AF18" s="823"/>
      <c r="AG18" s="819"/>
      <c r="AH18" s="819"/>
      <c r="AI18" s="819"/>
      <c r="AJ18" s="822"/>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47"/>
      <c r="R19" s="848"/>
      <c r="S19" s="848"/>
      <c r="T19" s="848"/>
      <c r="U19" s="848"/>
      <c r="V19" s="848"/>
      <c r="W19" s="848"/>
      <c r="X19" s="848"/>
      <c r="Y19" s="848"/>
      <c r="Z19" s="848"/>
      <c r="AA19" s="848"/>
      <c r="AB19" s="848"/>
      <c r="AC19" s="848"/>
      <c r="AD19" s="848"/>
      <c r="AE19" s="821"/>
      <c r="AF19" s="823"/>
      <c r="AG19" s="819"/>
      <c r="AH19" s="819"/>
      <c r="AI19" s="819"/>
      <c r="AJ19" s="822"/>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47"/>
      <c r="R20" s="848"/>
      <c r="S20" s="848"/>
      <c r="T20" s="848"/>
      <c r="U20" s="848"/>
      <c r="V20" s="848"/>
      <c r="W20" s="848"/>
      <c r="X20" s="848"/>
      <c r="Y20" s="848"/>
      <c r="Z20" s="848"/>
      <c r="AA20" s="848"/>
      <c r="AB20" s="848"/>
      <c r="AC20" s="848"/>
      <c r="AD20" s="848"/>
      <c r="AE20" s="821"/>
      <c r="AF20" s="823"/>
      <c r="AG20" s="819"/>
      <c r="AH20" s="819"/>
      <c r="AI20" s="819"/>
      <c r="AJ20" s="822"/>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47"/>
      <c r="R21" s="848"/>
      <c r="S21" s="848"/>
      <c r="T21" s="848"/>
      <c r="U21" s="848"/>
      <c r="V21" s="848"/>
      <c r="W21" s="848"/>
      <c r="X21" s="848"/>
      <c r="Y21" s="848"/>
      <c r="Z21" s="848"/>
      <c r="AA21" s="848"/>
      <c r="AB21" s="848"/>
      <c r="AC21" s="848"/>
      <c r="AD21" s="848"/>
      <c r="AE21" s="821"/>
      <c r="AF21" s="823"/>
      <c r="AG21" s="819"/>
      <c r="AH21" s="819"/>
      <c r="AI21" s="819"/>
      <c r="AJ21" s="822"/>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9"/>
      <c r="R22" s="850"/>
      <c r="S22" s="850"/>
      <c r="T22" s="850"/>
      <c r="U22" s="850"/>
      <c r="V22" s="850"/>
      <c r="W22" s="850"/>
      <c r="X22" s="850"/>
      <c r="Y22" s="850"/>
      <c r="Z22" s="850"/>
      <c r="AA22" s="850"/>
      <c r="AB22" s="850"/>
      <c r="AC22" s="850"/>
      <c r="AD22" s="850"/>
      <c r="AE22" s="851"/>
      <c r="AF22" s="823"/>
      <c r="AG22" s="819"/>
      <c r="AH22" s="819"/>
      <c r="AI22" s="819"/>
      <c r="AJ22" s="822"/>
      <c r="AK22" s="864"/>
      <c r="AL22" s="865"/>
      <c r="AM22" s="865"/>
      <c r="AN22" s="865"/>
      <c r="AO22" s="865"/>
      <c r="AP22" s="865"/>
      <c r="AQ22" s="865"/>
      <c r="AR22" s="865"/>
      <c r="AS22" s="865"/>
      <c r="AT22" s="865"/>
      <c r="AU22" s="866"/>
      <c r="AV22" s="866"/>
      <c r="AW22" s="866"/>
      <c r="AX22" s="866"/>
      <c r="AY22" s="867"/>
      <c r="AZ22" s="868" t="s">
        <v>378</v>
      </c>
      <c r="BA22" s="868"/>
      <c r="BB22" s="868"/>
      <c r="BC22" s="868"/>
      <c r="BD22" s="869"/>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379</v>
      </c>
      <c r="B23" s="852" t="s">
        <v>380</v>
      </c>
      <c r="C23" s="853"/>
      <c r="D23" s="853"/>
      <c r="E23" s="853"/>
      <c r="F23" s="853"/>
      <c r="G23" s="853"/>
      <c r="H23" s="853"/>
      <c r="I23" s="853"/>
      <c r="J23" s="853"/>
      <c r="K23" s="853"/>
      <c r="L23" s="853"/>
      <c r="M23" s="853"/>
      <c r="N23" s="853"/>
      <c r="O23" s="853"/>
      <c r="P23" s="854"/>
      <c r="Q23" s="855">
        <v>51402</v>
      </c>
      <c r="R23" s="856"/>
      <c r="S23" s="856"/>
      <c r="T23" s="856"/>
      <c r="U23" s="856"/>
      <c r="V23" s="856">
        <v>51394</v>
      </c>
      <c r="W23" s="856"/>
      <c r="X23" s="856"/>
      <c r="Y23" s="856"/>
      <c r="Z23" s="856"/>
      <c r="AA23" s="856">
        <v>9</v>
      </c>
      <c r="AB23" s="856"/>
      <c r="AC23" s="856"/>
      <c r="AD23" s="856"/>
      <c r="AE23" s="857"/>
      <c r="AF23" s="858">
        <v>2</v>
      </c>
      <c r="AG23" s="856"/>
      <c r="AH23" s="856"/>
      <c r="AI23" s="856"/>
      <c r="AJ23" s="859"/>
      <c r="AK23" s="860"/>
      <c r="AL23" s="861"/>
      <c r="AM23" s="861"/>
      <c r="AN23" s="861"/>
      <c r="AO23" s="861"/>
      <c r="AP23" s="856">
        <f>+SUM(AP7:AT22)</f>
        <v>50846</v>
      </c>
      <c r="AQ23" s="856"/>
      <c r="AR23" s="856"/>
      <c r="AS23" s="856"/>
      <c r="AT23" s="856"/>
      <c r="AU23" s="862"/>
      <c r="AV23" s="862"/>
      <c r="AW23" s="862"/>
      <c r="AX23" s="862"/>
      <c r="AY23" s="863"/>
      <c r="AZ23" s="871" t="s">
        <v>120</v>
      </c>
      <c r="BA23" s="872"/>
      <c r="BB23" s="872"/>
      <c r="BC23" s="872"/>
      <c r="BD23" s="873"/>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70" t="s">
        <v>381</v>
      </c>
      <c r="B24" s="870"/>
      <c r="C24" s="870"/>
      <c r="D24" s="870"/>
      <c r="E24" s="870"/>
      <c r="F24" s="870"/>
      <c r="G24" s="870"/>
      <c r="H24" s="870"/>
      <c r="I24" s="870"/>
      <c r="J24" s="870"/>
      <c r="K24" s="870"/>
      <c r="L24" s="870"/>
      <c r="M24" s="870"/>
      <c r="N24" s="870"/>
      <c r="O24" s="870"/>
      <c r="P24" s="870"/>
      <c r="Q24" s="870"/>
      <c r="R24" s="870"/>
      <c r="S24" s="870"/>
      <c r="T24" s="870"/>
      <c r="U24" s="870"/>
      <c r="V24" s="870"/>
      <c r="W24" s="870"/>
      <c r="X24" s="870"/>
      <c r="Y24" s="870"/>
      <c r="Z24" s="870"/>
      <c r="AA24" s="870"/>
      <c r="AB24" s="870"/>
      <c r="AC24" s="870"/>
      <c r="AD24" s="870"/>
      <c r="AE24" s="870"/>
      <c r="AF24" s="870"/>
      <c r="AG24" s="870"/>
      <c r="AH24" s="870"/>
      <c r="AI24" s="870"/>
      <c r="AJ24" s="870"/>
      <c r="AK24" s="870"/>
      <c r="AL24" s="870"/>
      <c r="AM24" s="870"/>
      <c r="AN24" s="870"/>
      <c r="AO24" s="870"/>
      <c r="AP24" s="870"/>
      <c r="AQ24" s="870"/>
      <c r="AR24" s="870"/>
      <c r="AS24" s="870"/>
      <c r="AT24" s="870"/>
      <c r="AU24" s="870"/>
      <c r="AV24" s="870"/>
      <c r="AW24" s="870"/>
      <c r="AX24" s="870"/>
      <c r="AY24" s="870"/>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357</v>
      </c>
      <c r="B26" s="801"/>
      <c r="C26" s="801"/>
      <c r="D26" s="801"/>
      <c r="E26" s="801"/>
      <c r="F26" s="801"/>
      <c r="G26" s="801"/>
      <c r="H26" s="801"/>
      <c r="I26" s="801"/>
      <c r="J26" s="801"/>
      <c r="K26" s="801"/>
      <c r="L26" s="801"/>
      <c r="M26" s="801"/>
      <c r="N26" s="801"/>
      <c r="O26" s="801"/>
      <c r="P26" s="802"/>
      <c r="Q26" s="777" t="s">
        <v>383</v>
      </c>
      <c r="R26" s="778"/>
      <c r="S26" s="778"/>
      <c r="T26" s="778"/>
      <c r="U26" s="779"/>
      <c r="V26" s="777" t="s">
        <v>384</v>
      </c>
      <c r="W26" s="778"/>
      <c r="X26" s="778"/>
      <c r="Y26" s="778"/>
      <c r="Z26" s="779"/>
      <c r="AA26" s="777" t="s">
        <v>385</v>
      </c>
      <c r="AB26" s="778"/>
      <c r="AC26" s="778"/>
      <c r="AD26" s="778"/>
      <c r="AE26" s="778"/>
      <c r="AF26" s="874" t="s">
        <v>386</v>
      </c>
      <c r="AG26" s="875"/>
      <c r="AH26" s="875"/>
      <c r="AI26" s="875"/>
      <c r="AJ26" s="876"/>
      <c r="AK26" s="778" t="s">
        <v>387</v>
      </c>
      <c r="AL26" s="778"/>
      <c r="AM26" s="778"/>
      <c r="AN26" s="778"/>
      <c r="AO26" s="779"/>
      <c r="AP26" s="777" t="s">
        <v>388</v>
      </c>
      <c r="AQ26" s="778"/>
      <c r="AR26" s="778"/>
      <c r="AS26" s="778"/>
      <c r="AT26" s="779"/>
      <c r="AU26" s="777" t="s">
        <v>389</v>
      </c>
      <c r="AV26" s="778"/>
      <c r="AW26" s="778"/>
      <c r="AX26" s="778"/>
      <c r="AY26" s="779"/>
      <c r="AZ26" s="777" t="s">
        <v>390</v>
      </c>
      <c r="BA26" s="778"/>
      <c r="BB26" s="778"/>
      <c r="BC26" s="778"/>
      <c r="BD26" s="779"/>
      <c r="BE26" s="777" t="s">
        <v>364</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7"/>
      <c r="AG27" s="878"/>
      <c r="AH27" s="878"/>
      <c r="AI27" s="878"/>
      <c r="AJ27" s="879"/>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391</v>
      </c>
      <c r="C28" s="792"/>
      <c r="D28" s="792"/>
      <c r="E28" s="792"/>
      <c r="F28" s="792"/>
      <c r="G28" s="792"/>
      <c r="H28" s="792"/>
      <c r="I28" s="792"/>
      <c r="J28" s="792"/>
      <c r="K28" s="792"/>
      <c r="L28" s="792"/>
      <c r="M28" s="792"/>
      <c r="N28" s="792"/>
      <c r="O28" s="792"/>
      <c r="P28" s="793"/>
      <c r="Q28" s="884">
        <v>18543</v>
      </c>
      <c r="R28" s="885"/>
      <c r="S28" s="885"/>
      <c r="T28" s="885"/>
      <c r="U28" s="885"/>
      <c r="V28" s="885">
        <v>19306</v>
      </c>
      <c r="W28" s="885"/>
      <c r="X28" s="885"/>
      <c r="Y28" s="885"/>
      <c r="Z28" s="885"/>
      <c r="AA28" s="885">
        <v>-763</v>
      </c>
      <c r="AB28" s="885"/>
      <c r="AC28" s="885"/>
      <c r="AD28" s="885"/>
      <c r="AE28" s="886"/>
      <c r="AF28" s="887">
        <v>-763</v>
      </c>
      <c r="AG28" s="885"/>
      <c r="AH28" s="885"/>
      <c r="AI28" s="885"/>
      <c r="AJ28" s="888"/>
      <c r="AK28" s="889">
        <v>1976</v>
      </c>
      <c r="AL28" s="880"/>
      <c r="AM28" s="880"/>
      <c r="AN28" s="880"/>
      <c r="AO28" s="880"/>
      <c r="AP28" s="880" t="s">
        <v>505</v>
      </c>
      <c r="AQ28" s="880"/>
      <c r="AR28" s="880"/>
      <c r="AS28" s="880"/>
      <c r="AT28" s="880"/>
      <c r="AU28" s="880" t="s">
        <v>505</v>
      </c>
      <c r="AV28" s="880"/>
      <c r="AW28" s="880"/>
      <c r="AX28" s="880"/>
      <c r="AY28" s="880"/>
      <c r="AZ28" s="881" t="s">
        <v>505</v>
      </c>
      <c r="BA28" s="881"/>
      <c r="BB28" s="881"/>
      <c r="BC28" s="881"/>
      <c r="BD28" s="881"/>
      <c r="BE28" s="882"/>
      <c r="BF28" s="882"/>
      <c r="BG28" s="882"/>
      <c r="BH28" s="882"/>
      <c r="BI28" s="883"/>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392</v>
      </c>
      <c r="C29" s="816"/>
      <c r="D29" s="816"/>
      <c r="E29" s="816"/>
      <c r="F29" s="816"/>
      <c r="G29" s="816"/>
      <c r="H29" s="816"/>
      <c r="I29" s="816"/>
      <c r="J29" s="816"/>
      <c r="K29" s="816"/>
      <c r="L29" s="816"/>
      <c r="M29" s="816"/>
      <c r="N29" s="816"/>
      <c r="O29" s="816"/>
      <c r="P29" s="817"/>
      <c r="Q29" s="847">
        <v>1567</v>
      </c>
      <c r="R29" s="848"/>
      <c r="S29" s="848"/>
      <c r="T29" s="848"/>
      <c r="U29" s="848"/>
      <c r="V29" s="848">
        <v>1485</v>
      </c>
      <c r="W29" s="848"/>
      <c r="X29" s="848"/>
      <c r="Y29" s="848"/>
      <c r="Z29" s="848"/>
      <c r="AA29" s="848">
        <v>82</v>
      </c>
      <c r="AB29" s="848"/>
      <c r="AC29" s="848"/>
      <c r="AD29" s="848"/>
      <c r="AE29" s="821"/>
      <c r="AF29" s="823">
        <v>82</v>
      </c>
      <c r="AG29" s="819"/>
      <c r="AH29" s="819"/>
      <c r="AI29" s="819"/>
      <c r="AJ29" s="822"/>
      <c r="AK29" s="892">
        <v>382</v>
      </c>
      <c r="AL29" s="893"/>
      <c r="AM29" s="893"/>
      <c r="AN29" s="893"/>
      <c r="AO29" s="893"/>
      <c r="AP29" s="893" t="s">
        <v>505</v>
      </c>
      <c r="AQ29" s="893"/>
      <c r="AR29" s="893"/>
      <c r="AS29" s="893"/>
      <c r="AT29" s="893"/>
      <c r="AU29" s="893" t="s">
        <v>505</v>
      </c>
      <c r="AV29" s="893"/>
      <c r="AW29" s="893"/>
      <c r="AX29" s="893"/>
      <c r="AY29" s="893"/>
      <c r="AZ29" s="894" t="s">
        <v>505</v>
      </c>
      <c r="BA29" s="894"/>
      <c r="BB29" s="894"/>
      <c r="BC29" s="894"/>
      <c r="BD29" s="894"/>
      <c r="BE29" s="890"/>
      <c r="BF29" s="890"/>
      <c r="BG29" s="890"/>
      <c r="BH29" s="890"/>
      <c r="BI29" s="891"/>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393</v>
      </c>
      <c r="C30" s="816"/>
      <c r="D30" s="816"/>
      <c r="E30" s="816"/>
      <c r="F30" s="816"/>
      <c r="G30" s="816"/>
      <c r="H30" s="816"/>
      <c r="I30" s="816"/>
      <c r="J30" s="816"/>
      <c r="K30" s="816"/>
      <c r="L30" s="816"/>
      <c r="M30" s="816"/>
      <c r="N30" s="816"/>
      <c r="O30" s="816"/>
      <c r="P30" s="817"/>
      <c r="Q30" s="847">
        <v>2900</v>
      </c>
      <c r="R30" s="848"/>
      <c r="S30" s="848"/>
      <c r="T30" s="848"/>
      <c r="U30" s="848"/>
      <c r="V30" s="848">
        <v>2316</v>
      </c>
      <c r="W30" s="848"/>
      <c r="X30" s="848"/>
      <c r="Y30" s="848"/>
      <c r="Z30" s="848"/>
      <c r="AA30" s="848">
        <v>584</v>
      </c>
      <c r="AB30" s="848"/>
      <c r="AC30" s="848"/>
      <c r="AD30" s="848"/>
      <c r="AE30" s="821"/>
      <c r="AF30" s="823">
        <v>3468</v>
      </c>
      <c r="AG30" s="819"/>
      <c r="AH30" s="819"/>
      <c r="AI30" s="819"/>
      <c r="AJ30" s="822"/>
      <c r="AK30" s="892">
        <v>10</v>
      </c>
      <c r="AL30" s="893"/>
      <c r="AM30" s="893"/>
      <c r="AN30" s="893"/>
      <c r="AO30" s="893"/>
      <c r="AP30" s="893">
        <v>3726</v>
      </c>
      <c r="AQ30" s="893"/>
      <c r="AR30" s="893"/>
      <c r="AS30" s="893"/>
      <c r="AT30" s="893"/>
      <c r="AU30" s="893" t="s">
        <v>505</v>
      </c>
      <c r="AV30" s="893"/>
      <c r="AW30" s="893"/>
      <c r="AX30" s="893"/>
      <c r="AY30" s="893"/>
      <c r="AZ30" s="894" t="s">
        <v>505</v>
      </c>
      <c r="BA30" s="894"/>
      <c r="BB30" s="894"/>
      <c r="BC30" s="894"/>
      <c r="BD30" s="894"/>
      <c r="BE30" s="890" t="s">
        <v>394</v>
      </c>
      <c r="BF30" s="890"/>
      <c r="BG30" s="890"/>
      <c r="BH30" s="890"/>
      <c r="BI30" s="891"/>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395</v>
      </c>
      <c r="C31" s="816"/>
      <c r="D31" s="816"/>
      <c r="E31" s="816"/>
      <c r="F31" s="816"/>
      <c r="G31" s="816"/>
      <c r="H31" s="816"/>
      <c r="I31" s="816"/>
      <c r="J31" s="816"/>
      <c r="K31" s="816"/>
      <c r="L31" s="816"/>
      <c r="M31" s="816"/>
      <c r="N31" s="816"/>
      <c r="O31" s="816"/>
      <c r="P31" s="817"/>
      <c r="Q31" s="847">
        <v>3738</v>
      </c>
      <c r="R31" s="848"/>
      <c r="S31" s="848"/>
      <c r="T31" s="848"/>
      <c r="U31" s="848"/>
      <c r="V31" s="848">
        <v>3569</v>
      </c>
      <c r="W31" s="848"/>
      <c r="X31" s="848"/>
      <c r="Y31" s="848"/>
      <c r="Z31" s="848"/>
      <c r="AA31" s="848">
        <v>168</v>
      </c>
      <c r="AB31" s="848"/>
      <c r="AC31" s="848"/>
      <c r="AD31" s="848"/>
      <c r="AE31" s="821"/>
      <c r="AF31" s="823">
        <v>653</v>
      </c>
      <c r="AG31" s="819"/>
      <c r="AH31" s="819"/>
      <c r="AI31" s="819"/>
      <c r="AJ31" s="822"/>
      <c r="AK31" s="892">
        <v>1953</v>
      </c>
      <c r="AL31" s="893"/>
      <c r="AM31" s="893"/>
      <c r="AN31" s="893"/>
      <c r="AO31" s="893"/>
      <c r="AP31" s="893">
        <v>40639</v>
      </c>
      <c r="AQ31" s="893"/>
      <c r="AR31" s="893"/>
      <c r="AS31" s="893"/>
      <c r="AT31" s="893"/>
      <c r="AU31" s="893">
        <v>28610</v>
      </c>
      <c r="AV31" s="893"/>
      <c r="AW31" s="893"/>
      <c r="AX31" s="893"/>
      <c r="AY31" s="893"/>
      <c r="AZ31" s="894" t="s">
        <v>505</v>
      </c>
      <c r="BA31" s="894"/>
      <c r="BB31" s="894"/>
      <c r="BC31" s="894"/>
      <c r="BD31" s="894"/>
      <c r="BE31" s="890" t="s">
        <v>396</v>
      </c>
      <c r="BF31" s="890"/>
      <c r="BG31" s="890"/>
      <c r="BH31" s="890"/>
      <c r="BI31" s="891"/>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c r="C32" s="816"/>
      <c r="D32" s="816"/>
      <c r="E32" s="816"/>
      <c r="F32" s="816"/>
      <c r="G32" s="816"/>
      <c r="H32" s="816"/>
      <c r="I32" s="816"/>
      <c r="J32" s="816"/>
      <c r="K32" s="816"/>
      <c r="L32" s="816"/>
      <c r="M32" s="816"/>
      <c r="N32" s="816"/>
      <c r="O32" s="816"/>
      <c r="P32" s="817"/>
      <c r="Q32" s="847"/>
      <c r="R32" s="848"/>
      <c r="S32" s="848"/>
      <c r="T32" s="848"/>
      <c r="U32" s="848"/>
      <c r="V32" s="848"/>
      <c r="W32" s="848"/>
      <c r="X32" s="848"/>
      <c r="Y32" s="848"/>
      <c r="Z32" s="848"/>
      <c r="AA32" s="848"/>
      <c r="AB32" s="848"/>
      <c r="AC32" s="848"/>
      <c r="AD32" s="848"/>
      <c r="AE32" s="821"/>
      <c r="AF32" s="823"/>
      <c r="AG32" s="819"/>
      <c r="AH32" s="819"/>
      <c r="AI32" s="819"/>
      <c r="AJ32" s="822"/>
      <c r="AK32" s="892"/>
      <c r="AL32" s="893"/>
      <c r="AM32" s="893"/>
      <c r="AN32" s="893"/>
      <c r="AO32" s="893"/>
      <c r="AP32" s="893"/>
      <c r="AQ32" s="893"/>
      <c r="AR32" s="893"/>
      <c r="AS32" s="893"/>
      <c r="AT32" s="893"/>
      <c r="AU32" s="893"/>
      <c r="AV32" s="893"/>
      <c r="AW32" s="893"/>
      <c r="AX32" s="893"/>
      <c r="AY32" s="893"/>
      <c r="AZ32" s="894"/>
      <c r="BA32" s="894"/>
      <c r="BB32" s="894"/>
      <c r="BC32" s="894"/>
      <c r="BD32" s="894"/>
      <c r="BE32" s="890"/>
      <c r="BF32" s="890"/>
      <c r="BG32" s="890"/>
      <c r="BH32" s="890"/>
      <c r="BI32" s="891"/>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47"/>
      <c r="R33" s="848"/>
      <c r="S33" s="848"/>
      <c r="T33" s="848"/>
      <c r="U33" s="848"/>
      <c r="V33" s="848"/>
      <c r="W33" s="848"/>
      <c r="X33" s="848"/>
      <c r="Y33" s="848"/>
      <c r="Z33" s="848"/>
      <c r="AA33" s="848"/>
      <c r="AB33" s="848"/>
      <c r="AC33" s="848"/>
      <c r="AD33" s="848"/>
      <c r="AE33" s="821"/>
      <c r="AF33" s="823"/>
      <c r="AG33" s="819"/>
      <c r="AH33" s="819"/>
      <c r="AI33" s="819"/>
      <c r="AJ33" s="822"/>
      <c r="AK33" s="892"/>
      <c r="AL33" s="893"/>
      <c r="AM33" s="893"/>
      <c r="AN33" s="893"/>
      <c r="AO33" s="893"/>
      <c r="AP33" s="893"/>
      <c r="AQ33" s="893"/>
      <c r="AR33" s="893"/>
      <c r="AS33" s="893"/>
      <c r="AT33" s="893"/>
      <c r="AU33" s="893"/>
      <c r="AV33" s="893"/>
      <c r="AW33" s="893"/>
      <c r="AX33" s="893"/>
      <c r="AY33" s="893"/>
      <c r="AZ33" s="894"/>
      <c r="BA33" s="894"/>
      <c r="BB33" s="894"/>
      <c r="BC33" s="894"/>
      <c r="BD33" s="894"/>
      <c r="BE33" s="890"/>
      <c r="BF33" s="890"/>
      <c r="BG33" s="890"/>
      <c r="BH33" s="890"/>
      <c r="BI33" s="891"/>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47"/>
      <c r="R34" s="848"/>
      <c r="S34" s="848"/>
      <c r="T34" s="848"/>
      <c r="U34" s="848"/>
      <c r="V34" s="848"/>
      <c r="W34" s="848"/>
      <c r="X34" s="848"/>
      <c r="Y34" s="848"/>
      <c r="Z34" s="848"/>
      <c r="AA34" s="848"/>
      <c r="AB34" s="848"/>
      <c r="AC34" s="848"/>
      <c r="AD34" s="848"/>
      <c r="AE34" s="821"/>
      <c r="AF34" s="823"/>
      <c r="AG34" s="819"/>
      <c r="AH34" s="819"/>
      <c r="AI34" s="819"/>
      <c r="AJ34" s="822"/>
      <c r="AK34" s="892"/>
      <c r="AL34" s="893"/>
      <c r="AM34" s="893"/>
      <c r="AN34" s="893"/>
      <c r="AO34" s="893"/>
      <c r="AP34" s="893"/>
      <c r="AQ34" s="893"/>
      <c r="AR34" s="893"/>
      <c r="AS34" s="893"/>
      <c r="AT34" s="893"/>
      <c r="AU34" s="893"/>
      <c r="AV34" s="893"/>
      <c r="AW34" s="893"/>
      <c r="AX34" s="893"/>
      <c r="AY34" s="893"/>
      <c r="AZ34" s="894"/>
      <c r="BA34" s="894"/>
      <c r="BB34" s="894"/>
      <c r="BC34" s="894"/>
      <c r="BD34" s="894"/>
      <c r="BE34" s="890"/>
      <c r="BF34" s="890"/>
      <c r="BG34" s="890"/>
      <c r="BH34" s="890"/>
      <c r="BI34" s="891"/>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47"/>
      <c r="R35" s="848"/>
      <c r="S35" s="848"/>
      <c r="T35" s="848"/>
      <c r="U35" s="848"/>
      <c r="V35" s="848"/>
      <c r="W35" s="848"/>
      <c r="X35" s="848"/>
      <c r="Y35" s="848"/>
      <c r="Z35" s="848"/>
      <c r="AA35" s="848"/>
      <c r="AB35" s="848"/>
      <c r="AC35" s="848"/>
      <c r="AD35" s="848"/>
      <c r="AE35" s="821"/>
      <c r="AF35" s="823"/>
      <c r="AG35" s="819"/>
      <c r="AH35" s="819"/>
      <c r="AI35" s="819"/>
      <c r="AJ35" s="822"/>
      <c r="AK35" s="892"/>
      <c r="AL35" s="893"/>
      <c r="AM35" s="893"/>
      <c r="AN35" s="893"/>
      <c r="AO35" s="893"/>
      <c r="AP35" s="893"/>
      <c r="AQ35" s="893"/>
      <c r="AR35" s="893"/>
      <c r="AS35" s="893"/>
      <c r="AT35" s="893"/>
      <c r="AU35" s="893"/>
      <c r="AV35" s="893"/>
      <c r="AW35" s="893"/>
      <c r="AX35" s="893"/>
      <c r="AY35" s="893"/>
      <c r="AZ35" s="894"/>
      <c r="BA35" s="894"/>
      <c r="BB35" s="894"/>
      <c r="BC35" s="894"/>
      <c r="BD35" s="894"/>
      <c r="BE35" s="890"/>
      <c r="BF35" s="890"/>
      <c r="BG35" s="890"/>
      <c r="BH35" s="890"/>
      <c r="BI35" s="891"/>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47"/>
      <c r="R36" s="848"/>
      <c r="S36" s="848"/>
      <c r="T36" s="848"/>
      <c r="U36" s="848"/>
      <c r="V36" s="848"/>
      <c r="W36" s="848"/>
      <c r="X36" s="848"/>
      <c r="Y36" s="848"/>
      <c r="Z36" s="848"/>
      <c r="AA36" s="848"/>
      <c r="AB36" s="848"/>
      <c r="AC36" s="848"/>
      <c r="AD36" s="848"/>
      <c r="AE36" s="821"/>
      <c r="AF36" s="823"/>
      <c r="AG36" s="819"/>
      <c r="AH36" s="819"/>
      <c r="AI36" s="819"/>
      <c r="AJ36" s="822"/>
      <c r="AK36" s="892"/>
      <c r="AL36" s="893"/>
      <c r="AM36" s="893"/>
      <c r="AN36" s="893"/>
      <c r="AO36" s="893"/>
      <c r="AP36" s="893"/>
      <c r="AQ36" s="893"/>
      <c r="AR36" s="893"/>
      <c r="AS36" s="893"/>
      <c r="AT36" s="893"/>
      <c r="AU36" s="893"/>
      <c r="AV36" s="893"/>
      <c r="AW36" s="893"/>
      <c r="AX36" s="893"/>
      <c r="AY36" s="893"/>
      <c r="AZ36" s="894"/>
      <c r="BA36" s="894"/>
      <c r="BB36" s="894"/>
      <c r="BC36" s="894"/>
      <c r="BD36" s="894"/>
      <c r="BE36" s="890"/>
      <c r="BF36" s="890"/>
      <c r="BG36" s="890"/>
      <c r="BH36" s="890"/>
      <c r="BI36" s="891"/>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47"/>
      <c r="R37" s="848"/>
      <c r="S37" s="848"/>
      <c r="T37" s="848"/>
      <c r="U37" s="848"/>
      <c r="V37" s="848"/>
      <c r="W37" s="848"/>
      <c r="X37" s="848"/>
      <c r="Y37" s="848"/>
      <c r="Z37" s="848"/>
      <c r="AA37" s="848"/>
      <c r="AB37" s="848"/>
      <c r="AC37" s="848"/>
      <c r="AD37" s="848"/>
      <c r="AE37" s="821"/>
      <c r="AF37" s="823"/>
      <c r="AG37" s="819"/>
      <c r="AH37" s="819"/>
      <c r="AI37" s="819"/>
      <c r="AJ37" s="822"/>
      <c r="AK37" s="892"/>
      <c r="AL37" s="893"/>
      <c r="AM37" s="893"/>
      <c r="AN37" s="893"/>
      <c r="AO37" s="893"/>
      <c r="AP37" s="893"/>
      <c r="AQ37" s="893"/>
      <c r="AR37" s="893"/>
      <c r="AS37" s="893"/>
      <c r="AT37" s="893"/>
      <c r="AU37" s="893"/>
      <c r="AV37" s="893"/>
      <c r="AW37" s="893"/>
      <c r="AX37" s="893"/>
      <c r="AY37" s="893"/>
      <c r="AZ37" s="894"/>
      <c r="BA37" s="894"/>
      <c r="BB37" s="894"/>
      <c r="BC37" s="894"/>
      <c r="BD37" s="894"/>
      <c r="BE37" s="890"/>
      <c r="BF37" s="890"/>
      <c r="BG37" s="890"/>
      <c r="BH37" s="890"/>
      <c r="BI37" s="891"/>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47"/>
      <c r="R38" s="848"/>
      <c r="S38" s="848"/>
      <c r="T38" s="848"/>
      <c r="U38" s="848"/>
      <c r="V38" s="848"/>
      <c r="W38" s="848"/>
      <c r="X38" s="848"/>
      <c r="Y38" s="848"/>
      <c r="Z38" s="848"/>
      <c r="AA38" s="848"/>
      <c r="AB38" s="848"/>
      <c r="AC38" s="848"/>
      <c r="AD38" s="848"/>
      <c r="AE38" s="821"/>
      <c r="AF38" s="823"/>
      <c r="AG38" s="819"/>
      <c r="AH38" s="819"/>
      <c r="AI38" s="819"/>
      <c r="AJ38" s="822"/>
      <c r="AK38" s="892"/>
      <c r="AL38" s="893"/>
      <c r="AM38" s="893"/>
      <c r="AN38" s="893"/>
      <c r="AO38" s="893"/>
      <c r="AP38" s="893"/>
      <c r="AQ38" s="893"/>
      <c r="AR38" s="893"/>
      <c r="AS38" s="893"/>
      <c r="AT38" s="893"/>
      <c r="AU38" s="893"/>
      <c r="AV38" s="893"/>
      <c r="AW38" s="893"/>
      <c r="AX38" s="893"/>
      <c r="AY38" s="893"/>
      <c r="AZ38" s="894"/>
      <c r="BA38" s="894"/>
      <c r="BB38" s="894"/>
      <c r="BC38" s="894"/>
      <c r="BD38" s="894"/>
      <c r="BE38" s="890"/>
      <c r="BF38" s="890"/>
      <c r="BG38" s="890"/>
      <c r="BH38" s="890"/>
      <c r="BI38" s="891"/>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47"/>
      <c r="R39" s="848"/>
      <c r="S39" s="848"/>
      <c r="T39" s="848"/>
      <c r="U39" s="848"/>
      <c r="V39" s="848"/>
      <c r="W39" s="848"/>
      <c r="X39" s="848"/>
      <c r="Y39" s="848"/>
      <c r="Z39" s="848"/>
      <c r="AA39" s="848"/>
      <c r="AB39" s="848"/>
      <c r="AC39" s="848"/>
      <c r="AD39" s="848"/>
      <c r="AE39" s="821"/>
      <c r="AF39" s="823"/>
      <c r="AG39" s="819"/>
      <c r="AH39" s="819"/>
      <c r="AI39" s="819"/>
      <c r="AJ39" s="822"/>
      <c r="AK39" s="892"/>
      <c r="AL39" s="893"/>
      <c r="AM39" s="893"/>
      <c r="AN39" s="893"/>
      <c r="AO39" s="893"/>
      <c r="AP39" s="893"/>
      <c r="AQ39" s="893"/>
      <c r="AR39" s="893"/>
      <c r="AS39" s="893"/>
      <c r="AT39" s="893"/>
      <c r="AU39" s="893"/>
      <c r="AV39" s="893"/>
      <c r="AW39" s="893"/>
      <c r="AX39" s="893"/>
      <c r="AY39" s="893"/>
      <c r="AZ39" s="894"/>
      <c r="BA39" s="894"/>
      <c r="BB39" s="894"/>
      <c r="BC39" s="894"/>
      <c r="BD39" s="894"/>
      <c r="BE39" s="890"/>
      <c r="BF39" s="890"/>
      <c r="BG39" s="890"/>
      <c r="BH39" s="890"/>
      <c r="BI39" s="891"/>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47"/>
      <c r="R40" s="848"/>
      <c r="S40" s="848"/>
      <c r="T40" s="848"/>
      <c r="U40" s="848"/>
      <c r="V40" s="848"/>
      <c r="W40" s="848"/>
      <c r="X40" s="848"/>
      <c r="Y40" s="848"/>
      <c r="Z40" s="848"/>
      <c r="AA40" s="848"/>
      <c r="AB40" s="848"/>
      <c r="AC40" s="848"/>
      <c r="AD40" s="848"/>
      <c r="AE40" s="821"/>
      <c r="AF40" s="823"/>
      <c r="AG40" s="819"/>
      <c r="AH40" s="819"/>
      <c r="AI40" s="819"/>
      <c r="AJ40" s="822"/>
      <c r="AK40" s="892"/>
      <c r="AL40" s="893"/>
      <c r="AM40" s="893"/>
      <c r="AN40" s="893"/>
      <c r="AO40" s="893"/>
      <c r="AP40" s="893"/>
      <c r="AQ40" s="893"/>
      <c r="AR40" s="893"/>
      <c r="AS40" s="893"/>
      <c r="AT40" s="893"/>
      <c r="AU40" s="893"/>
      <c r="AV40" s="893"/>
      <c r="AW40" s="893"/>
      <c r="AX40" s="893"/>
      <c r="AY40" s="893"/>
      <c r="AZ40" s="894"/>
      <c r="BA40" s="894"/>
      <c r="BB40" s="894"/>
      <c r="BC40" s="894"/>
      <c r="BD40" s="894"/>
      <c r="BE40" s="890"/>
      <c r="BF40" s="890"/>
      <c r="BG40" s="890"/>
      <c r="BH40" s="890"/>
      <c r="BI40" s="891"/>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47"/>
      <c r="R41" s="848"/>
      <c r="S41" s="848"/>
      <c r="T41" s="848"/>
      <c r="U41" s="848"/>
      <c r="V41" s="848"/>
      <c r="W41" s="848"/>
      <c r="X41" s="848"/>
      <c r="Y41" s="848"/>
      <c r="Z41" s="848"/>
      <c r="AA41" s="848"/>
      <c r="AB41" s="848"/>
      <c r="AC41" s="848"/>
      <c r="AD41" s="848"/>
      <c r="AE41" s="821"/>
      <c r="AF41" s="823"/>
      <c r="AG41" s="819"/>
      <c r="AH41" s="819"/>
      <c r="AI41" s="819"/>
      <c r="AJ41" s="822"/>
      <c r="AK41" s="892"/>
      <c r="AL41" s="893"/>
      <c r="AM41" s="893"/>
      <c r="AN41" s="893"/>
      <c r="AO41" s="893"/>
      <c r="AP41" s="893"/>
      <c r="AQ41" s="893"/>
      <c r="AR41" s="893"/>
      <c r="AS41" s="893"/>
      <c r="AT41" s="893"/>
      <c r="AU41" s="893"/>
      <c r="AV41" s="893"/>
      <c r="AW41" s="893"/>
      <c r="AX41" s="893"/>
      <c r="AY41" s="893"/>
      <c r="AZ41" s="894"/>
      <c r="BA41" s="894"/>
      <c r="BB41" s="894"/>
      <c r="BC41" s="894"/>
      <c r="BD41" s="894"/>
      <c r="BE41" s="890"/>
      <c r="BF41" s="890"/>
      <c r="BG41" s="890"/>
      <c r="BH41" s="890"/>
      <c r="BI41" s="891"/>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47"/>
      <c r="R42" s="848"/>
      <c r="S42" s="848"/>
      <c r="T42" s="848"/>
      <c r="U42" s="848"/>
      <c r="V42" s="848"/>
      <c r="W42" s="848"/>
      <c r="X42" s="848"/>
      <c r="Y42" s="848"/>
      <c r="Z42" s="848"/>
      <c r="AA42" s="848"/>
      <c r="AB42" s="848"/>
      <c r="AC42" s="848"/>
      <c r="AD42" s="848"/>
      <c r="AE42" s="821"/>
      <c r="AF42" s="823"/>
      <c r="AG42" s="819"/>
      <c r="AH42" s="819"/>
      <c r="AI42" s="819"/>
      <c r="AJ42" s="822"/>
      <c r="AK42" s="892"/>
      <c r="AL42" s="893"/>
      <c r="AM42" s="893"/>
      <c r="AN42" s="893"/>
      <c r="AO42" s="893"/>
      <c r="AP42" s="893"/>
      <c r="AQ42" s="893"/>
      <c r="AR42" s="893"/>
      <c r="AS42" s="893"/>
      <c r="AT42" s="893"/>
      <c r="AU42" s="893"/>
      <c r="AV42" s="893"/>
      <c r="AW42" s="893"/>
      <c r="AX42" s="893"/>
      <c r="AY42" s="893"/>
      <c r="AZ42" s="894"/>
      <c r="BA42" s="894"/>
      <c r="BB42" s="894"/>
      <c r="BC42" s="894"/>
      <c r="BD42" s="894"/>
      <c r="BE42" s="890"/>
      <c r="BF42" s="890"/>
      <c r="BG42" s="890"/>
      <c r="BH42" s="890"/>
      <c r="BI42" s="891"/>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47"/>
      <c r="R43" s="848"/>
      <c r="S43" s="848"/>
      <c r="T43" s="848"/>
      <c r="U43" s="848"/>
      <c r="V43" s="848"/>
      <c r="W43" s="848"/>
      <c r="X43" s="848"/>
      <c r="Y43" s="848"/>
      <c r="Z43" s="848"/>
      <c r="AA43" s="848"/>
      <c r="AB43" s="848"/>
      <c r="AC43" s="848"/>
      <c r="AD43" s="848"/>
      <c r="AE43" s="821"/>
      <c r="AF43" s="823"/>
      <c r="AG43" s="819"/>
      <c r="AH43" s="819"/>
      <c r="AI43" s="819"/>
      <c r="AJ43" s="822"/>
      <c r="AK43" s="892"/>
      <c r="AL43" s="893"/>
      <c r="AM43" s="893"/>
      <c r="AN43" s="893"/>
      <c r="AO43" s="893"/>
      <c r="AP43" s="893"/>
      <c r="AQ43" s="893"/>
      <c r="AR43" s="893"/>
      <c r="AS43" s="893"/>
      <c r="AT43" s="893"/>
      <c r="AU43" s="893"/>
      <c r="AV43" s="893"/>
      <c r="AW43" s="893"/>
      <c r="AX43" s="893"/>
      <c r="AY43" s="893"/>
      <c r="AZ43" s="894"/>
      <c r="BA43" s="894"/>
      <c r="BB43" s="894"/>
      <c r="BC43" s="894"/>
      <c r="BD43" s="894"/>
      <c r="BE43" s="890"/>
      <c r="BF43" s="890"/>
      <c r="BG43" s="890"/>
      <c r="BH43" s="890"/>
      <c r="BI43" s="891"/>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47"/>
      <c r="R44" s="848"/>
      <c r="S44" s="848"/>
      <c r="T44" s="848"/>
      <c r="U44" s="848"/>
      <c r="V44" s="848"/>
      <c r="W44" s="848"/>
      <c r="X44" s="848"/>
      <c r="Y44" s="848"/>
      <c r="Z44" s="848"/>
      <c r="AA44" s="848"/>
      <c r="AB44" s="848"/>
      <c r="AC44" s="848"/>
      <c r="AD44" s="848"/>
      <c r="AE44" s="821"/>
      <c r="AF44" s="823"/>
      <c r="AG44" s="819"/>
      <c r="AH44" s="819"/>
      <c r="AI44" s="819"/>
      <c r="AJ44" s="822"/>
      <c r="AK44" s="892"/>
      <c r="AL44" s="893"/>
      <c r="AM44" s="893"/>
      <c r="AN44" s="893"/>
      <c r="AO44" s="893"/>
      <c r="AP44" s="893"/>
      <c r="AQ44" s="893"/>
      <c r="AR44" s="893"/>
      <c r="AS44" s="893"/>
      <c r="AT44" s="893"/>
      <c r="AU44" s="893"/>
      <c r="AV44" s="893"/>
      <c r="AW44" s="893"/>
      <c r="AX44" s="893"/>
      <c r="AY44" s="893"/>
      <c r="AZ44" s="894"/>
      <c r="BA44" s="894"/>
      <c r="BB44" s="894"/>
      <c r="BC44" s="894"/>
      <c r="BD44" s="894"/>
      <c r="BE44" s="890"/>
      <c r="BF44" s="890"/>
      <c r="BG44" s="890"/>
      <c r="BH44" s="890"/>
      <c r="BI44" s="891"/>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47"/>
      <c r="R45" s="848"/>
      <c r="S45" s="848"/>
      <c r="T45" s="848"/>
      <c r="U45" s="848"/>
      <c r="V45" s="848"/>
      <c r="W45" s="848"/>
      <c r="X45" s="848"/>
      <c r="Y45" s="848"/>
      <c r="Z45" s="848"/>
      <c r="AA45" s="848"/>
      <c r="AB45" s="848"/>
      <c r="AC45" s="848"/>
      <c r="AD45" s="848"/>
      <c r="AE45" s="821"/>
      <c r="AF45" s="823"/>
      <c r="AG45" s="819"/>
      <c r="AH45" s="819"/>
      <c r="AI45" s="819"/>
      <c r="AJ45" s="822"/>
      <c r="AK45" s="892"/>
      <c r="AL45" s="893"/>
      <c r="AM45" s="893"/>
      <c r="AN45" s="893"/>
      <c r="AO45" s="893"/>
      <c r="AP45" s="893"/>
      <c r="AQ45" s="893"/>
      <c r="AR45" s="893"/>
      <c r="AS45" s="893"/>
      <c r="AT45" s="893"/>
      <c r="AU45" s="893"/>
      <c r="AV45" s="893"/>
      <c r="AW45" s="893"/>
      <c r="AX45" s="893"/>
      <c r="AY45" s="893"/>
      <c r="AZ45" s="894"/>
      <c r="BA45" s="894"/>
      <c r="BB45" s="894"/>
      <c r="BC45" s="894"/>
      <c r="BD45" s="894"/>
      <c r="BE45" s="890"/>
      <c r="BF45" s="890"/>
      <c r="BG45" s="890"/>
      <c r="BH45" s="890"/>
      <c r="BI45" s="891"/>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47"/>
      <c r="R46" s="848"/>
      <c r="S46" s="848"/>
      <c r="T46" s="848"/>
      <c r="U46" s="848"/>
      <c r="V46" s="848"/>
      <c r="W46" s="848"/>
      <c r="X46" s="848"/>
      <c r="Y46" s="848"/>
      <c r="Z46" s="848"/>
      <c r="AA46" s="848"/>
      <c r="AB46" s="848"/>
      <c r="AC46" s="848"/>
      <c r="AD46" s="848"/>
      <c r="AE46" s="821"/>
      <c r="AF46" s="823"/>
      <c r="AG46" s="819"/>
      <c r="AH46" s="819"/>
      <c r="AI46" s="819"/>
      <c r="AJ46" s="822"/>
      <c r="AK46" s="892"/>
      <c r="AL46" s="893"/>
      <c r="AM46" s="893"/>
      <c r="AN46" s="893"/>
      <c r="AO46" s="893"/>
      <c r="AP46" s="893"/>
      <c r="AQ46" s="893"/>
      <c r="AR46" s="893"/>
      <c r="AS46" s="893"/>
      <c r="AT46" s="893"/>
      <c r="AU46" s="893"/>
      <c r="AV46" s="893"/>
      <c r="AW46" s="893"/>
      <c r="AX46" s="893"/>
      <c r="AY46" s="893"/>
      <c r="AZ46" s="894"/>
      <c r="BA46" s="894"/>
      <c r="BB46" s="894"/>
      <c r="BC46" s="894"/>
      <c r="BD46" s="894"/>
      <c r="BE46" s="890"/>
      <c r="BF46" s="890"/>
      <c r="BG46" s="890"/>
      <c r="BH46" s="890"/>
      <c r="BI46" s="891"/>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47"/>
      <c r="R47" s="848"/>
      <c r="S47" s="848"/>
      <c r="T47" s="848"/>
      <c r="U47" s="848"/>
      <c r="V47" s="848"/>
      <c r="W47" s="848"/>
      <c r="X47" s="848"/>
      <c r="Y47" s="848"/>
      <c r="Z47" s="848"/>
      <c r="AA47" s="848"/>
      <c r="AB47" s="848"/>
      <c r="AC47" s="848"/>
      <c r="AD47" s="848"/>
      <c r="AE47" s="821"/>
      <c r="AF47" s="823"/>
      <c r="AG47" s="819"/>
      <c r="AH47" s="819"/>
      <c r="AI47" s="819"/>
      <c r="AJ47" s="822"/>
      <c r="AK47" s="892"/>
      <c r="AL47" s="893"/>
      <c r="AM47" s="893"/>
      <c r="AN47" s="893"/>
      <c r="AO47" s="893"/>
      <c r="AP47" s="893"/>
      <c r="AQ47" s="893"/>
      <c r="AR47" s="893"/>
      <c r="AS47" s="893"/>
      <c r="AT47" s="893"/>
      <c r="AU47" s="893"/>
      <c r="AV47" s="893"/>
      <c r="AW47" s="893"/>
      <c r="AX47" s="893"/>
      <c r="AY47" s="893"/>
      <c r="AZ47" s="894"/>
      <c r="BA47" s="894"/>
      <c r="BB47" s="894"/>
      <c r="BC47" s="894"/>
      <c r="BD47" s="894"/>
      <c r="BE47" s="890"/>
      <c r="BF47" s="890"/>
      <c r="BG47" s="890"/>
      <c r="BH47" s="890"/>
      <c r="BI47" s="891"/>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47"/>
      <c r="R48" s="848"/>
      <c r="S48" s="848"/>
      <c r="T48" s="848"/>
      <c r="U48" s="848"/>
      <c r="V48" s="848"/>
      <c r="W48" s="848"/>
      <c r="X48" s="848"/>
      <c r="Y48" s="848"/>
      <c r="Z48" s="848"/>
      <c r="AA48" s="848"/>
      <c r="AB48" s="848"/>
      <c r="AC48" s="848"/>
      <c r="AD48" s="848"/>
      <c r="AE48" s="821"/>
      <c r="AF48" s="823"/>
      <c r="AG48" s="819"/>
      <c r="AH48" s="819"/>
      <c r="AI48" s="819"/>
      <c r="AJ48" s="822"/>
      <c r="AK48" s="892"/>
      <c r="AL48" s="893"/>
      <c r="AM48" s="893"/>
      <c r="AN48" s="893"/>
      <c r="AO48" s="893"/>
      <c r="AP48" s="893"/>
      <c r="AQ48" s="893"/>
      <c r="AR48" s="893"/>
      <c r="AS48" s="893"/>
      <c r="AT48" s="893"/>
      <c r="AU48" s="893"/>
      <c r="AV48" s="893"/>
      <c r="AW48" s="893"/>
      <c r="AX48" s="893"/>
      <c r="AY48" s="893"/>
      <c r="AZ48" s="894"/>
      <c r="BA48" s="894"/>
      <c r="BB48" s="894"/>
      <c r="BC48" s="894"/>
      <c r="BD48" s="894"/>
      <c r="BE48" s="890"/>
      <c r="BF48" s="890"/>
      <c r="BG48" s="890"/>
      <c r="BH48" s="890"/>
      <c r="BI48" s="891"/>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47"/>
      <c r="R49" s="848"/>
      <c r="S49" s="848"/>
      <c r="T49" s="848"/>
      <c r="U49" s="848"/>
      <c r="V49" s="848"/>
      <c r="W49" s="848"/>
      <c r="X49" s="848"/>
      <c r="Y49" s="848"/>
      <c r="Z49" s="848"/>
      <c r="AA49" s="848"/>
      <c r="AB49" s="848"/>
      <c r="AC49" s="848"/>
      <c r="AD49" s="848"/>
      <c r="AE49" s="821"/>
      <c r="AF49" s="823"/>
      <c r="AG49" s="819"/>
      <c r="AH49" s="819"/>
      <c r="AI49" s="819"/>
      <c r="AJ49" s="822"/>
      <c r="AK49" s="892"/>
      <c r="AL49" s="893"/>
      <c r="AM49" s="893"/>
      <c r="AN49" s="893"/>
      <c r="AO49" s="893"/>
      <c r="AP49" s="893"/>
      <c r="AQ49" s="893"/>
      <c r="AR49" s="893"/>
      <c r="AS49" s="893"/>
      <c r="AT49" s="893"/>
      <c r="AU49" s="893"/>
      <c r="AV49" s="893"/>
      <c r="AW49" s="893"/>
      <c r="AX49" s="893"/>
      <c r="AY49" s="893"/>
      <c r="AZ49" s="894"/>
      <c r="BA49" s="894"/>
      <c r="BB49" s="894"/>
      <c r="BC49" s="894"/>
      <c r="BD49" s="894"/>
      <c r="BE49" s="890"/>
      <c r="BF49" s="890"/>
      <c r="BG49" s="890"/>
      <c r="BH49" s="890"/>
      <c r="BI49" s="891"/>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5"/>
      <c r="R50" s="896"/>
      <c r="S50" s="896"/>
      <c r="T50" s="896"/>
      <c r="U50" s="896"/>
      <c r="V50" s="896"/>
      <c r="W50" s="896"/>
      <c r="X50" s="896"/>
      <c r="Y50" s="896"/>
      <c r="Z50" s="896"/>
      <c r="AA50" s="896"/>
      <c r="AB50" s="896"/>
      <c r="AC50" s="896"/>
      <c r="AD50" s="896"/>
      <c r="AE50" s="897"/>
      <c r="AF50" s="823"/>
      <c r="AG50" s="819"/>
      <c r="AH50" s="819"/>
      <c r="AI50" s="819"/>
      <c r="AJ50" s="822"/>
      <c r="AK50" s="898"/>
      <c r="AL50" s="896"/>
      <c r="AM50" s="896"/>
      <c r="AN50" s="896"/>
      <c r="AO50" s="896"/>
      <c r="AP50" s="896"/>
      <c r="AQ50" s="896"/>
      <c r="AR50" s="896"/>
      <c r="AS50" s="896"/>
      <c r="AT50" s="896"/>
      <c r="AU50" s="896"/>
      <c r="AV50" s="896"/>
      <c r="AW50" s="896"/>
      <c r="AX50" s="896"/>
      <c r="AY50" s="896"/>
      <c r="AZ50" s="899"/>
      <c r="BA50" s="899"/>
      <c r="BB50" s="899"/>
      <c r="BC50" s="899"/>
      <c r="BD50" s="899"/>
      <c r="BE50" s="890"/>
      <c r="BF50" s="890"/>
      <c r="BG50" s="890"/>
      <c r="BH50" s="890"/>
      <c r="BI50" s="891"/>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5"/>
      <c r="R51" s="896"/>
      <c r="S51" s="896"/>
      <c r="T51" s="896"/>
      <c r="U51" s="896"/>
      <c r="V51" s="896"/>
      <c r="W51" s="896"/>
      <c r="X51" s="896"/>
      <c r="Y51" s="896"/>
      <c r="Z51" s="896"/>
      <c r="AA51" s="896"/>
      <c r="AB51" s="896"/>
      <c r="AC51" s="896"/>
      <c r="AD51" s="896"/>
      <c r="AE51" s="897"/>
      <c r="AF51" s="823"/>
      <c r="AG51" s="819"/>
      <c r="AH51" s="819"/>
      <c r="AI51" s="819"/>
      <c r="AJ51" s="822"/>
      <c r="AK51" s="898"/>
      <c r="AL51" s="896"/>
      <c r="AM51" s="896"/>
      <c r="AN51" s="896"/>
      <c r="AO51" s="896"/>
      <c r="AP51" s="896"/>
      <c r="AQ51" s="896"/>
      <c r="AR51" s="896"/>
      <c r="AS51" s="896"/>
      <c r="AT51" s="896"/>
      <c r="AU51" s="896"/>
      <c r="AV51" s="896"/>
      <c r="AW51" s="896"/>
      <c r="AX51" s="896"/>
      <c r="AY51" s="896"/>
      <c r="AZ51" s="899"/>
      <c r="BA51" s="899"/>
      <c r="BB51" s="899"/>
      <c r="BC51" s="899"/>
      <c r="BD51" s="899"/>
      <c r="BE51" s="890"/>
      <c r="BF51" s="890"/>
      <c r="BG51" s="890"/>
      <c r="BH51" s="890"/>
      <c r="BI51" s="891"/>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5"/>
      <c r="R52" s="896"/>
      <c r="S52" s="896"/>
      <c r="T52" s="896"/>
      <c r="U52" s="896"/>
      <c r="V52" s="896"/>
      <c r="W52" s="896"/>
      <c r="X52" s="896"/>
      <c r="Y52" s="896"/>
      <c r="Z52" s="896"/>
      <c r="AA52" s="896"/>
      <c r="AB52" s="896"/>
      <c r="AC52" s="896"/>
      <c r="AD52" s="896"/>
      <c r="AE52" s="897"/>
      <c r="AF52" s="823"/>
      <c r="AG52" s="819"/>
      <c r="AH52" s="819"/>
      <c r="AI52" s="819"/>
      <c r="AJ52" s="822"/>
      <c r="AK52" s="898"/>
      <c r="AL52" s="896"/>
      <c r="AM52" s="896"/>
      <c r="AN52" s="896"/>
      <c r="AO52" s="896"/>
      <c r="AP52" s="896"/>
      <c r="AQ52" s="896"/>
      <c r="AR52" s="896"/>
      <c r="AS52" s="896"/>
      <c r="AT52" s="896"/>
      <c r="AU52" s="896"/>
      <c r="AV52" s="896"/>
      <c r="AW52" s="896"/>
      <c r="AX52" s="896"/>
      <c r="AY52" s="896"/>
      <c r="AZ52" s="899"/>
      <c r="BA52" s="899"/>
      <c r="BB52" s="899"/>
      <c r="BC52" s="899"/>
      <c r="BD52" s="899"/>
      <c r="BE52" s="890"/>
      <c r="BF52" s="890"/>
      <c r="BG52" s="890"/>
      <c r="BH52" s="890"/>
      <c r="BI52" s="891"/>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5"/>
      <c r="R53" s="896"/>
      <c r="S53" s="896"/>
      <c r="T53" s="896"/>
      <c r="U53" s="896"/>
      <c r="V53" s="896"/>
      <c r="W53" s="896"/>
      <c r="X53" s="896"/>
      <c r="Y53" s="896"/>
      <c r="Z53" s="896"/>
      <c r="AA53" s="896"/>
      <c r="AB53" s="896"/>
      <c r="AC53" s="896"/>
      <c r="AD53" s="896"/>
      <c r="AE53" s="897"/>
      <c r="AF53" s="823"/>
      <c r="AG53" s="819"/>
      <c r="AH53" s="819"/>
      <c r="AI53" s="819"/>
      <c r="AJ53" s="822"/>
      <c r="AK53" s="898"/>
      <c r="AL53" s="896"/>
      <c r="AM53" s="896"/>
      <c r="AN53" s="896"/>
      <c r="AO53" s="896"/>
      <c r="AP53" s="896"/>
      <c r="AQ53" s="896"/>
      <c r="AR53" s="896"/>
      <c r="AS53" s="896"/>
      <c r="AT53" s="896"/>
      <c r="AU53" s="896"/>
      <c r="AV53" s="896"/>
      <c r="AW53" s="896"/>
      <c r="AX53" s="896"/>
      <c r="AY53" s="896"/>
      <c r="AZ53" s="899"/>
      <c r="BA53" s="899"/>
      <c r="BB53" s="899"/>
      <c r="BC53" s="899"/>
      <c r="BD53" s="899"/>
      <c r="BE53" s="890"/>
      <c r="BF53" s="890"/>
      <c r="BG53" s="890"/>
      <c r="BH53" s="890"/>
      <c r="BI53" s="891"/>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5"/>
      <c r="R54" s="896"/>
      <c r="S54" s="896"/>
      <c r="T54" s="896"/>
      <c r="U54" s="896"/>
      <c r="V54" s="896"/>
      <c r="W54" s="896"/>
      <c r="X54" s="896"/>
      <c r="Y54" s="896"/>
      <c r="Z54" s="896"/>
      <c r="AA54" s="896"/>
      <c r="AB54" s="896"/>
      <c r="AC54" s="896"/>
      <c r="AD54" s="896"/>
      <c r="AE54" s="897"/>
      <c r="AF54" s="823"/>
      <c r="AG54" s="819"/>
      <c r="AH54" s="819"/>
      <c r="AI54" s="819"/>
      <c r="AJ54" s="822"/>
      <c r="AK54" s="898"/>
      <c r="AL54" s="896"/>
      <c r="AM54" s="896"/>
      <c r="AN54" s="896"/>
      <c r="AO54" s="896"/>
      <c r="AP54" s="896"/>
      <c r="AQ54" s="896"/>
      <c r="AR54" s="896"/>
      <c r="AS54" s="896"/>
      <c r="AT54" s="896"/>
      <c r="AU54" s="896"/>
      <c r="AV54" s="896"/>
      <c r="AW54" s="896"/>
      <c r="AX54" s="896"/>
      <c r="AY54" s="896"/>
      <c r="AZ54" s="899"/>
      <c r="BA54" s="899"/>
      <c r="BB54" s="899"/>
      <c r="BC54" s="899"/>
      <c r="BD54" s="899"/>
      <c r="BE54" s="890"/>
      <c r="BF54" s="890"/>
      <c r="BG54" s="890"/>
      <c r="BH54" s="890"/>
      <c r="BI54" s="891"/>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5"/>
      <c r="R55" s="896"/>
      <c r="S55" s="896"/>
      <c r="T55" s="896"/>
      <c r="U55" s="896"/>
      <c r="V55" s="896"/>
      <c r="W55" s="896"/>
      <c r="X55" s="896"/>
      <c r="Y55" s="896"/>
      <c r="Z55" s="896"/>
      <c r="AA55" s="896"/>
      <c r="AB55" s="896"/>
      <c r="AC55" s="896"/>
      <c r="AD55" s="896"/>
      <c r="AE55" s="897"/>
      <c r="AF55" s="823"/>
      <c r="AG55" s="819"/>
      <c r="AH55" s="819"/>
      <c r="AI55" s="819"/>
      <c r="AJ55" s="822"/>
      <c r="AK55" s="898"/>
      <c r="AL55" s="896"/>
      <c r="AM55" s="896"/>
      <c r="AN55" s="896"/>
      <c r="AO55" s="896"/>
      <c r="AP55" s="896"/>
      <c r="AQ55" s="896"/>
      <c r="AR55" s="896"/>
      <c r="AS55" s="896"/>
      <c r="AT55" s="896"/>
      <c r="AU55" s="896"/>
      <c r="AV55" s="896"/>
      <c r="AW55" s="896"/>
      <c r="AX55" s="896"/>
      <c r="AY55" s="896"/>
      <c r="AZ55" s="899"/>
      <c r="BA55" s="899"/>
      <c r="BB55" s="899"/>
      <c r="BC55" s="899"/>
      <c r="BD55" s="899"/>
      <c r="BE55" s="890"/>
      <c r="BF55" s="890"/>
      <c r="BG55" s="890"/>
      <c r="BH55" s="890"/>
      <c r="BI55" s="891"/>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5"/>
      <c r="R56" s="896"/>
      <c r="S56" s="896"/>
      <c r="T56" s="896"/>
      <c r="U56" s="896"/>
      <c r="V56" s="896"/>
      <c r="W56" s="896"/>
      <c r="X56" s="896"/>
      <c r="Y56" s="896"/>
      <c r="Z56" s="896"/>
      <c r="AA56" s="896"/>
      <c r="AB56" s="896"/>
      <c r="AC56" s="896"/>
      <c r="AD56" s="896"/>
      <c r="AE56" s="897"/>
      <c r="AF56" s="823"/>
      <c r="AG56" s="819"/>
      <c r="AH56" s="819"/>
      <c r="AI56" s="819"/>
      <c r="AJ56" s="822"/>
      <c r="AK56" s="898"/>
      <c r="AL56" s="896"/>
      <c r="AM56" s="896"/>
      <c r="AN56" s="896"/>
      <c r="AO56" s="896"/>
      <c r="AP56" s="896"/>
      <c r="AQ56" s="896"/>
      <c r="AR56" s="896"/>
      <c r="AS56" s="896"/>
      <c r="AT56" s="896"/>
      <c r="AU56" s="896"/>
      <c r="AV56" s="896"/>
      <c r="AW56" s="896"/>
      <c r="AX56" s="896"/>
      <c r="AY56" s="896"/>
      <c r="AZ56" s="899"/>
      <c r="BA56" s="899"/>
      <c r="BB56" s="899"/>
      <c r="BC56" s="899"/>
      <c r="BD56" s="899"/>
      <c r="BE56" s="890"/>
      <c r="BF56" s="890"/>
      <c r="BG56" s="890"/>
      <c r="BH56" s="890"/>
      <c r="BI56" s="891"/>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5"/>
      <c r="R57" s="896"/>
      <c r="S57" s="896"/>
      <c r="T57" s="896"/>
      <c r="U57" s="896"/>
      <c r="V57" s="896"/>
      <c r="W57" s="896"/>
      <c r="X57" s="896"/>
      <c r="Y57" s="896"/>
      <c r="Z57" s="896"/>
      <c r="AA57" s="896"/>
      <c r="AB57" s="896"/>
      <c r="AC57" s="896"/>
      <c r="AD57" s="896"/>
      <c r="AE57" s="897"/>
      <c r="AF57" s="823"/>
      <c r="AG57" s="819"/>
      <c r="AH57" s="819"/>
      <c r="AI57" s="819"/>
      <c r="AJ57" s="822"/>
      <c r="AK57" s="898"/>
      <c r="AL57" s="896"/>
      <c r="AM57" s="896"/>
      <c r="AN57" s="896"/>
      <c r="AO57" s="896"/>
      <c r="AP57" s="896"/>
      <c r="AQ57" s="896"/>
      <c r="AR57" s="896"/>
      <c r="AS57" s="896"/>
      <c r="AT57" s="896"/>
      <c r="AU57" s="896"/>
      <c r="AV57" s="896"/>
      <c r="AW57" s="896"/>
      <c r="AX57" s="896"/>
      <c r="AY57" s="896"/>
      <c r="AZ57" s="899"/>
      <c r="BA57" s="899"/>
      <c r="BB57" s="899"/>
      <c r="BC57" s="899"/>
      <c r="BD57" s="899"/>
      <c r="BE57" s="890"/>
      <c r="BF57" s="890"/>
      <c r="BG57" s="890"/>
      <c r="BH57" s="890"/>
      <c r="BI57" s="891"/>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5"/>
      <c r="R58" s="896"/>
      <c r="S58" s="896"/>
      <c r="T58" s="896"/>
      <c r="U58" s="896"/>
      <c r="V58" s="896"/>
      <c r="W58" s="896"/>
      <c r="X58" s="896"/>
      <c r="Y58" s="896"/>
      <c r="Z58" s="896"/>
      <c r="AA58" s="896"/>
      <c r="AB58" s="896"/>
      <c r="AC58" s="896"/>
      <c r="AD58" s="896"/>
      <c r="AE58" s="897"/>
      <c r="AF58" s="823"/>
      <c r="AG58" s="819"/>
      <c r="AH58" s="819"/>
      <c r="AI58" s="819"/>
      <c r="AJ58" s="822"/>
      <c r="AK58" s="898"/>
      <c r="AL58" s="896"/>
      <c r="AM58" s="896"/>
      <c r="AN58" s="896"/>
      <c r="AO58" s="896"/>
      <c r="AP58" s="896"/>
      <c r="AQ58" s="896"/>
      <c r="AR58" s="896"/>
      <c r="AS58" s="896"/>
      <c r="AT58" s="896"/>
      <c r="AU58" s="896"/>
      <c r="AV58" s="896"/>
      <c r="AW58" s="896"/>
      <c r="AX58" s="896"/>
      <c r="AY58" s="896"/>
      <c r="AZ58" s="899"/>
      <c r="BA58" s="899"/>
      <c r="BB58" s="899"/>
      <c r="BC58" s="899"/>
      <c r="BD58" s="899"/>
      <c r="BE58" s="890"/>
      <c r="BF58" s="890"/>
      <c r="BG58" s="890"/>
      <c r="BH58" s="890"/>
      <c r="BI58" s="891"/>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5"/>
      <c r="R59" s="896"/>
      <c r="S59" s="896"/>
      <c r="T59" s="896"/>
      <c r="U59" s="896"/>
      <c r="V59" s="896"/>
      <c r="W59" s="896"/>
      <c r="X59" s="896"/>
      <c r="Y59" s="896"/>
      <c r="Z59" s="896"/>
      <c r="AA59" s="896"/>
      <c r="AB59" s="896"/>
      <c r="AC59" s="896"/>
      <c r="AD59" s="896"/>
      <c r="AE59" s="897"/>
      <c r="AF59" s="823"/>
      <c r="AG59" s="819"/>
      <c r="AH59" s="819"/>
      <c r="AI59" s="819"/>
      <c r="AJ59" s="822"/>
      <c r="AK59" s="898"/>
      <c r="AL59" s="896"/>
      <c r="AM59" s="896"/>
      <c r="AN59" s="896"/>
      <c r="AO59" s="896"/>
      <c r="AP59" s="896"/>
      <c r="AQ59" s="896"/>
      <c r="AR59" s="896"/>
      <c r="AS59" s="896"/>
      <c r="AT59" s="896"/>
      <c r="AU59" s="896"/>
      <c r="AV59" s="896"/>
      <c r="AW59" s="896"/>
      <c r="AX59" s="896"/>
      <c r="AY59" s="896"/>
      <c r="AZ59" s="899"/>
      <c r="BA59" s="899"/>
      <c r="BB59" s="899"/>
      <c r="BC59" s="899"/>
      <c r="BD59" s="899"/>
      <c r="BE59" s="890"/>
      <c r="BF59" s="890"/>
      <c r="BG59" s="890"/>
      <c r="BH59" s="890"/>
      <c r="BI59" s="891"/>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5"/>
      <c r="R60" s="896"/>
      <c r="S60" s="896"/>
      <c r="T60" s="896"/>
      <c r="U60" s="896"/>
      <c r="V60" s="896"/>
      <c r="W60" s="896"/>
      <c r="X60" s="896"/>
      <c r="Y60" s="896"/>
      <c r="Z60" s="896"/>
      <c r="AA60" s="896"/>
      <c r="AB60" s="896"/>
      <c r="AC60" s="896"/>
      <c r="AD60" s="896"/>
      <c r="AE60" s="897"/>
      <c r="AF60" s="823"/>
      <c r="AG60" s="819"/>
      <c r="AH60" s="819"/>
      <c r="AI60" s="819"/>
      <c r="AJ60" s="822"/>
      <c r="AK60" s="898"/>
      <c r="AL60" s="896"/>
      <c r="AM60" s="896"/>
      <c r="AN60" s="896"/>
      <c r="AO60" s="896"/>
      <c r="AP60" s="896"/>
      <c r="AQ60" s="896"/>
      <c r="AR60" s="896"/>
      <c r="AS60" s="896"/>
      <c r="AT60" s="896"/>
      <c r="AU60" s="896"/>
      <c r="AV60" s="896"/>
      <c r="AW60" s="896"/>
      <c r="AX60" s="896"/>
      <c r="AY60" s="896"/>
      <c r="AZ60" s="899"/>
      <c r="BA60" s="899"/>
      <c r="BB60" s="899"/>
      <c r="BC60" s="899"/>
      <c r="BD60" s="899"/>
      <c r="BE60" s="890"/>
      <c r="BF60" s="890"/>
      <c r="BG60" s="890"/>
      <c r="BH60" s="890"/>
      <c r="BI60" s="891"/>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5"/>
      <c r="R61" s="896"/>
      <c r="S61" s="896"/>
      <c r="T61" s="896"/>
      <c r="U61" s="896"/>
      <c r="V61" s="896"/>
      <c r="W61" s="896"/>
      <c r="X61" s="896"/>
      <c r="Y61" s="896"/>
      <c r="Z61" s="896"/>
      <c r="AA61" s="896"/>
      <c r="AB61" s="896"/>
      <c r="AC61" s="896"/>
      <c r="AD61" s="896"/>
      <c r="AE61" s="897"/>
      <c r="AF61" s="823"/>
      <c r="AG61" s="819"/>
      <c r="AH61" s="819"/>
      <c r="AI61" s="819"/>
      <c r="AJ61" s="822"/>
      <c r="AK61" s="898"/>
      <c r="AL61" s="896"/>
      <c r="AM61" s="896"/>
      <c r="AN61" s="896"/>
      <c r="AO61" s="896"/>
      <c r="AP61" s="896"/>
      <c r="AQ61" s="896"/>
      <c r="AR61" s="896"/>
      <c r="AS61" s="896"/>
      <c r="AT61" s="896"/>
      <c r="AU61" s="896"/>
      <c r="AV61" s="896"/>
      <c r="AW61" s="896"/>
      <c r="AX61" s="896"/>
      <c r="AY61" s="896"/>
      <c r="AZ61" s="899"/>
      <c r="BA61" s="899"/>
      <c r="BB61" s="899"/>
      <c r="BC61" s="899"/>
      <c r="BD61" s="899"/>
      <c r="BE61" s="890"/>
      <c r="BF61" s="890"/>
      <c r="BG61" s="890"/>
      <c r="BH61" s="890"/>
      <c r="BI61" s="891"/>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5"/>
      <c r="R62" s="896"/>
      <c r="S62" s="896"/>
      <c r="T62" s="896"/>
      <c r="U62" s="896"/>
      <c r="V62" s="896"/>
      <c r="W62" s="896"/>
      <c r="X62" s="896"/>
      <c r="Y62" s="896"/>
      <c r="Z62" s="896"/>
      <c r="AA62" s="896"/>
      <c r="AB62" s="896"/>
      <c r="AC62" s="896"/>
      <c r="AD62" s="896"/>
      <c r="AE62" s="897"/>
      <c r="AF62" s="823"/>
      <c r="AG62" s="819"/>
      <c r="AH62" s="819"/>
      <c r="AI62" s="819"/>
      <c r="AJ62" s="822"/>
      <c r="AK62" s="898"/>
      <c r="AL62" s="896"/>
      <c r="AM62" s="896"/>
      <c r="AN62" s="896"/>
      <c r="AO62" s="896"/>
      <c r="AP62" s="896"/>
      <c r="AQ62" s="896"/>
      <c r="AR62" s="896"/>
      <c r="AS62" s="896"/>
      <c r="AT62" s="896"/>
      <c r="AU62" s="896"/>
      <c r="AV62" s="896"/>
      <c r="AW62" s="896"/>
      <c r="AX62" s="896"/>
      <c r="AY62" s="896"/>
      <c r="AZ62" s="899"/>
      <c r="BA62" s="899"/>
      <c r="BB62" s="899"/>
      <c r="BC62" s="899"/>
      <c r="BD62" s="899"/>
      <c r="BE62" s="890"/>
      <c r="BF62" s="890"/>
      <c r="BG62" s="890"/>
      <c r="BH62" s="890"/>
      <c r="BI62" s="891"/>
      <c r="BJ62" s="907" t="s">
        <v>397</v>
      </c>
      <c r="BK62" s="868"/>
      <c r="BL62" s="868"/>
      <c r="BM62" s="868"/>
      <c r="BN62" s="869"/>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379</v>
      </c>
      <c r="B63" s="852" t="s">
        <v>398</v>
      </c>
      <c r="C63" s="853"/>
      <c r="D63" s="853"/>
      <c r="E63" s="853"/>
      <c r="F63" s="853"/>
      <c r="G63" s="853"/>
      <c r="H63" s="853"/>
      <c r="I63" s="853"/>
      <c r="J63" s="853"/>
      <c r="K63" s="853"/>
      <c r="L63" s="853"/>
      <c r="M63" s="853"/>
      <c r="N63" s="853"/>
      <c r="O63" s="853"/>
      <c r="P63" s="854"/>
      <c r="Q63" s="900"/>
      <c r="R63" s="901"/>
      <c r="S63" s="901"/>
      <c r="T63" s="901"/>
      <c r="U63" s="901"/>
      <c r="V63" s="901"/>
      <c r="W63" s="901"/>
      <c r="X63" s="901"/>
      <c r="Y63" s="901"/>
      <c r="Z63" s="901"/>
      <c r="AA63" s="901"/>
      <c r="AB63" s="901"/>
      <c r="AC63" s="901"/>
      <c r="AD63" s="901"/>
      <c r="AE63" s="902"/>
      <c r="AF63" s="903">
        <v>3440</v>
      </c>
      <c r="AG63" s="904"/>
      <c r="AH63" s="904"/>
      <c r="AI63" s="904"/>
      <c r="AJ63" s="905"/>
      <c r="AK63" s="906"/>
      <c r="AL63" s="901"/>
      <c r="AM63" s="901"/>
      <c r="AN63" s="901"/>
      <c r="AO63" s="901"/>
      <c r="AP63" s="904">
        <f>+AP30+AP31</f>
        <v>44365</v>
      </c>
      <c r="AQ63" s="904"/>
      <c r="AR63" s="904"/>
      <c r="AS63" s="904"/>
      <c r="AT63" s="904"/>
      <c r="AU63" s="904">
        <f>+AU31</f>
        <v>28610</v>
      </c>
      <c r="AV63" s="904"/>
      <c r="AW63" s="904"/>
      <c r="AX63" s="904"/>
      <c r="AY63" s="904"/>
      <c r="AZ63" s="908"/>
      <c r="BA63" s="908"/>
      <c r="BB63" s="908"/>
      <c r="BC63" s="908"/>
      <c r="BD63" s="908"/>
      <c r="BE63" s="909"/>
      <c r="BF63" s="909"/>
      <c r="BG63" s="909"/>
      <c r="BH63" s="909"/>
      <c r="BI63" s="910"/>
      <c r="BJ63" s="911" t="s">
        <v>399</v>
      </c>
      <c r="BK63" s="912"/>
      <c r="BL63" s="912"/>
      <c r="BM63" s="912"/>
      <c r="BN63" s="913"/>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401</v>
      </c>
      <c r="B66" s="801"/>
      <c r="C66" s="801"/>
      <c r="D66" s="801"/>
      <c r="E66" s="801"/>
      <c r="F66" s="801"/>
      <c r="G66" s="801"/>
      <c r="H66" s="801"/>
      <c r="I66" s="801"/>
      <c r="J66" s="801"/>
      <c r="K66" s="801"/>
      <c r="L66" s="801"/>
      <c r="M66" s="801"/>
      <c r="N66" s="801"/>
      <c r="O66" s="801"/>
      <c r="P66" s="802"/>
      <c r="Q66" s="777" t="s">
        <v>383</v>
      </c>
      <c r="R66" s="778"/>
      <c r="S66" s="778"/>
      <c r="T66" s="778"/>
      <c r="U66" s="779"/>
      <c r="V66" s="777" t="s">
        <v>384</v>
      </c>
      <c r="W66" s="778"/>
      <c r="X66" s="778"/>
      <c r="Y66" s="778"/>
      <c r="Z66" s="779"/>
      <c r="AA66" s="777" t="s">
        <v>385</v>
      </c>
      <c r="AB66" s="778"/>
      <c r="AC66" s="778"/>
      <c r="AD66" s="778"/>
      <c r="AE66" s="779"/>
      <c r="AF66" s="914" t="s">
        <v>402</v>
      </c>
      <c r="AG66" s="875"/>
      <c r="AH66" s="875"/>
      <c r="AI66" s="875"/>
      <c r="AJ66" s="915"/>
      <c r="AK66" s="777" t="s">
        <v>403</v>
      </c>
      <c r="AL66" s="801"/>
      <c r="AM66" s="801"/>
      <c r="AN66" s="801"/>
      <c r="AO66" s="802"/>
      <c r="AP66" s="777" t="s">
        <v>404</v>
      </c>
      <c r="AQ66" s="778"/>
      <c r="AR66" s="778"/>
      <c r="AS66" s="778"/>
      <c r="AT66" s="779"/>
      <c r="AU66" s="777" t="s">
        <v>405</v>
      </c>
      <c r="AV66" s="778"/>
      <c r="AW66" s="778"/>
      <c r="AX66" s="778"/>
      <c r="AY66" s="779"/>
      <c r="AZ66" s="777" t="s">
        <v>364</v>
      </c>
      <c r="BA66" s="778"/>
      <c r="BB66" s="778"/>
      <c r="BC66" s="778"/>
      <c r="BD66" s="789"/>
      <c r="BE66" s="245"/>
      <c r="BF66" s="245"/>
      <c r="BG66" s="245"/>
      <c r="BH66" s="245"/>
      <c r="BI66" s="245"/>
      <c r="BJ66" s="245"/>
      <c r="BK66" s="245"/>
      <c r="BL66" s="245"/>
      <c r="BM66" s="245"/>
      <c r="BN66" s="245"/>
      <c r="BO66" s="245"/>
      <c r="BP66" s="245"/>
      <c r="BQ66" s="242">
        <v>60</v>
      </c>
      <c r="BR66" s="247"/>
      <c r="BS66" s="925"/>
      <c r="BT66" s="926"/>
      <c r="BU66" s="926"/>
      <c r="BV66" s="926"/>
      <c r="BW66" s="926"/>
      <c r="BX66" s="926"/>
      <c r="BY66" s="926"/>
      <c r="BZ66" s="926"/>
      <c r="CA66" s="926"/>
      <c r="CB66" s="926"/>
      <c r="CC66" s="926"/>
      <c r="CD66" s="926"/>
      <c r="CE66" s="926"/>
      <c r="CF66" s="926"/>
      <c r="CG66" s="927"/>
      <c r="CH66" s="922"/>
      <c r="CI66" s="923"/>
      <c r="CJ66" s="923"/>
      <c r="CK66" s="923"/>
      <c r="CL66" s="924"/>
      <c r="CM66" s="922"/>
      <c r="CN66" s="923"/>
      <c r="CO66" s="923"/>
      <c r="CP66" s="923"/>
      <c r="CQ66" s="924"/>
      <c r="CR66" s="922"/>
      <c r="CS66" s="923"/>
      <c r="CT66" s="923"/>
      <c r="CU66" s="923"/>
      <c r="CV66" s="924"/>
      <c r="CW66" s="922"/>
      <c r="CX66" s="923"/>
      <c r="CY66" s="923"/>
      <c r="CZ66" s="923"/>
      <c r="DA66" s="924"/>
      <c r="DB66" s="922"/>
      <c r="DC66" s="923"/>
      <c r="DD66" s="923"/>
      <c r="DE66" s="923"/>
      <c r="DF66" s="924"/>
      <c r="DG66" s="922"/>
      <c r="DH66" s="923"/>
      <c r="DI66" s="923"/>
      <c r="DJ66" s="923"/>
      <c r="DK66" s="924"/>
      <c r="DL66" s="922"/>
      <c r="DM66" s="923"/>
      <c r="DN66" s="923"/>
      <c r="DO66" s="923"/>
      <c r="DP66" s="924"/>
      <c r="DQ66" s="922"/>
      <c r="DR66" s="923"/>
      <c r="DS66" s="923"/>
      <c r="DT66" s="923"/>
      <c r="DU66" s="924"/>
      <c r="DV66" s="919"/>
      <c r="DW66" s="920"/>
      <c r="DX66" s="920"/>
      <c r="DY66" s="920"/>
      <c r="DZ66" s="921"/>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6"/>
      <c r="AG67" s="878"/>
      <c r="AH67" s="878"/>
      <c r="AI67" s="878"/>
      <c r="AJ67" s="917"/>
      <c r="AK67" s="918"/>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5"/>
      <c r="BT67" s="926"/>
      <c r="BU67" s="926"/>
      <c r="BV67" s="926"/>
      <c r="BW67" s="926"/>
      <c r="BX67" s="926"/>
      <c r="BY67" s="926"/>
      <c r="BZ67" s="926"/>
      <c r="CA67" s="926"/>
      <c r="CB67" s="926"/>
      <c r="CC67" s="926"/>
      <c r="CD67" s="926"/>
      <c r="CE67" s="926"/>
      <c r="CF67" s="926"/>
      <c r="CG67" s="927"/>
      <c r="CH67" s="922"/>
      <c r="CI67" s="923"/>
      <c r="CJ67" s="923"/>
      <c r="CK67" s="923"/>
      <c r="CL67" s="924"/>
      <c r="CM67" s="922"/>
      <c r="CN67" s="923"/>
      <c r="CO67" s="923"/>
      <c r="CP67" s="923"/>
      <c r="CQ67" s="924"/>
      <c r="CR67" s="922"/>
      <c r="CS67" s="923"/>
      <c r="CT67" s="923"/>
      <c r="CU67" s="923"/>
      <c r="CV67" s="924"/>
      <c r="CW67" s="922"/>
      <c r="CX67" s="923"/>
      <c r="CY67" s="923"/>
      <c r="CZ67" s="923"/>
      <c r="DA67" s="924"/>
      <c r="DB67" s="922"/>
      <c r="DC67" s="923"/>
      <c r="DD67" s="923"/>
      <c r="DE67" s="923"/>
      <c r="DF67" s="924"/>
      <c r="DG67" s="922"/>
      <c r="DH67" s="923"/>
      <c r="DI67" s="923"/>
      <c r="DJ67" s="923"/>
      <c r="DK67" s="924"/>
      <c r="DL67" s="922"/>
      <c r="DM67" s="923"/>
      <c r="DN67" s="923"/>
      <c r="DO67" s="923"/>
      <c r="DP67" s="924"/>
      <c r="DQ67" s="922"/>
      <c r="DR67" s="923"/>
      <c r="DS67" s="923"/>
      <c r="DT67" s="923"/>
      <c r="DU67" s="924"/>
      <c r="DV67" s="919"/>
      <c r="DW67" s="920"/>
      <c r="DX67" s="920"/>
      <c r="DY67" s="920"/>
      <c r="DZ67" s="921"/>
      <c r="EA67" s="226"/>
    </row>
    <row r="68" spans="1:131" s="227" customFormat="1" ht="26.25" customHeight="1" thickTop="1" x14ac:dyDescent="0.15">
      <c r="A68" s="238">
        <v>1</v>
      </c>
      <c r="B68" s="931" t="s">
        <v>570</v>
      </c>
      <c r="C68" s="932"/>
      <c r="D68" s="932"/>
      <c r="E68" s="932"/>
      <c r="F68" s="932"/>
      <c r="G68" s="932"/>
      <c r="H68" s="932"/>
      <c r="I68" s="932"/>
      <c r="J68" s="932"/>
      <c r="K68" s="932"/>
      <c r="L68" s="932"/>
      <c r="M68" s="932"/>
      <c r="N68" s="932"/>
      <c r="O68" s="932"/>
      <c r="P68" s="933"/>
      <c r="Q68" s="934">
        <v>4064</v>
      </c>
      <c r="R68" s="928"/>
      <c r="S68" s="928"/>
      <c r="T68" s="928"/>
      <c r="U68" s="928"/>
      <c r="V68" s="928">
        <v>4049</v>
      </c>
      <c r="W68" s="928"/>
      <c r="X68" s="928"/>
      <c r="Y68" s="928"/>
      <c r="Z68" s="928"/>
      <c r="AA68" s="928">
        <v>15</v>
      </c>
      <c r="AB68" s="928"/>
      <c r="AC68" s="928"/>
      <c r="AD68" s="928"/>
      <c r="AE68" s="928"/>
      <c r="AF68" s="928">
        <v>15</v>
      </c>
      <c r="AG68" s="928"/>
      <c r="AH68" s="928"/>
      <c r="AI68" s="928"/>
      <c r="AJ68" s="928"/>
      <c r="AK68" s="928" t="s">
        <v>505</v>
      </c>
      <c r="AL68" s="928"/>
      <c r="AM68" s="928"/>
      <c r="AN68" s="928"/>
      <c r="AO68" s="928"/>
      <c r="AP68" s="928">
        <v>1483</v>
      </c>
      <c r="AQ68" s="928"/>
      <c r="AR68" s="928"/>
      <c r="AS68" s="928"/>
      <c r="AT68" s="928"/>
      <c r="AU68" s="928">
        <v>687</v>
      </c>
      <c r="AV68" s="928"/>
      <c r="AW68" s="928"/>
      <c r="AX68" s="928"/>
      <c r="AY68" s="928"/>
      <c r="AZ68" s="929"/>
      <c r="BA68" s="929"/>
      <c r="BB68" s="929"/>
      <c r="BC68" s="929"/>
      <c r="BD68" s="930"/>
      <c r="BE68" s="245"/>
      <c r="BF68" s="245"/>
      <c r="BG68" s="245"/>
      <c r="BH68" s="245"/>
      <c r="BI68" s="245"/>
      <c r="BJ68" s="245"/>
      <c r="BK68" s="245"/>
      <c r="BL68" s="245"/>
      <c r="BM68" s="245"/>
      <c r="BN68" s="245"/>
      <c r="BO68" s="245"/>
      <c r="BP68" s="245"/>
      <c r="BQ68" s="242">
        <v>62</v>
      </c>
      <c r="BR68" s="247"/>
      <c r="BS68" s="925"/>
      <c r="BT68" s="926"/>
      <c r="BU68" s="926"/>
      <c r="BV68" s="926"/>
      <c r="BW68" s="926"/>
      <c r="BX68" s="926"/>
      <c r="BY68" s="926"/>
      <c r="BZ68" s="926"/>
      <c r="CA68" s="926"/>
      <c r="CB68" s="926"/>
      <c r="CC68" s="926"/>
      <c r="CD68" s="926"/>
      <c r="CE68" s="926"/>
      <c r="CF68" s="926"/>
      <c r="CG68" s="927"/>
      <c r="CH68" s="922"/>
      <c r="CI68" s="923"/>
      <c r="CJ68" s="923"/>
      <c r="CK68" s="923"/>
      <c r="CL68" s="924"/>
      <c r="CM68" s="922"/>
      <c r="CN68" s="923"/>
      <c r="CO68" s="923"/>
      <c r="CP68" s="923"/>
      <c r="CQ68" s="924"/>
      <c r="CR68" s="922"/>
      <c r="CS68" s="923"/>
      <c r="CT68" s="923"/>
      <c r="CU68" s="923"/>
      <c r="CV68" s="924"/>
      <c r="CW68" s="922"/>
      <c r="CX68" s="923"/>
      <c r="CY68" s="923"/>
      <c r="CZ68" s="923"/>
      <c r="DA68" s="924"/>
      <c r="DB68" s="922"/>
      <c r="DC68" s="923"/>
      <c r="DD68" s="923"/>
      <c r="DE68" s="923"/>
      <c r="DF68" s="924"/>
      <c r="DG68" s="922"/>
      <c r="DH68" s="923"/>
      <c r="DI68" s="923"/>
      <c r="DJ68" s="923"/>
      <c r="DK68" s="924"/>
      <c r="DL68" s="922"/>
      <c r="DM68" s="923"/>
      <c r="DN68" s="923"/>
      <c r="DO68" s="923"/>
      <c r="DP68" s="924"/>
      <c r="DQ68" s="922"/>
      <c r="DR68" s="923"/>
      <c r="DS68" s="923"/>
      <c r="DT68" s="923"/>
      <c r="DU68" s="924"/>
      <c r="DV68" s="919"/>
      <c r="DW68" s="920"/>
      <c r="DX68" s="920"/>
      <c r="DY68" s="920"/>
      <c r="DZ68" s="921"/>
      <c r="EA68" s="226"/>
    </row>
    <row r="69" spans="1:131" s="227" customFormat="1" ht="26.25" customHeight="1" x14ac:dyDescent="0.15">
      <c r="A69" s="241">
        <v>2</v>
      </c>
      <c r="B69" s="935" t="s">
        <v>571</v>
      </c>
      <c r="C69" s="936"/>
      <c r="D69" s="936"/>
      <c r="E69" s="936"/>
      <c r="F69" s="936"/>
      <c r="G69" s="936"/>
      <c r="H69" s="936"/>
      <c r="I69" s="936"/>
      <c r="J69" s="936"/>
      <c r="K69" s="936"/>
      <c r="L69" s="936"/>
      <c r="M69" s="936"/>
      <c r="N69" s="936"/>
      <c r="O69" s="936"/>
      <c r="P69" s="937"/>
      <c r="Q69" s="938">
        <v>310</v>
      </c>
      <c r="R69" s="893"/>
      <c r="S69" s="893"/>
      <c r="T69" s="893"/>
      <c r="U69" s="893"/>
      <c r="V69" s="893">
        <v>290</v>
      </c>
      <c r="W69" s="893"/>
      <c r="X69" s="893"/>
      <c r="Y69" s="893"/>
      <c r="Z69" s="893"/>
      <c r="AA69" s="893">
        <v>21</v>
      </c>
      <c r="AB69" s="893"/>
      <c r="AC69" s="893"/>
      <c r="AD69" s="893"/>
      <c r="AE69" s="893"/>
      <c r="AF69" s="893">
        <v>21</v>
      </c>
      <c r="AG69" s="893"/>
      <c r="AH69" s="893"/>
      <c r="AI69" s="893"/>
      <c r="AJ69" s="893"/>
      <c r="AK69" s="893" t="s">
        <v>582</v>
      </c>
      <c r="AL69" s="893"/>
      <c r="AM69" s="893"/>
      <c r="AN69" s="893"/>
      <c r="AO69" s="893"/>
      <c r="AP69" s="893" t="s">
        <v>505</v>
      </c>
      <c r="AQ69" s="893"/>
      <c r="AR69" s="893"/>
      <c r="AS69" s="893"/>
      <c r="AT69" s="893"/>
      <c r="AU69" s="893" t="s">
        <v>505</v>
      </c>
      <c r="AV69" s="893"/>
      <c r="AW69" s="893"/>
      <c r="AX69" s="893"/>
      <c r="AY69" s="893"/>
      <c r="AZ69" s="939"/>
      <c r="BA69" s="939"/>
      <c r="BB69" s="939"/>
      <c r="BC69" s="939"/>
      <c r="BD69" s="940"/>
      <c r="BE69" s="245"/>
      <c r="BF69" s="245"/>
      <c r="BG69" s="245"/>
      <c r="BH69" s="245"/>
      <c r="BI69" s="245"/>
      <c r="BJ69" s="245"/>
      <c r="BK69" s="245"/>
      <c r="BL69" s="245"/>
      <c r="BM69" s="245"/>
      <c r="BN69" s="245"/>
      <c r="BO69" s="245"/>
      <c r="BP69" s="245"/>
      <c r="BQ69" s="242">
        <v>63</v>
      </c>
      <c r="BR69" s="247"/>
      <c r="BS69" s="925"/>
      <c r="BT69" s="926"/>
      <c r="BU69" s="926"/>
      <c r="BV69" s="926"/>
      <c r="BW69" s="926"/>
      <c r="BX69" s="926"/>
      <c r="BY69" s="926"/>
      <c r="BZ69" s="926"/>
      <c r="CA69" s="926"/>
      <c r="CB69" s="926"/>
      <c r="CC69" s="926"/>
      <c r="CD69" s="926"/>
      <c r="CE69" s="926"/>
      <c r="CF69" s="926"/>
      <c r="CG69" s="927"/>
      <c r="CH69" s="922"/>
      <c r="CI69" s="923"/>
      <c r="CJ69" s="923"/>
      <c r="CK69" s="923"/>
      <c r="CL69" s="924"/>
      <c r="CM69" s="922"/>
      <c r="CN69" s="923"/>
      <c r="CO69" s="923"/>
      <c r="CP69" s="923"/>
      <c r="CQ69" s="924"/>
      <c r="CR69" s="922"/>
      <c r="CS69" s="923"/>
      <c r="CT69" s="923"/>
      <c r="CU69" s="923"/>
      <c r="CV69" s="924"/>
      <c r="CW69" s="922"/>
      <c r="CX69" s="923"/>
      <c r="CY69" s="923"/>
      <c r="CZ69" s="923"/>
      <c r="DA69" s="924"/>
      <c r="DB69" s="922"/>
      <c r="DC69" s="923"/>
      <c r="DD69" s="923"/>
      <c r="DE69" s="923"/>
      <c r="DF69" s="924"/>
      <c r="DG69" s="922"/>
      <c r="DH69" s="923"/>
      <c r="DI69" s="923"/>
      <c r="DJ69" s="923"/>
      <c r="DK69" s="924"/>
      <c r="DL69" s="922"/>
      <c r="DM69" s="923"/>
      <c r="DN69" s="923"/>
      <c r="DO69" s="923"/>
      <c r="DP69" s="924"/>
      <c r="DQ69" s="922"/>
      <c r="DR69" s="923"/>
      <c r="DS69" s="923"/>
      <c r="DT69" s="923"/>
      <c r="DU69" s="924"/>
      <c r="DV69" s="919"/>
      <c r="DW69" s="920"/>
      <c r="DX69" s="920"/>
      <c r="DY69" s="920"/>
      <c r="DZ69" s="921"/>
      <c r="EA69" s="226"/>
    </row>
    <row r="70" spans="1:131" s="227" customFormat="1" ht="26.25" customHeight="1" x14ac:dyDescent="0.15">
      <c r="A70" s="241">
        <v>3</v>
      </c>
      <c r="B70" s="935" t="s">
        <v>572</v>
      </c>
      <c r="C70" s="936"/>
      <c r="D70" s="936"/>
      <c r="E70" s="936"/>
      <c r="F70" s="936"/>
      <c r="G70" s="936"/>
      <c r="H70" s="936"/>
      <c r="I70" s="936"/>
      <c r="J70" s="936"/>
      <c r="K70" s="936"/>
      <c r="L70" s="936"/>
      <c r="M70" s="936"/>
      <c r="N70" s="936"/>
      <c r="O70" s="936"/>
      <c r="P70" s="937"/>
      <c r="Q70" s="938">
        <v>357</v>
      </c>
      <c r="R70" s="893"/>
      <c r="S70" s="893"/>
      <c r="T70" s="893"/>
      <c r="U70" s="893"/>
      <c r="V70" s="893">
        <v>299</v>
      </c>
      <c r="W70" s="893"/>
      <c r="X70" s="893"/>
      <c r="Y70" s="893"/>
      <c r="Z70" s="893"/>
      <c r="AA70" s="893">
        <v>58</v>
      </c>
      <c r="AB70" s="893"/>
      <c r="AC70" s="893"/>
      <c r="AD70" s="893"/>
      <c r="AE70" s="893"/>
      <c r="AF70" s="893">
        <v>58</v>
      </c>
      <c r="AG70" s="893"/>
      <c r="AH70" s="893"/>
      <c r="AI70" s="893"/>
      <c r="AJ70" s="893"/>
      <c r="AK70" s="893">
        <v>15</v>
      </c>
      <c r="AL70" s="893"/>
      <c r="AM70" s="893"/>
      <c r="AN70" s="893"/>
      <c r="AO70" s="893"/>
      <c r="AP70" s="893" t="s">
        <v>505</v>
      </c>
      <c r="AQ70" s="893"/>
      <c r="AR70" s="893"/>
      <c r="AS70" s="893"/>
      <c r="AT70" s="893"/>
      <c r="AU70" s="893" t="s">
        <v>505</v>
      </c>
      <c r="AV70" s="893"/>
      <c r="AW70" s="893"/>
      <c r="AX70" s="893"/>
      <c r="AY70" s="893"/>
      <c r="AZ70" s="939"/>
      <c r="BA70" s="939"/>
      <c r="BB70" s="939"/>
      <c r="BC70" s="939"/>
      <c r="BD70" s="940"/>
      <c r="BE70" s="245"/>
      <c r="BF70" s="245"/>
      <c r="BG70" s="245"/>
      <c r="BH70" s="245"/>
      <c r="BI70" s="245"/>
      <c r="BJ70" s="245"/>
      <c r="BK70" s="245"/>
      <c r="BL70" s="245"/>
      <c r="BM70" s="245"/>
      <c r="BN70" s="245"/>
      <c r="BO70" s="245"/>
      <c r="BP70" s="245"/>
      <c r="BQ70" s="242">
        <v>64</v>
      </c>
      <c r="BR70" s="247"/>
      <c r="BS70" s="925"/>
      <c r="BT70" s="926"/>
      <c r="BU70" s="926"/>
      <c r="BV70" s="926"/>
      <c r="BW70" s="926"/>
      <c r="BX70" s="926"/>
      <c r="BY70" s="926"/>
      <c r="BZ70" s="926"/>
      <c r="CA70" s="926"/>
      <c r="CB70" s="926"/>
      <c r="CC70" s="926"/>
      <c r="CD70" s="926"/>
      <c r="CE70" s="926"/>
      <c r="CF70" s="926"/>
      <c r="CG70" s="927"/>
      <c r="CH70" s="922"/>
      <c r="CI70" s="923"/>
      <c r="CJ70" s="923"/>
      <c r="CK70" s="923"/>
      <c r="CL70" s="924"/>
      <c r="CM70" s="922"/>
      <c r="CN70" s="923"/>
      <c r="CO70" s="923"/>
      <c r="CP70" s="923"/>
      <c r="CQ70" s="924"/>
      <c r="CR70" s="922"/>
      <c r="CS70" s="923"/>
      <c r="CT70" s="923"/>
      <c r="CU70" s="923"/>
      <c r="CV70" s="924"/>
      <c r="CW70" s="922"/>
      <c r="CX70" s="923"/>
      <c r="CY70" s="923"/>
      <c r="CZ70" s="923"/>
      <c r="DA70" s="924"/>
      <c r="DB70" s="922"/>
      <c r="DC70" s="923"/>
      <c r="DD70" s="923"/>
      <c r="DE70" s="923"/>
      <c r="DF70" s="924"/>
      <c r="DG70" s="922"/>
      <c r="DH70" s="923"/>
      <c r="DI70" s="923"/>
      <c r="DJ70" s="923"/>
      <c r="DK70" s="924"/>
      <c r="DL70" s="922"/>
      <c r="DM70" s="923"/>
      <c r="DN70" s="923"/>
      <c r="DO70" s="923"/>
      <c r="DP70" s="924"/>
      <c r="DQ70" s="922"/>
      <c r="DR70" s="923"/>
      <c r="DS70" s="923"/>
      <c r="DT70" s="923"/>
      <c r="DU70" s="924"/>
      <c r="DV70" s="919"/>
      <c r="DW70" s="920"/>
      <c r="DX70" s="920"/>
      <c r="DY70" s="920"/>
      <c r="DZ70" s="921"/>
      <c r="EA70" s="226"/>
    </row>
    <row r="71" spans="1:131" s="227" customFormat="1" ht="26.25" customHeight="1" x14ac:dyDescent="0.15">
      <c r="A71" s="241">
        <v>4</v>
      </c>
      <c r="B71" s="935" t="s">
        <v>573</v>
      </c>
      <c r="C71" s="936"/>
      <c r="D71" s="936"/>
      <c r="E71" s="936"/>
      <c r="F71" s="936"/>
      <c r="G71" s="936"/>
      <c r="H71" s="936"/>
      <c r="I71" s="936"/>
      <c r="J71" s="936"/>
      <c r="K71" s="936"/>
      <c r="L71" s="936"/>
      <c r="M71" s="936"/>
      <c r="N71" s="936"/>
      <c r="O71" s="936"/>
      <c r="P71" s="937"/>
      <c r="Q71" s="938">
        <v>275</v>
      </c>
      <c r="R71" s="893"/>
      <c r="S71" s="893"/>
      <c r="T71" s="893"/>
      <c r="U71" s="893"/>
      <c r="V71" s="893">
        <v>272</v>
      </c>
      <c r="W71" s="893"/>
      <c r="X71" s="893"/>
      <c r="Y71" s="893"/>
      <c r="Z71" s="893"/>
      <c r="AA71" s="893">
        <v>3</v>
      </c>
      <c r="AB71" s="893"/>
      <c r="AC71" s="893"/>
      <c r="AD71" s="893"/>
      <c r="AE71" s="893"/>
      <c r="AF71" s="893">
        <v>3</v>
      </c>
      <c r="AG71" s="893"/>
      <c r="AH71" s="893"/>
      <c r="AI71" s="893"/>
      <c r="AJ71" s="893"/>
      <c r="AK71" s="893">
        <v>99</v>
      </c>
      <c r="AL71" s="893"/>
      <c r="AM71" s="893"/>
      <c r="AN71" s="893"/>
      <c r="AO71" s="893"/>
      <c r="AP71" s="893" t="s">
        <v>505</v>
      </c>
      <c r="AQ71" s="893"/>
      <c r="AR71" s="893"/>
      <c r="AS71" s="893"/>
      <c r="AT71" s="893"/>
      <c r="AU71" s="893" t="s">
        <v>505</v>
      </c>
      <c r="AV71" s="893"/>
      <c r="AW71" s="893"/>
      <c r="AX71" s="893"/>
      <c r="AY71" s="893"/>
      <c r="AZ71" s="939"/>
      <c r="BA71" s="939"/>
      <c r="BB71" s="939"/>
      <c r="BC71" s="939"/>
      <c r="BD71" s="940"/>
      <c r="BE71" s="245"/>
      <c r="BF71" s="245"/>
      <c r="BG71" s="245"/>
      <c r="BH71" s="245"/>
      <c r="BI71" s="245"/>
      <c r="BJ71" s="245"/>
      <c r="BK71" s="245"/>
      <c r="BL71" s="245"/>
      <c r="BM71" s="245"/>
      <c r="BN71" s="245"/>
      <c r="BO71" s="245"/>
      <c r="BP71" s="245"/>
      <c r="BQ71" s="242">
        <v>65</v>
      </c>
      <c r="BR71" s="247"/>
      <c r="BS71" s="925"/>
      <c r="BT71" s="926"/>
      <c r="BU71" s="926"/>
      <c r="BV71" s="926"/>
      <c r="BW71" s="926"/>
      <c r="BX71" s="926"/>
      <c r="BY71" s="926"/>
      <c r="BZ71" s="926"/>
      <c r="CA71" s="926"/>
      <c r="CB71" s="926"/>
      <c r="CC71" s="926"/>
      <c r="CD71" s="926"/>
      <c r="CE71" s="926"/>
      <c r="CF71" s="926"/>
      <c r="CG71" s="927"/>
      <c r="CH71" s="922"/>
      <c r="CI71" s="923"/>
      <c r="CJ71" s="923"/>
      <c r="CK71" s="923"/>
      <c r="CL71" s="924"/>
      <c r="CM71" s="922"/>
      <c r="CN71" s="923"/>
      <c r="CO71" s="923"/>
      <c r="CP71" s="923"/>
      <c r="CQ71" s="924"/>
      <c r="CR71" s="922"/>
      <c r="CS71" s="923"/>
      <c r="CT71" s="923"/>
      <c r="CU71" s="923"/>
      <c r="CV71" s="924"/>
      <c r="CW71" s="922"/>
      <c r="CX71" s="923"/>
      <c r="CY71" s="923"/>
      <c r="CZ71" s="923"/>
      <c r="DA71" s="924"/>
      <c r="DB71" s="922"/>
      <c r="DC71" s="923"/>
      <c r="DD71" s="923"/>
      <c r="DE71" s="923"/>
      <c r="DF71" s="924"/>
      <c r="DG71" s="922"/>
      <c r="DH71" s="923"/>
      <c r="DI71" s="923"/>
      <c r="DJ71" s="923"/>
      <c r="DK71" s="924"/>
      <c r="DL71" s="922"/>
      <c r="DM71" s="923"/>
      <c r="DN71" s="923"/>
      <c r="DO71" s="923"/>
      <c r="DP71" s="924"/>
      <c r="DQ71" s="922"/>
      <c r="DR71" s="923"/>
      <c r="DS71" s="923"/>
      <c r="DT71" s="923"/>
      <c r="DU71" s="924"/>
      <c r="DV71" s="919"/>
      <c r="DW71" s="920"/>
      <c r="DX71" s="920"/>
      <c r="DY71" s="920"/>
      <c r="DZ71" s="921"/>
      <c r="EA71" s="226"/>
    </row>
    <row r="72" spans="1:131" s="227" customFormat="1" ht="26.25" customHeight="1" x14ac:dyDescent="0.15">
      <c r="A72" s="241">
        <v>5</v>
      </c>
      <c r="B72" s="935" t="s">
        <v>574</v>
      </c>
      <c r="C72" s="936"/>
      <c r="D72" s="936"/>
      <c r="E72" s="936"/>
      <c r="F72" s="936"/>
      <c r="G72" s="936"/>
      <c r="H72" s="936"/>
      <c r="I72" s="936"/>
      <c r="J72" s="936"/>
      <c r="K72" s="936"/>
      <c r="L72" s="936"/>
      <c r="M72" s="936"/>
      <c r="N72" s="936"/>
      <c r="O72" s="936"/>
      <c r="P72" s="937"/>
      <c r="Q72" s="938">
        <v>30610</v>
      </c>
      <c r="R72" s="893"/>
      <c r="S72" s="893"/>
      <c r="T72" s="893"/>
      <c r="U72" s="893"/>
      <c r="V72" s="893">
        <v>29807</v>
      </c>
      <c r="W72" s="893"/>
      <c r="X72" s="893"/>
      <c r="Y72" s="893"/>
      <c r="Z72" s="893"/>
      <c r="AA72" s="893">
        <v>804</v>
      </c>
      <c r="AB72" s="893"/>
      <c r="AC72" s="893"/>
      <c r="AD72" s="893"/>
      <c r="AE72" s="893"/>
      <c r="AF72" s="893">
        <v>804</v>
      </c>
      <c r="AG72" s="893"/>
      <c r="AH72" s="893"/>
      <c r="AI72" s="893"/>
      <c r="AJ72" s="893"/>
      <c r="AK72" s="893">
        <v>1</v>
      </c>
      <c r="AL72" s="893"/>
      <c r="AM72" s="893"/>
      <c r="AN72" s="893"/>
      <c r="AO72" s="893"/>
      <c r="AP72" s="893" t="s">
        <v>505</v>
      </c>
      <c r="AQ72" s="893"/>
      <c r="AR72" s="893"/>
      <c r="AS72" s="893"/>
      <c r="AT72" s="893"/>
      <c r="AU72" s="893" t="s">
        <v>505</v>
      </c>
      <c r="AV72" s="893"/>
      <c r="AW72" s="893"/>
      <c r="AX72" s="893"/>
      <c r="AY72" s="893"/>
      <c r="AZ72" s="939"/>
      <c r="BA72" s="939"/>
      <c r="BB72" s="939"/>
      <c r="BC72" s="939"/>
      <c r="BD72" s="940"/>
      <c r="BE72" s="245"/>
      <c r="BF72" s="245"/>
      <c r="BG72" s="245"/>
      <c r="BH72" s="245"/>
      <c r="BI72" s="245"/>
      <c r="BJ72" s="245"/>
      <c r="BK72" s="245"/>
      <c r="BL72" s="245"/>
      <c r="BM72" s="245"/>
      <c r="BN72" s="245"/>
      <c r="BO72" s="245"/>
      <c r="BP72" s="245"/>
      <c r="BQ72" s="242">
        <v>66</v>
      </c>
      <c r="BR72" s="247"/>
      <c r="BS72" s="925"/>
      <c r="BT72" s="926"/>
      <c r="BU72" s="926"/>
      <c r="BV72" s="926"/>
      <c r="BW72" s="926"/>
      <c r="BX72" s="926"/>
      <c r="BY72" s="926"/>
      <c r="BZ72" s="926"/>
      <c r="CA72" s="926"/>
      <c r="CB72" s="926"/>
      <c r="CC72" s="926"/>
      <c r="CD72" s="926"/>
      <c r="CE72" s="926"/>
      <c r="CF72" s="926"/>
      <c r="CG72" s="927"/>
      <c r="CH72" s="922"/>
      <c r="CI72" s="923"/>
      <c r="CJ72" s="923"/>
      <c r="CK72" s="923"/>
      <c r="CL72" s="924"/>
      <c r="CM72" s="922"/>
      <c r="CN72" s="923"/>
      <c r="CO72" s="923"/>
      <c r="CP72" s="923"/>
      <c r="CQ72" s="924"/>
      <c r="CR72" s="922"/>
      <c r="CS72" s="923"/>
      <c r="CT72" s="923"/>
      <c r="CU72" s="923"/>
      <c r="CV72" s="924"/>
      <c r="CW72" s="922"/>
      <c r="CX72" s="923"/>
      <c r="CY72" s="923"/>
      <c r="CZ72" s="923"/>
      <c r="DA72" s="924"/>
      <c r="DB72" s="922"/>
      <c r="DC72" s="923"/>
      <c r="DD72" s="923"/>
      <c r="DE72" s="923"/>
      <c r="DF72" s="924"/>
      <c r="DG72" s="922"/>
      <c r="DH72" s="923"/>
      <c r="DI72" s="923"/>
      <c r="DJ72" s="923"/>
      <c r="DK72" s="924"/>
      <c r="DL72" s="922"/>
      <c r="DM72" s="923"/>
      <c r="DN72" s="923"/>
      <c r="DO72" s="923"/>
      <c r="DP72" s="924"/>
      <c r="DQ72" s="922"/>
      <c r="DR72" s="923"/>
      <c r="DS72" s="923"/>
      <c r="DT72" s="923"/>
      <c r="DU72" s="924"/>
      <c r="DV72" s="919"/>
      <c r="DW72" s="920"/>
      <c r="DX72" s="920"/>
      <c r="DY72" s="920"/>
      <c r="DZ72" s="921"/>
      <c r="EA72" s="226"/>
    </row>
    <row r="73" spans="1:131" s="227" customFormat="1" ht="26.25" customHeight="1" x14ac:dyDescent="0.15">
      <c r="A73" s="241">
        <v>6</v>
      </c>
      <c r="B73" s="935" t="s">
        <v>575</v>
      </c>
      <c r="C73" s="936"/>
      <c r="D73" s="936"/>
      <c r="E73" s="936"/>
      <c r="F73" s="936"/>
      <c r="G73" s="936"/>
      <c r="H73" s="936"/>
      <c r="I73" s="936"/>
      <c r="J73" s="936"/>
      <c r="K73" s="936"/>
      <c r="L73" s="936"/>
      <c r="M73" s="936"/>
      <c r="N73" s="936"/>
      <c r="O73" s="936"/>
      <c r="P73" s="937"/>
      <c r="Q73" s="938">
        <v>197</v>
      </c>
      <c r="R73" s="893"/>
      <c r="S73" s="893"/>
      <c r="T73" s="893"/>
      <c r="U73" s="893"/>
      <c r="V73" s="893">
        <v>168</v>
      </c>
      <c r="W73" s="893"/>
      <c r="X73" s="893"/>
      <c r="Y73" s="893"/>
      <c r="Z73" s="893"/>
      <c r="AA73" s="893">
        <v>29</v>
      </c>
      <c r="AB73" s="893"/>
      <c r="AC73" s="893"/>
      <c r="AD73" s="893"/>
      <c r="AE73" s="893"/>
      <c r="AF73" s="893">
        <v>29</v>
      </c>
      <c r="AG73" s="893"/>
      <c r="AH73" s="893"/>
      <c r="AI73" s="893"/>
      <c r="AJ73" s="893"/>
      <c r="AK73" s="893" t="s">
        <v>505</v>
      </c>
      <c r="AL73" s="893"/>
      <c r="AM73" s="893"/>
      <c r="AN73" s="893"/>
      <c r="AO73" s="893"/>
      <c r="AP73" s="893" t="s">
        <v>580</v>
      </c>
      <c r="AQ73" s="893"/>
      <c r="AR73" s="893"/>
      <c r="AS73" s="893"/>
      <c r="AT73" s="893"/>
      <c r="AU73" s="893" t="s">
        <v>505</v>
      </c>
      <c r="AV73" s="893"/>
      <c r="AW73" s="893"/>
      <c r="AX73" s="893"/>
      <c r="AY73" s="893"/>
      <c r="AZ73" s="939"/>
      <c r="BA73" s="939"/>
      <c r="BB73" s="939"/>
      <c r="BC73" s="939"/>
      <c r="BD73" s="940"/>
      <c r="BE73" s="245"/>
      <c r="BF73" s="245"/>
      <c r="BG73" s="245"/>
      <c r="BH73" s="245"/>
      <c r="BI73" s="245"/>
      <c r="BJ73" s="245"/>
      <c r="BK73" s="245"/>
      <c r="BL73" s="245"/>
      <c r="BM73" s="245"/>
      <c r="BN73" s="245"/>
      <c r="BO73" s="245"/>
      <c r="BP73" s="245"/>
      <c r="BQ73" s="242">
        <v>67</v>
      </c>
      <c r="BR73" s="247"/>
      <c r="BS73" s="925"/>
      <c r="BT73" s="926"/>
      <c r="BU73" s="926"/>
      <c r="BV73" s="926"/>
      <c r="BW73" s="926"/>
      <c r="BX73" s="926"/>
      <c r="BY73" s="926"/>
      <c r="BZ73" s="926"/>
      <c r="CA73" s="926"/>
      <c r="CB73" s="926"/>
      <c r="CC73" s="926"/>
      <c r="CD73" s="926"/>
      <c r="CE73" s="926"/>
      <c r="CF73" s="926"/>
      <c r="CG73" s="927"/>
      <c r="CH73" s="922"/>
      <c r="CI73" s="923"/>
      <c r="CJ73" s="923"/>
      <c r="CK73" s="923"/>
      <c r="CL73" s="924"/>
      <c r="CM73" s="922"/>
      <c r="CN73" s="923"/>
      <c r="CO73" s="923"/>
      <c r="CP73" s="923"/>
      <c r="CQ73" s="924"/>
      <c r="CR73" s="922"/>
      <c r="CS73" s="923"/>
      <c r="CT73" s="923"/>
      <c r="CU73" s="923"/>
      <c r="CV73" s="924"/>
      <c r="CW73" s="922"/>
      <c r="CX73" s="923"/>
      <c r="CY73" s="923"/>
      <c r="CZ73" s="923"/>
      <c r="DA73" s="924"/>
      <c r="DB73" s="922"/>
      <c r="DC73" s="923"/>
      <c r="DD73" s="923"/>
      <c r="DE73" s="923"/>
      <c r="DF73" s="924"/>
      <c r="DG73" s="922"/>
      <c r="DH73" s="923"/>
      <c r="DI73" s="923"/>
      <c r="DJ73" s="923"/>
      <c r="DK73" s="924"/>
      <c r="DL73" s="922"/>
      <c r="DM73" s="923"/>
      <c r="DN73" s="923"/>
      <c r="DO73" s="923"/>
      <c r="DP73" s="924"/>
      <c r="DQ73" s="922"/>
      <c r="DR73" s="923"/>
      <c r="DS73" s="923"/>
      <c r="DT73" s="923"/>
      <c r="DU73" s="924"/>
      <c r="DV73" s="919"/>
      <c r="DW73" s="920"/>
      <c r="DX73" s="920"/>
      <c r="DY73" s="920"/>
      <c r="DZ73" s="921"/>
      <c r="EA73" s="226"/>
    </row>
    <row r="74" spans="1:131" s="227" customFormat="1" ht="26.25" customHeight="1" x14ac:dyDescent="0.15">
      <c r="A74" s="241">
        <v>7</v>
      </c>
      <c r="B74" s="935" t="s">
        <v>576</v>
      </c>
      <c r="C74" s="936"/>
      <c r="D74" s="936"/>
      <c r="E74" s="936"/>
      <c r="F74" s="936"/>
      <c r="G74" s="936"/>
      <c r="H74" s="936"/>
      <c r="I74" s="936"/>
      <c r="J74" s="936"/>
      <c r="K74" s="936"/>
      <c r="L74" s="936"/>
      <c r="M74" s="936"/>
      <c r="N74" s="936"/>
      <c r="O74" s="936"/>
      <c r="P74" s="937"/>
      <c r="Q74" s="938">
        <v>1132716</v>
      </c>
      <c r="R74" s="893"/>
      <c r="S74" s="893"/>
      <c r="T74" s="893"/>
      <c r="U74" s="893"/>
      <c r="V74" s="893">
        <v>1106468</v>
      </c>
      <c r="W74" s="893"/>
      <c r="X74" s="893"/>
      <c r="Y74" s="893"/>
      <c r="Z74" s="893"/>
      <c r="AA74" s="893">
        <v>26248</v>
      </c>
      <c r="AB74" s="893"/>
      <c r="AC74" s="893"/>
      <c r="AD74" s="893"/>
      <c r="AE74" s="893"/>
      <c r="AF74" s="893">
        <v>26248</v>
      </c>
      <c r="AG74" s="893"/>
      <c r="AH74" s="893"/>
      <c r="AI74" s="893"/>
      <c r="AJ74" s="893"/>
      <c r="AK74" s="893">
        <v>8638</v>
      </c>
      <c r="AL74" s="893"/>
      <c r="AM74" s="893"/>
      <c r="AN74" s="893"/>
      <c r="AO74" s="893"/>
      <c r="AP74" s="893" t="s">
        <v>581</v>
      </c>
      <c r="AQ74" s="893"/>
      <c r="AR74" s="893"/>
      <c r="AS74" s="893"/>
      <c r="AT74" s="893"/>
      <c r="AU74" s="893" t="s">
        <v>505</v>
      </c>
      <c r="AV74" s="893"/>
      <c r="AW74" s="893"/>
      <c r="AX74" s="893"/>
      <c r="AY74" s="893"/>
      <c r="AZ74" s="939"/>
      <c r="BA74" s="939"/>
      <c r="BB74" s="939"/>
      <c r="BC74" s="939"/>
      <c r="BD74" s="940"/>
      <c r="BE74" s="245"/>
      <c r="BF74" s="245"/>
      <c r="BG74" s="245"/>
      <c r="BH74" s="245"/>
      <c r="BI74" s="245"/>
      <c r="BJ74" s="245"/>
      <c r="BK74" s="245"/>
      <c r="BL74" s="245"/>
      <c r="BM74" s="245"/>
      <c r="BN74" s="245"/>
      <c r="BO74" s="245"/>
      <c r="BP74" s="245"/>
      <c r="BQ74" s="242">
        <v>68</v>
      </c>
      <c r="BR74" s="247"/>
      <c r="BS74" s="925"/>
      <c r="BT74" s="926"/>
      <c r="BU74" s="926"/>
      <c r="BV74" s="926"/>
      <c r="BW74" s="926"/>
      <c r="BX74" s="926"/>
      <c r="BY74" s="926"/>
      <c r="BZ74" s="926"/>
      <c r="CA74" s="926"/>
      <c r="CB74" s="926"/>
      <c r="CC74" s="926"/>
      <c r="CD74" s="926"/>
      <c r="CE74" s="926"/>
      <c r="CF74" s="926"/>
      <c r="CG74" s="927"/>
      <c r="CH74" s="922"/>
      <c r="CI74" s="923"/>
      <c r="CJ74" s="923"/>
      <c r="CK74" s="923"/>
      <c r="CL74" s="924"/>
      <c r="CM74" s="922"/>
      <c r="CN74" s="923"/>
      <c r="CO74" s="923"/>
      <c r="CP74" s="923"/>
      <c r="CQ74" s="924"/>
      <c r="CR74" s="922"/>
      <c r="CS74" s="923"/>
      <c r="CT74" s="923"/>
      <c r="CU74" s="923"/>
      <c r="CV74" s="924"/>
      <c r="CW74" s="922"/>
      <c r="CX74" s="923"/>
      <c r="CY74" s="923"/>
      <c r="CZ74" s="923"/>
      <c r="DA74" s="924"/>
      <c r="DB74" s="922"/>
      <c r="DC74" s="923"/>
      <c r="DD74" s="923"/>
      <c r="DE74" s="923"/>
      <c r="DF74" s="924"/>
      <c r="DG74" s="922"/>
      <c r="DH74" s="923"/>
      <c r="DI74" s="923"/>
      <c r="DJ74" s="923"/>
      <c r="DK74" s="924"/>
      <c r="DL74" s="922"/>
      <c r="DM74" s="923"/>
      <c r="DN74" s="923"/>
      <c r="DO74" s="923"/>
      <c r="DP74" s="924"/>
      <c r="DQ74" s="922"/>
      <c r="DR74" s="923"/>
      <c r="DS74" s="923"/>
      <c r="DT74" s="923"/>
      <c r="DU74" s="924"/>
      <c r="DV74" s="919"/>
      <c r="DW74" s="920"/>
      <c r="DX74" s="920"/>
      <c r="DY74" s="920"/>
      <c r="DZ74" s="921"/>
      <c r="EA74" s="226"/>
    </row>
    <row r="75" spans="1:131" s="227" customFormat="1" ht="26.25" customHeight="1" x14ac:dyDescent="0.15">
      <c r="A75" s="241">
        <v>8</v>
      </c>
      <c r="B75" s="935" t="s">
        <v>577</v>
      </c>
      <c r="C75" s="936"/>
      <c r="D75" s="936"/>
      <c r="E75" s="936"/>
      <c r="F75" s="936"/>
      <c r="G75" s="936"/>
      <c r="H75" s="936"/>
      <c r="I75" s="936"/>
      <c r="J75" s="936"/>
      <c r="K75" s="936"/>
      <c r="L75" s="936"/>
      <c r="M75" s="936"/>
      <c r="N75" s="936"/>
      <c r="O75" s="936"/>
      <c r="P75" s="937"/>
      <c r="Q75" s="941">
        <v>41771</v>
      </c>
      <c r="R75" s="942"/>
      <c r="S75" s="942"/>
      <c r="T75" s="942"/>
      <c r="U75" s="892"/>
      <c r="V75" s="943">
        <v>34833</v>
      </c>
      <c r="W75" s="942"/>
      <c r="X75" s="942"/>
      <c r="Y75" s="942"/>
      <c r="Z75" s="892"/>
      <c r="AA75" s="943">
        <v>6938</v>
      </c>
      <c r="AB75" s="942"/>
      <c r="AC75" s="942"/>
      <c r="AD75" s="942"/>
      <c r="AE75" s="892"/>
      <c r="AF75" s="943">
        <v>18441</v>
      </c>
      <c r="AG75" s="942"/>
      <c r="AH75" s="942"/>
      <c r="AI75" s="942"/>
      <c r="AJ75" s="892"/>
      <c r="AK75" s="943" t="s">
        <v>580</v>
      </c>
      <c r="AL75" s="942"/>
      <c r="AM75" s="942"/>
      <c r="AN75" s="942"/>
      <c r="AO75" s="892"/>
      <c r="AP75" s="943">
        <v>130769</v>
      </c>
      <c r="AQ75" s="942"/>
      <c r="AR75" s="942"/>
      <c r="AS75" s="942"/>
      <c r="AT75" s="892"/>
      <c r="AU75" s="943" t="s">
        <v>505</v>
      </c>
      <c r="AV75" s="942"/>
      <c r="AW75" s="942"/>
      <c r="AX75" s="942"/>
      <c r="AY75" s="892"/>
      <c r="AZ75" s="939"/>
      <c r="BA75" s="939"/>
      <c r="BB75" s="939"/>
      <c r="BC75" s="939"/>
      <c r="BD75" s="940"/>
      <c r="BE75" s="245"/>
      <c r="BF75" s="245"/>
      <c r="BG75" s="245"/>
      <c r="BH75" s="245"/>
      <c r="BI75" s="245"/>
      <c r="BJ75" s="245"/>
      <c r="BK75" s="245"/>
      <c r="BL75" s="245"/>
      <c r="BM75" s="245"/>
      <c r="BN75" s="245"/>
      <c r="BO75" s="245"/>
      <c r="BP75" s="245"/>
      <c r="BQ75" s="242">
        <v>69</v>
      </c>
      <c r="BR75" s="247"/>
      <c r="BS75" s="925"/>
      <c r="BT75" s="926"/>
      <c r="BU75" s="926"/>
      <c r="BV75" s="926"/>
      <c r="BW75" s="926"/>
      <c r="BX75" s="926"/>
      <c r="BY75" s="926"/>
      <c r="BZ75" s="926"/>
      <c r="CA75" s="926"/>
      <c r="CB75" s="926"/>
      <c r="CC75" s="926"/>
      <c r="CD75" s="926"/>
      <c r="CE75" s="926"/>
      <c r="CF75" s="926"/>
      <c r="CG75" s="927"/>
      <c r="CH75" s="922"/>
      <c r="CI75" s="923"/>
      <c r="CJ75" s="923"/>
      <c r="CK75" s="923"/>
      <c r="CL75" s="924"/>
      <c r="CM75" s="922"/>
      <c r="CN75" s="923"/>
      <c r="CO75" s="923"/>
      <c r="CP75" s="923"/>
      <c r="CQ75" s="924"/>
      <c r="CR75" s="922"/>
      <c r="CS75" s="923"/>
      <c r="CT75" s="923"/>
      <c r="CU75" s="923"/>
      <c r="CV75" s="924"/>
      <c r="CW75" s="922"/>
      <c r="CX75" s="923"/>
      <c r="CY75" s="923"/>
      <c r="CZ75" s="923"/>
      <c r="DA75" s="924"/>
      <c r="DB75" s="922"/>
      <c r="DC75" s="923"/>
      <c r="DD75" s="923"/>
      <c r="DE75" s="923"/>
      <c r="DF75" s="924"/>
      <c r="DG75" s="922"/>
      <c r="DH75" s="923"/>
      <c r="DI75" s="923"/>
      <c r="DJ75" s="923"/>
      <c r="DK75" s="924"/>
      <c r="DL75" s="922"/>
      <c r="DM75" s="923"/>
      <c r="DN75" s="923"/>
      <c r="DO75" s="923"/>
      <c r="DP75" s="924"/>
      <c r="DQ75" s="922"/>
      <c r="DR75" s="923"/>
      <c r="DS75" s="923"/>
      <c r="DT75" s="923"/>
      <c r="DU75" s="924"/>
      <c r="DV75" s="919"/>
      <c r="DW75" s="920"/>
      <c r="DX75" s="920"/>
      <c r="DY75" s="920"/>
      <c r="DZ75" s="921"/>
      <c r="EA75" s="226"/>
    </row>
    <row r="76" spans="1:131" s="227" customFormat="1" ht="26.25" customHeight="1" x14ac:dyDescent="0.15">
      <c r="A76" s="241">
        <v>9</v>
      </c>
      <c r="B76" s="935" t="s">
        <v>578</v>
      </c>
      <c r="C76" s="936"/>
      <c r="D76" s="936"/>
      <c r="E76" s="936"/>
      <c r="F76" s="936"/>
      <c r="G76" s="936"/>
      <c r="H76" s="936"/>
      <c r="I76" s="936"/>
      <c r="J76" s="936"/>
      <c r="K76" s="936"/>
      <c r="L76" s="936"/>
      <c r="M76" s="936"/>
      <c r="N76" s="936"/>
      <c r="O76" s="936"/>
      <c r="P76" s="937"/>
      <c r="Q76" s="941">
        <v>7819</v>
      </c>
      <c r="R76" s="942"/>
      <c r="S76" s="942"/>
      <c r="T76" s="942"/>
      <c r="U76" s="892"/>
      <c r="V76" s="943">
        <v>5819</v>
      </c>
      <c r="W76" s="942"/>
      <c r="X76" s="942"/>
      <c r="Y76" s="942"/>
      <c r="Z76" s="892"/>
      <c r="AA76" s="943">
        <v>1999</v>
      </c>
      <c r="AB76" s="942"/>
      <c r="AC76" s="942"/>
      <c r="AD76" s="942"/>
      <c r="AE76" s="892"/>
      <c r="AF76" s="943">
        <v>18181</v>
      </c>
      <c r="AG76" s="942"/>
      <c r="AH76" s="942"/>
      <c r="AI76" s="942"/>
      <c r="AJ76" s="892"/>
      <c r="AK76" s="943" t="s">
        <v>580</v>
      </c>
      <c r="AL76" s="942"/>
      <c r="AM76" s="942"/>
      <c r="AN76" s="942"/>
      <c r="AO76" s="892"/>
      <c r="AP76" s="943">
        <v>16138</v>
      </c>
      <c r="AQ76" s="942"/>
      <c r="AR76" s="942"/>
      <c r="AS76" s="942"/>
      <c r="AT76" s="892"/>
      <c r="AU76" s="943" t="s">
        <v>505</v>
      </c>
      <c r="AV76" s="942"/>
      <c r="AW76" s="942"/>
      <c r="AX76" s="942"/>
      <c r="AY76" s="892"/>
      <c r="AZ76" s="939"/>
      <c r="BA76" s="939"/>
      <c r="BB76" s="939"/>
      <c r="BC76" s="939"/>
      <c r="BD76" s="940"/>
      <c r="BE76" s="245"/>
      <c r="BF76" s="245"/>
      <c r="BG76" s="245"/>
      <c r="BH76" s="245"/>
      <c r="BI76" s="245"/>
      <c r="BJ76" s="245"/>
      <c r="BK76" s="245"/>
      <c r="BL76" s="245"/>
      <c r="BM76" s="245"/>
      <c r="BN76" s="245"/>
      <c r="BO76" s="245"/>
      <c r="BP76" s="245"/>
      <c r="BQ76" s="242">
        <v>70</v>
      </c>
      <c r="BR76" s="247"/>
      <c r="BS76" s="925"/>
      <c r="BT76" s="926"/>
      <c r="BU76" s="926"/>
      <c r="BV76" s="926"/>
      <c r="BW76" s="926"/>
      <c r="BX76" s="926"/>
      <c r="BY76" s="926"/>
      <c r="BZ76" s="926"/>
      <c r="CA76" s="926"/>
      <c r="CB76" s="926"/>
      <c r="CC76" s="926"/>
      <c r="CD76" s="926"/>
      <c r="CE76" s="926"/>
      <c r="CF76" s="926"/>
      <c r="CG76" s="927"/>
      <c r="CH76" s="922"/>
      <c r="CI76" s="923"/>
      <c r="CJ76" s="923"/>
      <c r="CK76" s="923"/>
      <c r="CL76" s="924"/>
      <c r="CM76" s="922"/>
      <c r="CN76" s="923"/>
      <c r="CO76" s="923"/>
      <c r="CP76" s="923"/>
      <c r="CQ76" s="924"/>
      <c r="CR76" s="922"/>
      <c r="CS76" s="923"/>
      <c r="CT76" s="923"/>
      <c r="CU76" s="923"/>
      <c r="CV76" s="924"/>
      <c r="CW76" s="922"/>
      <c r="CX76" s="923"/>
      <c r="CY76" s="923"/>
      <c r="CZ76" s="923"/>
      <c r="DA76" s="924"/>
      <c r="DB76" s="922"/>
      <c r="DC76" s="923"/>
      <c r="DD76" s="923"/>
      <c r="DE76" s="923"/>
      <c r="DF76" s="924"/>
      <c r="DG76" s="922"/>
      <c r="DH76" s="923"/>
      <c r="DI76" s="923"/>
      <c r="DJ76" s="923"/>
      <c r="DK76" s="924"/>
      <c r="DL76" s="922"/>
      <c r="DM76" s="923"/>
      <c r="DN76" s="923"/>
      <c r="DO76" s="923"/>
      <c r="DP76" s="924"/>
      <c r="DQ76" s="922"/>
      <c r="DR76" s="923"/>
      <c r="DS76" s="923"/>
      <c r="DT76" s="923"/>
      <c r="DU76" s="924"/>
      <c r="DV76" s="919"/>
      <c r="DW76" s="920"/>
      <c r="DX76" s="920"/>
      <c r="DY76" s="920"/>
      <c r="DZ76" s="921"/>
      <c r="EA76" s="226"/>
    </row>
    <row r="77" spans="1:131" s="227" customFormat="1" ht="26.25" customHeight="1" x14ac:dyDescent="0.15">
      <c r="A77" s="241">
        <v>10</v>
      </c>
      <c r="B77" s="935"/>
      <c r="C77" s="936"/>
      <c r="D77" s="936"/>
      <c r="E77" s="936"/>
      <c r="F77" s="936"/>
      <c r="G77" s="936"/>
      <c r="H77" s="936"/>
      <c r="I77" s="936"/>
      <c r="J77" s="936"/>
      <c r="K77" s="936"/>
      <c r="L77" s="936"/>
      <c r="M77" s="936"/>
      <c r="N77" s="936"/>
      <c r="O77" s="936"/>
      <c r="P77" s="937"/>
      <c r="Q77" s="941"/>
      <c r="R77" s="942"/>
      <c r="S77" s="942"/>
      <c r="T77" s="942"/>
      <c r="U77" s="892"/>
      <c r="V77" s="943"/>
      <c r="W77" s="942"/>
      <c r="X77" s="942"/>
      <c r="Y77" s="942"/>
      <c r="Z77" s="892"/>
      <c r="AA77" s="943"/>
      <c r="AB77" s="942"/>
      <c r="AC77" s="942"/>
      <c r="AD77" s="942"/>
      <c r="AE77" s="892"/>
      <c r="AF77" s="943"/>
      <c r="AG77" s="942"/>
      <c r="AH77" s="942"/>
      <c r="AI77" s="942"/>
      <c r="AJ77" s="892"/>
      <c r="AK77" s="943"/>
      <c r="AL77" s="942"/>
      <c r="AM77" s="942"/>
      <c r="AN77" s="942"/>
      <c r="AO77" s="892"/>
      <c r="AP77" s="943"/>
      <c r="AQ77" s="942"/>
      <c r="AR77" s="942"/>
      <c r="AS77" s="942"/>
      <c r="AT77" s="892"/>
      <c r="AU77" s="943"/>
      <c r="AV77" s="942"/>
      <c r="AW77" s="942"/>
      <c r="AX77" s="942"/>
      <c r="AY77" s="892"/>
      <c r="AZ77" s="939"/>
      <c r="BA77" s="939"/>
      <c r="BB77" s="939"/>
      <c r="BC77" s="939"/>
      <c r="BD77" s="940"/>
      <c r="BE77" s="245"/>
      <c r="BF77" s="245"/>
      <c r="BG77" s="245"/>
      <c r="BH77" s="245"/>
      <c r="BI77" s="245"/>
      <c r="BJ77" s="245"/>
      <c r="BK77" s="245"/>
      <c r="BL77" s="245"/>
      <c r="BM77" s="245"/>
      <c r="BN77" s="245"/>
      <c r="BO77" s="245"/>
      <c r="BP77" s="245"/>
      <c r="BQ77" s="242">
        <v>71</v>
      </c>
      <c r="BR77" s="247"/>
      <c r="BS77" s="925"/>
      <c r="BT77" s="926"/>
      <c r="BU77" s="926"/>
      <c r="BV77" s="926"/>
      <c r="BW77" s="926"/>
      <c r="BX77" s="926"/>
      <c r="BY77" s="926"/>
      <c r="BZ77" s="926"/>
      <c r="CA77" s="926"/>
      <c r="CB77" s="926"/>
      <c r="CC77" s="926"/>
      <c r="CD77" s="926"/>
      <c r="CE77" s="926"/>
      <c r="CF77" s="926"/>
      <c r="CG77" s="927"/>
      <c r="CH77" s="922"/>
      <c r="CI77" s="923"/>
      <c r="CJ77" s="923"/>
      <c r="CK77" s="923"/>
      <c r="CL77" s="924"/>
      <c r="CM77" s="922"/>
      <c r="CN77" s="923"/>
      <c r="CO77" s="923"/>
      <c r="CP77" s="923"/>
      <c r="CQ77" s="924"/>
      <c r="CR77" s="922"/>
      <c r="CS77" s="923"/>
      <c r="CT77" s="923"/>
      <c r="CU77" s="923"/>
      <c r="CV77" s="924"/>
      <c r="CW77" s="922"/>
      <c r="CX77" s="923"/>
      <c r="CY77" s="923"/>
      <c r="CZ77" s="923"/>
      <c r="DA77" s="924"/>
      <c r="DB77" s="922"/>
      <c r="DC77" s="923"/>
      <c r="DD77" s="923"/>
      <c r="DE77" s="923"/>
      <c r="DF77" s="924"/>
      <c r="DG77" s="922"/>
      <c r="DH77" s="923"/>
      <c r="DI77" s="923"/>
      <c r="DJ77" s="923"/>
      <c r="DK77" s="924"/>
      <c r="DL77" s="922"/>
      <c r="DM77" s="923"/>
      <c r="DN77" s="923"/>
      <c r="DO77" s="923"/>
      <c r="DP77" s="924"/>
      <c r="DQ77" s="922"/>
      <c r="DR77" s="923"/>
      <c r="DS77" s="923"/>
      <c r="DT77" s="923"/>
      <c r="DU77" s="924"/>
      <c r="DV77" s="919"/>
      <c r="DW77" s="920"/>
      <c r="DX77" s="920"/>
      <c r="DY77" s="920"/>
      <c r="DZ77" s="921"/>
      <c r="EA77" s="226"/>
    </row>
    <row r="78" spans="1:131" s="227" customFormat="1" ht="26.25" customHeight="1" x14ac:dyDescent="0.15">
      <c r="A78" s="241">
        <v>11</v>
      </c>
      <c r="B78" s="935"/>
      <c r="C78" s="936"/>
      <c r="D78" s="936"/>
      <c r="E78" s="936"/>
      <c r="F78" s="936"/>
      <c r="G78" s="936"/>
      <c r="H78" s="936"/>
      <c r="I78" s="936"/>
      <c r="J78" s="936"/>
      <c r="K78" s="936"/>
      <c r="L78" s="936"/>
      <c r="M78" s="936"/>
      <c r="N78" s="936"/>
      <c r="O78" s="936"/>
      <c r="P78" s="937"/>
      <c r="Q78" s="938"/>
      <c r="R78" s="893"/>
      <c r="S78" s="893"/>
      <c r="T78" s="893"/>
      <c r="U78" s="893"/>
      <c r="V78" s="893"/>
      <c r="W78" s="893"/>
      <c r="X78" s="893"/>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3"/>
      <c r="AY78" s="893"/>
      <c r="AZ78" s="939"/>
      <c r="BA78" s="939"/>
      <c r="BB78" s="939"/>
      <c r="BC78" s="939"/>
      <c r="BD78" s="940"/>
      <c r="BE78" s="245"/>
      <c r="BF78" s="245"/>
      <c r="BG78" s="245"/>
      <c r="BH78" s="245"/>
      <c r="BI78" s="245"/>
      <c r="BJ78" s="248"/>
      <c r="BK78" s="248"/>
      <c r="BL78" s="248"/>
      <c r="BM78" s="248"/>
      <c r="BN78" s="248"/>
      <c r="BO78" s="245"/>
      <c r="BP78" s="245"/>
      <c r="BQ78" s="242">
        <v>72</v>
      </c>
      <c r="BR78" s="247"/>
      <c r="BS78" s="925"/>
      <c r="BT78" s="926"/>
      <c r="BU78" s="926"/>
      <c r="BV78" s="926"/>
      <c r="BW78" s="926"/>
      <c r="BX78" s="926"/>
      <c r="BY78" s="926"/>
      <c r="BZ78" s="926"/>
      <c r="CA78" s="926"/>
      <c r="CB78" s="926"/>
      <c r="CC78" s="926"/>
      <c r="CD78" s="926"/>
      <c r="CE78" s="926"/>
      <c r="CF78" s="926"/>
      <c r="CG78" s="927"/>
      <c r="CH78" s="922"/>
      <c r="CI78" s="923"/>
      <c r="CJ78" s="923"/>
      <c r="CK78" s="923"/>
      <c r="CL78" s="924"/>
      <c r="CM78" s="922"/>
      <c r="CN78" s="923"/>
      <c r="CO78" s="923"/>
      <c r="CP78" s="923"/>
      <c r="CQ78" s="924"/>
      <c r="CR78" s="922"/>
      <c r="CS78" s="923"/>
      <c r="CT78" s="923"/>
      <c r="CU78" s="923"/>
      <c r="CV78" s="924"/>
      <c r="CW78" s="922"/>
      <c r="CX78" s="923"/>
      <c r="CY78" s="923"/>
      <c r="CZ78" s="923"/>
      <c r="DA78" s="924"/>
      <c r="DB78" s="922"/>
      <c r="DC78" s="923"/>
      <c r="DD78" s="923"/>
      <c r="DE78" s="923"/>
      <c r="DF78" s="924"/>
      <c r="DG78" s="922"/>
      <c r="DH78" s="923"/>
      <c r="DI78" s="923"/>
      <c r="DJ78" s="923"/>
      <c r="DK78" s="924"/>
      <c r="DL78" s="922"/>
      <c r="DM78" s="923"/>
      <c r="DN78" s="923"/>
      <c r="DO78" s="923"/>
      <c r="DP78" s="924"/>
      <c r="DQ78" s="922"/>
      <c r="DR78" s="923"/>
      <c r="DS78" s="923"/>
      <c r="DT78" s="923"/>
      <c r="DU78" s="924"/>
      <c r="DV78" s="919"/>
      <c r="DW78" s="920"/>
      <c r="DX78" s="920"/>
      <c r="DY78" s="920"/>
      <c r="DZ78" s="921"/>
      <c r="EA78" s="226"/>
    </row>
    <row r="79" spans="1:131" s="227" customFormat="1" ht="26.25" customHeight="1" x14ac:dyDescent="0.15">
      <c r="A79" s="241">
        <v>12</v>
      </c>
      <c r="B79" s="935"/>
      <c r="C79" s="936"/>
      <c r="D79" s="936"/>
      <c r="E79" s="936"/>
      <c r="F79" s="936"/>
      <c r="G79" s="936"/>
      <c r="H79" s="936"/>
      <c r="I79" s="936"/>
      <c r="J79" s="936"/>
      <c r="K79" s="936"/>
      <c r="L79" s="936"/>
      <c r="M79" s="936"/>
      <c r="N79" s="936"/>
      <c r="O79" s="936"/>
      <c r="P79" s="937"/>
      <c r="Q79" s="938"/>
      <c r="R79" s="893"/>
      <c r="S79" s="893"/>
      <c r="T79" s="893"/>
      <c r="U79" s="893"/>
      <c r="V79" s="893"/>
      <c r="W79" s="893"/>
      <c r="X79" s="893"/>
      <c r="Y79" s="893"/>
      <c r="Z79" s="893"/>
      <c r="AA79" s="893"/>
      <c r="AB79" s="893"/>
      <c r="AC79" s="893"/>
      <c r="AD79" s="893"/>
      <c r="AE79" s="893"/>
      <c r="AF79" s="893"/>
      <c r="AG79" s="893"/>
      <c r="AH79" s="893"/>
      <c r="AI79" s="893"/>
      <c r="AJ79" s="893"/>
      <c r="AK79" s="893"/>
      <c r="AL79" s="893"/>
      <c r="AM79" s="893"/>
      <c r="AN79" s="893"/>
      <c r="AO79" s="893"/>
      <c r="AP79" s="893"/>
      <c r="AQ79" s="893"/>
      <c r="AR79" s="893"/>
      <c r="AS79" s="893"/>
      <c r="AT79" s="893"/>
      <c r="AU79" s="893"/>
      <c r="AV79" s="893"/>
      <c r="AW79" s="893"/>
      <c r="AX79" s="893"/>
      <c r="AY79" s="893"/>
      <c r="AZ79" s="939"/>
      <c r="BA79" s="939"/>
      <c r="BB79" s="939"/>
      <c r="BC79" s="939"/>
      <c r="BD79" s="940"/>
      <c r="BE79" s="245"/>
      <c r="BF79" s="245"/>
      <c r="BG79" s="245"/>
      <c r="BH79" s="245"/>
      <c r="BI79" s="245"/>
      <c r="BJ79" s="248"/>
      <c r="BK79" s="248"/>
      <c r="BL79" s="248"/>
      <c r="BM79" s="248"/>
      <c r="BN79" s="248"/>
      <c r="BO79" s="245"/>
      <c r="BP79" s="245"/>
      <c r="BQ79" s="242">
        <v>73</v>
      </c>
      <c r="BR79" s="247"/>
      <c r="BS79" s="925"/>
      <c r="BT79" s="926"/>
      <c r="BU79" s="926"/>
      <c r="BV79" s="926"/>
      <c r="BW79" s="926"/>
      <c r="BX79" s="926"/>
      <c r="BY79" s="926"/>
      <c r="BZ79" s="926"/>
      <c r="CA79" s="926"/>
      <c r="CB79" s="926"/>
      <c r="CC79" s="926"/>
      <c r="CD79" s="926"/>
      <c r="CE79" s="926"/>
      <c r="CF79" s="926"/>
      <c r="CG79" s="927"/>
      <c r="CH79" s="922"/>
      <c r="CI79" s="923"/>
      <c r="CJ79" s="923"/>
      <c r="CK79" s="923"/>
      <c r="CL79" s="924"/>
      <c r="CM79" s="922"/>
      <c r="CN79" s="923"/>
      <c r="CO79" s="923"/>
      <c r="CP79" s="923"/>
      <c r="CQ79" s="924"/>
      <c r="CR79" s="922"/>
      <c r="CS79" s="923"/>
      <c r="CT79" s="923"/>
      <c r="CU79" s="923"/>
      <c r="CV79" s="924"/>
      <c r="CW79" s="922"/>
      <c r="CX79" s="923"/>
      <c r="CY79" s="923"/>
      <c r="CZ79" s="923"/>
      <c r="DA79" s="924"/>
      <c r="DB79" s="922"/>
      <c r="DC79" s="923"/>
      <c r="DD79" s="923"/>
      <c r="DE79" s="923"/>
      <c r="DF79" s="924"/>
      <c r="DG79" s="922"/>
      <c r="DH79" s="923"/>
      <c r="DI79" s="923"/>
      <c r="DJ79" s="923"/>
      <c r="DK79" s="924"/>
      <c r="DL79" s="922"/>
      <c r="DM79" s="923"/>
      <c r="DN79" s="923"/>
      <c r="DO79" s="923"/>
      <c r="DP79" s="924"/>
      <c r="DQ79" s="922"/>
      <c r="DR79" s="923"/>
      <c r="DS79" s="923"/>
      <c r="DT79" s="923"/>
      <c r="DU79" s="924"/>
      <c r="DV79" s="919"/>
      <c r="DW79" s="920"/>
      <c r="DX79" s="920"/>
      <c r="DY79" s="920"/>
      <c r="DZ79" s="921"/>
      <c r="EA79" s="226"/>
    </row>
    <row r="80" spans="1:131" s="227" customFormat="1" ht="26.25" customHeight="1" x14ac:dyDescent="0.15">
      <c r="A80" s="241">
        <v>13</v>
      </c>
      <c r="B80" s="935"/>
      <c r="C80" s="936"/>
      <c r="D80" s="936"/>
      <c r="E80" s="936"/>
      <c r="F80" s="936"/>
      <c r="G80" s="936"/>
      <c r="H80" s="936"/>
      <c r="I80" s="936"/>
      <c r="J80" s="936"/>
      <c r="K80" s="936"/>
      <c r="L80" s="936"/>
      <c r="M80" s="936"/>
      <c r="N80" s="936"/>
      <c r="O80" s="936"/>
      <c r="P80" s="937"/>
      <c r="Q80" s="938"/>
      <c r="R80" s="893"/>
      <c r="S80" s="893"/>
      <c r="T80" s="893"/>
      <c r="U80" s="893"/>
      <c r="V80" s="893"/>
      <c r="W80" s="893"/>
      <c r="X80" s="893"/>
      <c r="Y80" s="893"/>
      <c r="Z80" s="893"/>
      <c r="AA80" s="893"/>
      <c r="AB80" s="893"/>
      <c r="AC80" s="893"/>
      <c r="AD80" s="893"/>
      <c r="AE80" s="893"/>
      <c r="AF80" s="893"/>
      <c r="AG80" s="893"/>
      <c r="AH80" s="893"/>
      <c r="AI80" s="893"/>
      <c r="AJ80" s="893"/>
      <c r="AK80" s="893"/>
      <c r="AL80" s="893"/>
      <c r="AM80" s="893"/>
      <c r="AN80" s="893"/>
      <c r="AO80" s="893"/>
      <c r="AP80" s="893"/>
      <c r="AQ80" s="893"/>
      <c r="AR80" s="893"/>
      <c r="AS80" s="893"/>
      <c r="AT80" s="893"/>
      <c r="AU80" s="893"/>
      <c r="AV80" s="893"/>
      <c r="AW80" s="893"/>
      <c r="AX80" s="893"/>
      <c r="AY80" s="893"/>
      <c r="AZ80" s="939"/>
      <c r="BA80" s="939"/>
      <c r="BB80" s="939"/>
      <c r="BC80" s="939"/>
      <c r="BD80" s="940"/>
      <c r="BE80" s="245"/>
      <c r="BF80" s="245"/>
      <c r="BG80" s="245"/>
      <c r="BH80" s="245"/>
      <c r="BI80" s="245"/>
      <c r="BJ80" s="245"/>
      <c r="BK80" s="245"/>
      <c r="BL80" s="245"/>
      <c r="BM80" s="245"/>
      <c r="BN80" s="245"/>
      <c r="BO80" s="245"/>
      <c r="BP80" s="245"/>
      <c r="BQ80" s="242">
        <v>74</v>
      </c>
      <c r="BR80" s="247"/>
      <c r="BS80" s="925"/>
      <c r="BT80" s="926"/>
      <c r="BU80" s="926"/>
      <c r="BV80" s="926"/>
      <c r="BW80" s="926"/>
      <c r="BX80" s="926"/>
      <c r="BY80" s="926"/>
      <c r="BZ80" s="926"/>
      <c r="CA80" s="926"/>
      <c r="CB80" s="926"/>
      <c r="CC80" s="926"/>
      <c r="CD80" s="926"/>
      <c r="CE80" s="926"/>
      <c r="CF80" s="926"/>
      <c r="CG80" s="927"/>
      <c r="CH80" s="922"/>
      <c r="CI80" s="923"/>
      <c r="CJ80" s="923"/>
      <c r="CK80" s="923"/>
      <c r="CL80" s="924"/>
      <c r="CM80" s="922"/>
      <c r="CN80" s="923"/>
      <c r="CO80" s="923"/>
      <c r="CP80" s="923"/>
      <c r="CQ80" s="924"/>
      <c r="CR80" s="922"/>
      <c r="CS80" s="923"/>
      <c r="CT80" s="923"/>
      <c r="CU80" s="923"/>
      <c r="CV80" s="924"/>
      <c r="CW80" s="922"/>
      <c r="CX80" s="923"/>
      <c r="CY80" s="923"/>
      <c r="CZ80" s="923"/>
      <c r="DA80" s="924"/>
      <c r="DB80" s="922"/>
      <c r="DC80" s="923"/>
      <c r="DD80" s="923"/>
      <c r="DE80" s="923"/>
      <c r="DF80" s="924"/>
      <c r="DG80" s="922"/>
      <c r="DH80" s="923"/>
      <c r="DI80" s="923"/>
      <c r="DJ80" s="923"/>
      <c r="DK80" s="924"/>
      <c r="DL80" s="922"/>
      <c r="DM80" s="923"/>
      <c r="DN80" s="923"/>
      <c r="DO80" s="923"/>
      <c r="DP80" s="924"/>
      <c r="DQ80" s="922"/>
      <c r="DR80" s="923"/>
      <c r="DS80" s="923"/>
      <c r="DT80" s="923"/>
      <c r="DU80" s="924"/>
      <c r="DV80" s="919"/>
      <c r="DW80" s="920"/>
      <c r="DX80" s="920"/>
      <c r="DY80" s="920"/>
      <c r="DZ80" s="921"/>
      <c r="EA80" s="226"/>
    </row>
    <row r="81" spans="1:131" s="227" customFormat="1" ht="26.25" customHeight="1" x14ac:dyDescent="0.15">
      <c r="A81" s="241">
        <v>14</v>
      </c>
      <c r="B81" s="935"/>
      <c r="C81" s="936"/>
      <c r="D81" s="936"/>
      <c r="E81" s="936"/>
      <c r="F81" s="936"/>
      <c r="G81" s="936"/>
      <c r="H81" s="936"/>
      <c r="I81" s="936"/>
      <c r="J81" s="936"/>
      <c r="K81" s="936"/>
      <c r="L81" s="936"/>
      <c r="M81" s="936"/>
      <c r="N81" s="936"/>
      <c r="O81" s="936"/>
      <c r="P81" s="937"/>
      <c r="Q81" s="938"/>
      <c r="R81" s="893"/>
      <c r="S81" s="893"/>
      <c r="T81" s="893"/>
      <c r="U81" s="893"/>
      <c r="V81" s="893"/>
      <c r="W81" s="893"/>
      <c r="X81" s="893"/>
      <c r="Y81" s="893"/>
      <c r="Z81" s="893"/>
      <c r="AA81" s="893"/>
      <c r="AB81" s="893"/>
      <c r="AC81" s="893"/>
      <c r="AD81" s="893"/>
      <c r="AE81" s="893"/>
      <c r="AF81" s="893"/>
      <c r="AG81" s="893"/>
      <c r="AH81" s="893"/>
      <c r="AI81" s="893"/>
      <c r="AJ81" s="893"/>
      <c r="AK81" s="893"/>
      <c r="AL81" s="893"/>
      <c r="AM81" s="893"/>
      <c r="AN81" s="893"/>
      <c r="AO81" s="893"/>
      <c r="AP81" s="893"/>
      <c r="AQ81" s="893"/>
      <c r="AR81" s="893"/>
      <c r="AS81" s="893"/>
      <c r="AT81" s="893"/>
      <c r="AU81" s="893"/>
      <c r="AV81" s="893"/>
      <c r="AW81" s="893"/>
      <c r="AX81" s="893"/>
      <c r="AY81" s="893"/>
      <c r="AZ81" s="939"/>
      <c r="BA81" s="939"/>
      <c r="BB81" s="939"/>
      <c r="BC81" s="939"/>
      <c r="BD81" s="940"/>
      <c r="BE81" s="245"/>
      <c r="BF81" s="245"/>
      <c r="BG81" s="245"/>
      <c r="BH81" s="245"/>
      <c r="BI81" s="245"/>
      <c r="BJ81" s="245"/>
      <c r="BK81" s="245"/>
      <c r="BL81" s="245"/>
      <c r="BM81" s="245"/>
      <c r="BN81" s="245"/>
      <c r="BO81" s="245"/>
      <c r="BP81" s="245"/>
      <c r="BQ81" s="242">
        <v>75</v>
      </c>
      <c r="BR81" s="247"/>
      <c r="BS81" s="925"/>
      <c r="BT81" s="926"/>
      <c r="BU81" s="926"/>
      <c r="BV81" s="926"/>
      <c r="BW81" s="926"/>
      <c r="BX81" s="926"/>
      <c r="BY81" s="926"/>
      <c r="BZ81" s="926"/>
      <c r="CA81" s="926"/>
      <c r="CB81" s="926"/>
      <c r="CC81" s="926"/>
      <c r="CD81" s="926"/>
      <c r="CE81" s="926"/>
      <c r="CF81" s="926"/>
      <c r="CG81" s="927"/>
      <c r="CH81" s="922"/>
      <c r="CI81" s="923"/>
      <c r="CJ81" s="923"/>
      <c r="CK81" s="923"/>
      <c r="CL81" s="924"/>
      <c r="CM81" s="922"/>
      <c r="CN81" s="923"/>
      <c r="CO81" s="923"/>
      <c r="CP81" s="923"/>
      <c r="CQ81" s="924"/>
      <c r="CR81" s="922"/>
      <c r="CS81" s="923"/>
      <c r="CT81" s="923"/>
      <c r="CU81" s="923"/>
      <c r="CV81" s="924"/>
      <c r="CW81" s="922"/>
      <c r="CX81" s="923"/>
      <c r="CY81" s="923"/>
      <c r="CZ81" s="923"/>
      <c r="DA81" s="924"/>
      <c r="DB81" s="922"/>
      <c r="DC81" s="923"/>
      <c r="DD81" s="923"/>
      <c r="DE81" s="923"/>
      <c r="DF81" s="924"/>
      <c r="DG81" s="922"/>
      <c r="DH81" s="923"/>
      <c r="DI81" s="923"/>
      <c r="DJ81" s="923"/>
      <c r="DK81" s="924"/>
      <c r="DL81" s="922"/>
      <c r="DM81" s="923"/>
      <c r="DN81" s="923"/>
      <c r="DO81" s="923"/>
      <c r="DP81" s="924"/>
      <c r="DQ81" s="922"/>
      <c r="DR81" s="923"/>
      <c r="DS81" s="923"/>
      <c r="DT81" s="923"/>
      <c r="DU81" s="924"/>
      <c r="DV81" s="919"/>
      <c r="DW81" s="920"/>
      <c r="DX81" s="920"/>
      <c r="DY81" s="920"/>
      <c r="DZ81" s="921"/>
      <c r="EA81" s="226"/>
    </row>
    <row r="82" spans="1:131" s="227" customFormat="1" ht="26.25" customHeight="1" x14ac:dyDescent="0.15">
      <c r="A82" s="241">
        <v>15</v>
      </c>
      <c r="B82" s="935"/>
      <c r="C82" s="936"/>
      <c r="D82" s="936"/>
      <c r="E82" s="936"/>
      <c r="F82" s="936"/>
      <c r="G82" s="936"/>
      <c r="H82" s="936"/>
      <c r="I82" s="936"/>
      <c r="J82" s="936"/>
      <c r="K82" s="936"/>
      <c r="L82" s="936"/>
      <c r="M82" s="936"/>
      <c r="N82" s="936"/>
      <c r="O82" s="936"/>
      <c r="P82" s="937"/>
      <c r="Q82" s="938"/>
      <c r="R82" s="893"/>
      <c r="S82" s="893"/>
      <c r="T82" s="893"/>
      <c r="U82" s="893"/>
      <c r="V82" s="893"/>
      <c r="W82" s="893"/>
      <c r="X82" s="893"/>
      <c r="Y82" s="893"/>
      <c r="Z82" s="893"/>
      <c r="AA82" s="893"/>
      <c r="AB82" s="893"/>
      <c r="AC82" s="893"/>
      <c r="AD82" s="893"/>
      <c r="AE82" s="893"/>
      <c r="AF82" s="893"/>
      <c r="AG82" s="893"/>
      <c r="AH82" s="893"/>
      <c r="AI82" s="893"/>
      <c r="AJ82" s="893"/>
      <c r="AK82" s="893"/>
      <c r="AL82" s="893"/>
      <c r="AM82" s="893"/>
      <c r="AN82" s="893"/>
      <c r="AO82" s="893"/>
      <c r="AP82" s="893"/>
      <c r="AQ82" s="893"/>
      <c r="AR82" s="893"/>
      <c r="AS82" s="893"/>
      <c r="AT82" s="893"/>
      <c r="AU82" s="893"/>
      <c r="AV82" s="893"/>
      <c r="AW82" s="893"/>
      <c r="AX82" s="893"/>
      <c r="AY82" s="893"/>
      <c r="AZ82" s="939"/>
      <c r="BA82" s="939"/>
      <c r="BB82" s="939"/>
      <c r="BC82" s="939"/>
      <c r="BD82" s="940"/>
      <c r="BE82" s="245"/>
      <c r="BF82" s="245"/>
      <c r="BG82" s="245"/>
      <c r="BH82" s="245"/>
      <c r="BI82" s="245"/>
      <c r="BJ82" s="245"/>
      <c r="BK82" s="245"/>
      <c r="BL82" s="245"/>
      <c r="BM82" s="245"/>
      <c r="BN82" s="245"/>
      <c r="BO82" s="245"/>
      <c r="BP82" s="245"/>
      <c r="BQ82" s="242">
        <v>76</v>
      </c>
      <c r="BR82" s="247"/>
      <c r="BS82" s="925"/>
      <c r="BT82" s="926"/>
      <c r="BU82" s="926"/>
      <c r="BV82" s="926"/>
      <c r="BW82" s="926"/>
      <c r="BX82" s="926"/>
      <c r="BY82" s="926"/>
      <c r="BZ82" s="926"/>
      <c r="CA82" s="926"/>
      <c r="CB82" s="926"/>
      <c r="CC82" s="926"/>
      <c r="CD82" s="926"/>
      <c r="CE82" s="926"/>
      <c r="CF82" s="926"/>
      <c r="CG82" s="927"/>
      <c r="CH82" s="922"/>
      <c r="CI82" s="923"/>
      <c r="CJ82" s="923"/>
      <c r="CK82" s="923"/>
      <c r="CL82" s="924"/>
      <c r="CM82" s="922"/>
      <c r="CN82" s="923"/>
      <c r="CO82" s="923"/>
      <c r="CP82" s="923"/>
      <c r="CQ82" s="924"/>
      <c r="CR82" s="922"/>
      <c r="CS82" s="923"/>
      <c r="CT82" s="923"/>
      <c r="CU82" s="923"/>
      <c r="CV82" s="924"/>
      <c r="CW82" s="922"/>
      <c r="CX82" s="923"/>
      <c r="CY82" s="923"/>
      <c r="CZ82" s="923"/>
      <c r="DA82" s="924"/>
      <c r="DB82" s="922"/>
      <c r="DC82" s="923"/>
      <c r="DD82" s="923"/>
      <c r="DE82" s="923"/>
      <c r="DF82" s="924"/>
      <c r="DG82" s="922"/>
      <c r="DH82" s="923"/>
      <c r="DI82" s="923"/>
      <c r="DJ82" s="923"/>
      <c r="DK82" s="924"/>
      <c r="DL82" s="922"/>
      <c r="DM82" s="923"/>
      <c r="DN82" s="923"/>
      <c r="DO82" s="923"/>
      <c r="DP82" s="924"/>
      <c r="DQ82" s="922"/>
      <c r="DR82" s="923"/>
      <c r="DS82" s="923"/>
      <c r="DT82" s="923"/>
      <c r="DU82" s="924"/>
      <c r="DV82" s="919"/>
      <c r="DW82" s="920"/>
      <c r="DX82" s="920"/>
      <c r="DY82" s="920"/>
      <c r="DZ82" s="921"/>
      <c r="EA82" s="226"/>
    </row>
    <row r="83" spans="1:131" s="227" customFormat="1" ht="26.25" customHeight="1" x14ac:dyDescent="0.15">
      <c r="A83" s="241">
        <v>16</v>
      </c>
      <c r="B83" s="935"/>
      <c r="C83" s="936"/>
      <c r="D83" s="936"/>
      <c r="E83" s="936"/>
      <c r="F83" s="936"/>
      <c r="G83" s="936"/>
      <c r="H83" s="936"/>
      <c r="I83" s="936"/>
      <c r="J83" s="936"/>
      <c r="K83" s="936"/>
      <c r="L83" s="936"/>
      <c r="M83" s="936"/>
      <c r="N83" s="936"/>
      <c r="O83" s="936"/>
      <c r="P83" s="937"/>
      <c r="Q83" s="938"/>
      <c r="R83" s="893"/>
      <c r="S83" s="893"/>
      <c r="T83" s="893"/>
      <c r="U83" s="893"/>
      <c r="V83" s="893"/>
      <c r="W83" s="893"/>
      <c r="X83" s="893"/>
      <c r="Y83" s="893"/>
      <c r="Z83" s="893"/>
      <c r="AA83" s="893"/>
      <c r="AB83" s="893"/>
      <c r="AC83" s="893"/>
      <c r="AD83" s="893"/>
      <c r="AE83" s="893"/>
      <c r="AF83" s="893"/>
      <c r="AG83" s="893"/>
      <c r="AH83" s="893"/>
      <c r="AI83" s="893"/>
      <c r="AJ83" s="893"/>
      <c r="AK83" s="893"/>
      <c r="AL83" s="893"/>
      <c r="AM83" s="893"/>
      <c r="AN83" s="893"/>
      <c r="AO83" s="893"/>
      <c r="AP83" s="893"/>
      <c r="AQ83" s="893"/>
      <c r="AR83" s="893"/>
      <c r="AS83" s="893"/>
      <c r="AT83" s="893"/>
      <c r="AU83" s="893"/>
      <c r="AV83" s="893"/>
      <c r="AW83" s="893"/>
      <c r="AX83" s="893"/>
      <c r="AY83" s="893"/>
      <c r="AZ83" s="939"/>
      <c r="BA83" s="939"/>
      <c r="BB83" s="939"/>
      <c r="BC83" s="939"/>
      <c r="BD83" s="940"/>
      <c r="BE83" s="245"/>
      <c r="BF83" s="245"/>
      <c r="BG83" s="245"/>
      <c r="BH83" s="245"/>
      <c r="BI83" s="245"/>
      <c r="BJ83" s="245"/>
      <c r="BK83" s="245"/>
      <c r="BL83" s="245"/>
      <c r="BM83" s="245"/>
      <c r="BN83" s="245"/>
      <c r="BO83" s="245"/>
      <c r="BP83" s="245"/>
      <c r="BQ83" s="242">
        <v>77</v>
      </c>
      <c r="BR83" s="247"/>
      <c r="BS83" s="925"/>
      <c r="BT83" s="926"/>
      <c r="BU83" s="926"/>
      <c r="BV83" s="926"/>
      <c r="BW83" s="926"/>
      <c r="BX83" s="926"/>
      <c r="BY83" s="926"/>
      <c r="BZ83" s="926"/>
      <c r="CA83" s="926"/>
      <c r="CB83" s="926"/>
      <c r="CC83" s="926"/>
      <c r="CD83" s="926"/>
      <c r="CE83" s="926"/>
      <c r="CF83" s="926"/>
      <c r="CG83" s="927"/>
      <c r="CH83" s="922"/>
      <c r="CI83" s="923"/>
      <c r="CJ83" s="923"/>
      <c r="CK83" s="923"/>
      <c r="CL83" s="924"/>
      <c r="CM83" s="922"/>
      <c r="CN83" s="923"/>
      <c r="CO83" s="923"/>
      <c r="CP83" s="923"/>
      <c r="CQ83" s="924"/>
      <c r="CR83" s="922"/>
      <c r="CS83" s="923"/>
      <c r="CT83" s="923"/>
      <c r="CU83" s="923"/>
      <c r="CV83" s="924"/>
      <c r="CW83" s="922"/>
      <c r="CX83" s="923"/>
      <c r="CY83" s="923"/>
      <c r="CZ83" s="923"/>
      <c r="DA83" s="924"/>
      <c r="DB83" s="922"/>
      <c r="DC83" s="923"/>
      <c r="DD83" s="923"/>
      <c r="DE83" s="923"/>
      <c r="DF83" s="924"/>
      <c r="DG83" s="922"/>
      <c r="DH83" s="923"/>
      <c r="DI83" s="923"/>
      <c r="DJ83" s="923"/>
      <c r="DK83" s="924"/>
      <c r="DL83" s="922"/>
      <c r="DM83" s="923"/>
      <c r="DN83" s="923"/>
      <c r="DO83" s="923"/>
      <c r="DP83" s="924"/>
      <c r="DQ83" s="922"/>
      <c r="DR83" s="923"/>
      <c r="DS83" s="923"/>
      <c r="DT83" s="923"/>
      <c r="DU83" s="924"/>
      <c r="DV83" s="919"/>
      <c r="DW83" s="920"/>
      <c r="DX83" s="920"/>
      <c r="DY83" s="920"/>
      <c r="DZ83" s="921"/>
      <c r="EA83" s="226"/>
    </row>
    <row r="84" spans="1:131" s="227" customFormat="1" ht="26.25" customHeight="1" x14ac:dyDescent="0.15">
      <c r="A84" s="241">
        <v>17</v>
      </c>
      <c r="B84" s="935"/>
      <c r="C84" s="936"/>
      <c r="D84" s="936"/>
      <c r="E84" s="936"/>
      <c r="F84" s="936"/>
      <c r="G84" s="936"/>
      <c r="H84" s="936"/>
      <c r="I84" s="936"/>
      <c r="J84" s="936"/>
      <c r="K84" s="936"/>
      <c r="L84" s="936"/>
      <c r="M84" s="936"/>
      <c r="N84" s="936"/>
      <c r="O84" s="936"/>
      <c r="P84" s="937"/>
      <c r="Q84" s="938"/>
      <c r="R84" s="893"/>
      <c r="S84" s="893"/>
      <c r="T84" s="893"/>
      <c r="U84" s="893"/>
      <c r="V84" s="893"/>
      <c r="W84" s="893"/>
      <c r="X84" s="893"/>
      <c r="Y84" s="893"/>
      <c r="Z84" s="893"/>
      <c r="AA84" s="893"/>
      <c r="AB84" s="893"/>
      <c r="AC84" s="893"/>
      <c r="AD84" s="893"/>
      <c r="AE84" s="893"/>
      <c r="AF84" s="893"/>
      <c r="AG84" s="893"/>
      <c r="AH84" s="893"/>
      <c r="AI84" s="893"/>
      <c r="AJ84" s="893"/>
      <c r="AK84" s="893"/>
      <c r="AL84" s="893"/>
      <c r="AM84" s="893"/>
      <c r="AN84" s="893"/>
      <c r="AO84" s="893"/>
      <c r="AP84" s="893"/>
      <c r="AQ84" s="893"/>
      <c r="AR84" s="893"/>
      <c r="AS84" s="893"/>
      <c r="AT84" s="893"/>
      <c r="AU84" s="893"/>
      <c r="AV84" s="893"/>
      <c r="AW84" s="893"/>
      <c r="AX84" s="893"/>
      <c r="AY84" s="893"/>
      <c r="AZ84" s="939"/>
      <c r="BA84" s="939"/>
      <c r="BB84" s="939"/>
      <c r="BC84" s="939"/>
      <c r="BD84" s="940"/>
      <c r="BE84" s="245"/>
      <c r="BF84" s="245"/>
      <c r="BG84" s="245"/>
      <c r="BH84" s="245"/>
      <c r="BI84" s="245"/>
      <c r="BJ84" s="245"/>
      <c r="BK84" s="245"/>
      <c r="BL84" s="245"/>
      <c r="BM84" s="245"/>
      <c r="BN84" s="245"/>
      <c r="BO84" s="245"/>
      <c r="BP84" s="245"/>
      <c r="BQ84" s="242">
        <v>78</v>
      </c>
      <c r="BR84" s="247"/>
      <c r="BS84" s="925"/>
      <c r="BT84" s="926"/>
      <c r="BU84" s="926"/>
      <c r="BV84" s="926"/>
      <c r="BW84" s="926"/>
      <c r="BX84" s="926"/>
      <c r="BY84" s="926"/>
      <c r="BZ84" s="926"/>
      <c r="CA84" s="926"/>
      <c r="CB84" s="926"/>
      <c r="CC84" s="926"/>
      <c r="CD84" s="926"/>
      <c r="CE84" s="926"/>
      <c r="CF84" s="926"/>
      <c r="CG84" s="927"/>
      <c r="CH84" s="922"/>
      <c r="CI84" s="923"/>
      <c r="CJ84" s="923"/>
      <c r="CK84" s="923"/>
      <c r="CL84" s="924"/>
      <c r="CM84" s="922"/>
      <c r="CN84" s="923"/>
      <c r="CO84" s="923"/>
      <c r="CP84" s="923"/>
      <c r="CQ84" s="924"/>
      <c r="CR84" s="922"/>
      <c r="CS84" s="923"/>
      <c r="CT84" s="923"/>
      <c r="CU84" s="923"/>
      <c r="CV84" s="924"/>
      <c r="CW84" s="922"/>
      <c r="CX84" s="923"/>
      <c r="CY84" s="923"/>
      <c r="CZ84" s="923"/>
      <c r="DA84" s="924"/>
      <c r="DB84" s="922"/>
      <c r="DC84" s="923"/>
      <c r="DD84" s="923"/>
      <c r="DE84" s="923"/>
      <c r="DF84" s="924"/>
      <c r="DG84" s="922"/>
      <c r="DH84" s="923"/>
      <c r="DI84" s="923"/>
      <c r="DJ84" s="923"/>
      <c r="DK84" s="924"/>
      <c r="DL84" s="922"/>
      <c r="DM84" s="923"/>
      <c r="DN84" s="923"/>
      <c r="DO84" s="923"/>
      <c r="DP84" s="924"/>
      <c r="DQ84" s="922"/>
      <c r="DR84" s="923"/>
      <c r="DS84" s="923"/>
      <c r="DT84" s="923"/>
      <c r="DU84" s="924"/>
      <c r="DV84" s="919"/>
      <c r="DW84" s="920"/>
      <c r="DX84" s="920"/>
      <c r="DY84" s="920"/>
      <c r="DZ84" s="921"/>
      <c r="EA84" s="226"/>
    </row>
    <row r="85" spans="1:131" s="227" customFormat="1" ht="26.25" customHeight="1" x14ac:dyDescent="0.15">
      <c r="A85" s="241">
        <v>18</v>
      </c>
      <c r="B85" s="935"/>
      <c r="C85" s="936"/>
      <c r="D85" s="936"/>
      <c r="E85" s="936"/>
      <c r="F85" s="936"/>
      <c r="G85" s="936"/>
      <c r="H85" s="936"/>
      <c r="I85" s="936"/>
      <c r="J85" s="936"/>
      <c r="K85" s="936"/>
      <c r="L85" s="936"/>
      <c r="M85" s="936"/>
      <c r="N85" s="936"/>
      <c r="O85" s="936"/>
      <c r="P85" s="937"/>
      <c r="Q85" s="938"/>
      <c r="R85" s="893"/>
      <c r="S85" s="893"/>
      <c r="T85" s="893"/>
      <c r="U85" s="893"/>
      <c r="V85" s="893"/>
      <c r="W85" s="893"/>
      <c r="X85" s="893"/>
      <c r="Y85" s="893"/>
      <c r="Z85" s="893"/>
      <c r="AA85" s="893"/>
      <c r="AB85" s="893"/>
      <c r="AC85" s="893"/>
      <c r="AD85" s="893"/>
      <c r="AE85" s="893"/>
      <c r="AF85" s="893"/>
      <c r="AG85" s="893"/>
      <c r="AH85" s="893"/>
      <c r="AI85" s="893"/>
      <c r="AJ85" s="893"/>
      <c r="AK85" s="893"/>
      <c r="AL85" s="893"/>
      <c r="AM85" s="893"/>
      <c r="AN85" s="893"/>
      <c r="AO85" s="893"/>
      <c r="AP85" s="893"/>
      <c r="AQ85" s="893"/>
      <c r="AR85" s="893"/>
      <c r="AS85" s="893"/>
      <c r="AT85" s="893"/>
      <c r="AU85" s="893"/>
      <c r="AV85" s="893"/>
      <c r="AW85" s="893"/>
      <c r="AX85" s="893"/>
      <c r="AY85" s="893"/>
      <c r="AZ85" s="939"/>
      <c r="BA85" s="939"/>
      <c r="BB85" s="939"/>
      <c r="BC85" s="939"/>
      <c r="BD85" s="940"/>
      <c r="BE85" s="245"/>
      <c r="BF85" s="245"/>
      <c r="BG85" s="245"/>
      <c r="BH85" s="245"/>
      <c r="BI85" s="245"/>
      <c r="BJ85" s="245"/>
      <c r="BK85" s="245"/>
      <c r="BL85" s="245"/>
      <c r="BM85" s="245"/>
      <c r="BN85" s="245"/>
      <c r="BO85" s="245"/>
      <c r="BP85" s="245"/>
      <c r="BQ85" s="242">
        <v>79</v>
      </c>
      <c r="BR85" s="247"/>
      <c r="BS85" s="925"/>
      <c r="BT85" s="926"/>
      <c r="BU85" s="926"/>
      <c r="BV85" s="926"/>
      <c r="BW85" s="926"/>
      <c r="BX85" s="926"/>
      <c r="BY85" s="926"/>
      <c r="BZ85" s="926"/>
      <c r="CA85" s="926"/>
      <c r="CB85" s="926"/>
      <c r="CC85" s="926"/>
      <c r="CD85" s="926"/>
      <c r="CE85" s="926"/>
      <c r="CF85" s="926"/>
      <c r="CG85" s="927"/>
      <c r="CH85" s="922"/>
      <c r="CI85" s="923"/>
      <c r="CJ85" s="923"/>
      <c r="CK85" s="923"/>
      <c r="CL85" s="924"/>
      <c r="CM85" s="922"/>
      <c r="CN85" s="923"/>
      <c r="CO85" s="923"/>
      <c r="CP85" s="923"/>
      <c r="CQ85" s="924"/>
      <c r="CR85" s="922"/>
      <c r="CS85" s="923"/>
      <c r="CT85" s="923"/>
      <c r="CU85" s="923"/>
      <c r="CV85" s="924"/>
      <c r="CW85" s="922"/>
      <c r="CX85" s="923"/>
      <c r="CY85" s="923"/>
      <c r="CZ85" s="923"/>
      <c r="DA85" s="924"/>
      <c r="DB85" s="922"/>
      <c r="DC85" s="923"/>
      <c r="DD85" s="923"/>
      <c r="DE85" s="923"/>
      <c r="DF85" s="924"/>
      <c r="DG85" s="922"/>
      <c r="DH85" s="923"/>
      <c r="DI85" s="923"/>
      <c r="DJ85" s="923"/>
      <c r="DK85" s="924"/>
      <c r="DL85" s="922"/>
      <c r="DM85" s="923"/>
      <c r="DN85" s="923"/>
      <c r="DO85" s="923"/>
      <c r="DP85" s="924"/>
      <c r="DQ85" s="922"/>
      <c r="DR85" s="923"/>
      <c r="DS85" s="923"/>
      <c r="DT85" s="923"/>
      <c r="DU85" s="924"/>
      <c r="DV85" s="919"/>
      <c r="DW85" s="920"/>
      <c r="DX85" s="920"/>
      <c r="DY85" s="920"/>
      <c r="DZ85" s="921"/>
      <c r="EA85" s="226"/>
    </row>
    <row r="86" spans="1:131" s="227" customFormat="1" ht="26.25" customHeight="1" x14ac:dyDescent="0.15">
      <c r="A86" s="241">
        <v>19</v>
      </c>
      <c r="B86" s="935"/>
      <c r="C86" s="936"/>
      <c r="D86" s="936"/>
      <c r="E86" s="936"/>
      <c r="F86" s="936"/>
      <c r="G86" s="936"/>
      <c r="H86" s="936"/>
      <c r="I86" s="936"/>
      <c r="J86" s="936"/>
      <c r="K86" s="936"/>
      <c r="L86" s="936"/>
      <c r="M86" s="936"/>
      <c r="N86" s="936"/>
      <c r="O86" s="936"/>
      <c r="P86" s="937"/>
      <c r="Q86" s="938"/>
      <c r="R86" s="893"/>
      <c r="S86" s="893"/>
      <c r="T86" s="893"/>
      <c r="U86" s="893"/>
      <c r="V86" s="893"/>
      <c r="W86" s="893"/>
      <c r="X86" s="893"/>
      <c r="Y86" s="893"/>
      <c r="Z86" s="893"/>
      <c r="AA86" s="893"/>
      <c r="AB86" s="893"/>
      <c r="AC86" s="893"/>
      <c r="AD86" s="893"/>
      <c r="AE86" s="893"/>
      <c r="AF86" s="893"/>
      <c r="AG86" s="893"/>
      <c r="AH86" s="893"/>
      <c r="AI86" s="893"/>
      <c r="AJ86" s="893"/>
      <c r="AK86" s="893"/>
      <c r="AL86" s="893"/>
      <c r="AM86" s="893"/>
      <c r="AN86" s="893"/>
      <c r="AO86" s="893"/>
      <c r="AP86" s="893"/>
      <c r="AQ86" s="893"/>
      <c r="AR86" s="893"/>
      <c r="AS86" s="893"/>
      <c r="AT86" s="893"/>
      <c r="AU86" s="893"/>
      <c r="AV86" s="893"/>
      <c r="AW86" s="893"/>
      <c r="AX86" s="893"/>
      <c r="AY86" s="893"/>
      <c r="AZ86" s="939"/>
      <c r="BA86" s="939"/>
      <c r="BB86" s="939"/>
      <c r="BC86" s="939"/>
      <c r="BD86" s="940"/>
      <c r="BE86" s="245"/>
      <c r="BF86" s="245"/>
      <c r="BG86" s="245"/>
      <c r="BH86" s="245"/>
      <c r="BI86" s="245"/>
      <c r="BJ86" s="245"/>
      <c r="BK86" s="245"/>
      <c r="BL86" s="245"/>
      <c r="BM86" s="245"/>
      <c r="BN86" s="245"/>
      <c r="BO86" s="245"/>
      <c r="BP86" s="245"/>
      <c r="BQ86" s="242">
        <v>80</v>
      </c>
      <c r="BR86" s="247"/>
      <c r="BS86" s="925"/>
      <c r="BT86" s="926"/>
      <c r="BU86" s="926"/>
      <c r="BV86" s="926"/>
      <c r="BW86" s="926"/>
      <c r="BX86" s="926"/>
      <c r="BY86" s="926"/>
      <c r="BZ86" s="926"/>
      <c r="CA86" s="926"/>
      <c r="CB86" s="926"/>
      <c r="CC86" s="926"/>
      <c r="CD86" s="926"/>
      <c r="CE86" s="926"/>
      <c r="CF86" s="926"/>
      <c r="CG86" s="927"/>
      <c r="CH86" s="922"/>
      <c r="CI86" s="923"/>
      <c r="CJ86" s="923"/>
      <c r="CK86" s="923"/>
      <c r="CL86" s="924"/>
      <c r="CM86" s="922"/>
      <c r="CN86" s="923"/>
      <c r="CO86" s="923"/>
      <c r="CP86" s="923"/>
      <c r="CQ86" s="924"/>
      <c r="CR86" s="922"/>
      <c r="CS86" s="923"/>
      <c r="CT86" s="923"/>
      <c r="CU86" s="923"/>
      <c r="CV86" s="924"/>
      <c r="CW86" s="922"/>
      <c r="CX86" s="923"/>
      <c r="CY86" s="923"/>
      <c r="CZ86" s="923"/>
      <c r="DA86" s="924"/>
      <c r="DB86" s="922"/>
      <c r="DC86" s="923"/>
      <c r="DD86" s="923"/>
      <c r="DE86" s="923"/>
      <c r="DF86" s="924"/>
      <c r="DG86" s="922"/>
      <c r="DH86" s="923"/>
      <c r="DI86" s="923"/>
      <c r="DJ86" s="923"/>
      <c r="DK86" s="924"/>
      <c r="DL86" s="922"/>
      <c r="DM86" s="923"/>
      <c r="DN86" s="923"/>
      <c r="DO86" s="923"/>
      <c r="DP86" s="924"/>
      <c r="DQ86" s="922"/>
      <c r="DR86" s="923"/>
      <c r="DS86" s="923"/>
      <c r="DT86" s="923"/>
      <c r="DU86" s="924"/>
      <c r="DV86" s="919"/>
      <c r="DW86" s="920"/>
      <c r="DX86" s="920"/>
      <c r="DY86" s="920"/>
      <c r="DZ86" s="921"/>
      <c r="EA86" s="226"/>
    </row>
    <row r="87" spans="1:131" s="227" customFormat="1" ht="26.25" customHeight="1" x14ac:dyDescent="0.15">
      <c r="A87" s="249">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45"/>
      <c r="BF87" s="245"/>
      <c r="BG87" s="245"/>
      <c r="BH87" s="245"/>
      <c r="BI87" s="245"/>
      <c r="BJ87" s="245"/>
      <c r="BK87" s="245"/>
      <c r="BL87" s="245"/>
      <c r="BM87" s="245"/>
      <c r="BN87" s="245"/>
      <c r="BO87" s="245"/>
      <c r="BP87" s="245"/>
      <c r="BQ87" s="242">
        <v>81</v>
      </c>
      <c r="BR87" s="247"/>
      <c r="BS87" s="925"/>
      <c r="BT87" s="926"/>
      <c r="BU87" s="926"/>
      <c r="BV87" s="926"/>
      <c r="BW87" s="926"/>
      <c r="BX87" s="926"/>
      <c r="BY87" s="926"/>
      <c r="BZ87" s="926"/>
      <c r="CA87" s="926"/>
      <c r="CB87" s="926"/>
      <c r="CC87" s="926"/>
      <c r="CD87" s="926"/>
      <c r="CE87" s="926"/>
      <c r="CF87" s="926"/>
      <c r="CG87" s="927"/>
      <c r="CH87" s="922"/>
      <c r="CI87" s="923"/>
      <c r="CJ87" s="923"/>
      <c r="CK87" s="923"/>
      <c r="CL87" s="924"/>
      <c r="CM87" s="922"/>
      <c r="CN87" s="923"/>
      <c r="CO87" s="923"/>
      <c r="CP87" s="923"/>
      <c r="CQ87" s="924"/>
      <c r="CR87" s="922"/>
      <c r="CS87" s="923"/>
      <c r="CT87" s="923"/>
      <c r="CU87" s="923"/>
      <c r="CV87" s="924"/>
      <c r="CW87" s="922"/>
      <c r="CX87" s="923"/>
      <c r="CY87" s="923"/>
      <c r="CZ87" s="923"/>
      <c r="DA87" s="924"/>
      <c r="DB87" s="922"/>
      <c r="DC87" s="923"/>
      <c r="DD87" s="923"/>
      <c r="DE87" s="923"/>
      <c r="DF87" s="924"/>
      <c r="DG87" s="922"/>
      <c r="DH87" s="923"/>
      <c r="DI87" s="923"/>
      <c r="DJ87" s="923"/>
      <c r="DK87" s="924"/>
      <c r="DL87" s="922"/>
      <c r="DM87" s="923"/>
      <c r="DN87" s="923"/>
      <c r="DO87" s="923"/>
      <c r="DP87" s="924"/>
      <c r="DQ87" s="922"/>
      <c r="DR87" s="923"/>
      <c r="DS87" s="923"/>
      <c r="DT87" s="923"/>
      <c r="DU87" s="924"/>
      <c r="DV87" s="919"/>
      <c r="DW87" s="920"/>
      <c r="DX87" s="920"/>
      <c r="DY87" s="920"/>
      <c r="DZ87" s="921"/>
      <c r="EA87" s="226"/>
    </row>
    <row r="88" spans="1:131" s="227" customFormat="1" ht="26.25" customHeight="1" thickBot="1" x14ac:dyDescent="0.2">
      <c r="A88" s="244" t="s">
        <v>379</v>
      </c>
      <c r="B88" s="852" t="s">
        <v>406</v>
      </c>
      <c r="C88" s="853"/>
      <c r="D88" s="853"/>
      <c r="E88" s="853"/>
      <c r="F88" s="853"/>
      <c r="G88" s="853"/>
      <c r="H88" s="853"/>
      <c r="I88" s="853"/>
      <c r="J88" s="853"/>
      <c r="K88" s="853"/>
      <c r="L88" s="853"/>
      <c r="M88" s="853"/>
      <c r="N88" s="853"/>
      <c r="O88" s="853"/>
      <c r="P88" s="854"/>
      <c r="Q88" s="900"/>
      <c r="R88" s="901"/>
      <c r="S88" s="901"/>
      <c r="T88" s="901"/>
      <c r="U88" s="901"/>
      <c r="V88" s="901"/>
      <c r="W88" s="901"/>
      <c r="X88" s="901"/>
      <c r="Y88" s="901"/>
      <c r="Z88" s="901"/>
      <c r="AA88" s="901"/>
      <c r="AB88" s="901"/>
      <c r="AC88" s="901"/>
      <c r="AD88" s="901"/>
      <c r="AE88" s="901"/>
      <c r="AF88" s="904">
        <f>SUM(AF68:AJ87)</f>
        <v>63800</v>
      </c>
      <c r="AG88" s="904"/>
      <c r="AH88" s="904"/>
      <c r="AI88" s="904"/>
      <c r="AJ88" s="904"/>
      <c r="AK88" s="901"/>
      <c r="AL88" s="901"/>
      <c r="AM88" s="901"/>
      <c r="AN88" s="901"/>
      <c r="AO88" s="901"/>
      <c r="AP88" s="904">
        <f t="shared" ref="AP88" si="0">SUM(AP68:AT87)</f>
        <v>148390</v>
      </c>
      <c r="AQ88" s="904"/>
      <c r="AR88" s="904"/>
      <c r="AS88" s="904"/>
      <c r="AT88" s="904"/>
      <c r="AU88" s="904">
        <f t="shared" ref="AU88" si="1">SUM(AU68:AY87)</f>
        <v>687</v>
      </c>
      <c r="AV88" s="904"/>
      <c r="AW88" s="904"/>
      <c r="AX88" s="904"/>
      <c r="AY88" s="904"/>
      <c r="AZ88" s="909"/>
      <c r="BA88" s="909"/>
      <c r="BB88" s="909"/>
      <c r="BC88" s="909"/>
      <c r="BD88" s="910"/>
      <c r="BE88" s="245"/>
      <c r="BF88" s="245"/>
      <c r="BG88" s="245"/>
      <c r="BH88" s="245"/>
      <c r="BI88" s="245"/>
      <c r="BJ88" s="245"/>
      <c r="BK88" s="245"/>
      <c r="BL88" s="245"/>
      <c r="BM88" s="245"/>
      <c r="BN88" s="245"/>
      <c r="BO88" s="245"/>
      <c r="BP88" s="245"/>
      <c r="BQ88" s="242">
        <v>82</v>
      </c>
      <c r="BR88" s="247"/>
      <c r="BS88" s="925"/>
      <c r="BT88" s="926"/>
      <c r="BU88" s="926"/>
      <c r="BV88" s="926"/>
      <c r="BW88" s="926"/>
      <c r="BX88" s="926"/>
      <c r="BY88" s="926"/>
      <c r="BZ88" s="926"/>
      <c r="CA88" s="926"/>
      <c r="CB88" s="926"/>
      <c r="CC88" s="926"/>
      <c r="CD88" s="926"/>
      <c r="CE88" s="926"/>
      <c r="CF88" s="926"/>
      <c r="CG88" s="927"/>
      <c r="CH88" s="922"/>
      <c r="CI88" s="923"/>
      <c r="CJ88" s="923"/>
      <c r="CK88" s="923"/>
      <c r="CL88" s="924"/>
      <c r="CM88" s="922"/>
      <c r="CN88" s="923"/>
      <c r="CO88" s="923"/>
      <c r="CP88" s="923"/>
      <c r="CQ88" s="924"/>
      <c r="CR88" s="922"/>
      <c r="CS88" s="923"/>
      <c r="CT88" s="923"/>
      <c r="CU88" s="923"/>
      <c r="CV88" s="924"/>
      <c r="CW88" s="922"/>
      <c r="CX88" s="923"/>
      <c r="CY88" s="923"/>
      <c r="CZ88" s="923"/>
      <c r="DA88" s="924"/>
      <c r="DB88" s="922"/>
      <c r="DC88" s="923"/>
      <c r="DD88" s="923"/>
      <c r="DE88" s="923"/>
      <c r="DF88" s="924"/>
      <c r="DG88" s="922"/>
      <c r="DH88" s="923"/>
      <c r="DI88" s="923"/>
      <c r="DJ88" s="923"/>
      <c r="DK88" s="924"/>
      <c r="DL88" s="922"/>
      <c r="DM88" s="923"/>
      <c r="DN88" s="923"/>
      <c r="DO88" s="923"/>
      <c r="DP88" s="924"/>
      <c r="DQ88" s="922"/>
      <c r="DR88" s="923"/>
      <c r="DS88" s="923"/>
      <c r="DT88" s="923"/>
      <c r="DU88" s="924"/>
      <c r="DV88" s="919"/>
      <c r="DW88" s="920"/>
      <c r="DX88" s="920"/>
      <c r="DY88" s="920"/>
      <c r="DZ88" s="92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5"/>
      <c r="BT89" s="926"/>
      <c r="BU89" s="926"/>
      <c r="BV89" s="926"/>
      <c r="BW89" s="926"/>
      <c r="BX89" s="926"/>
      <c r="BY89" s="926"/>
      <c r="BZ89" s="926"/>
      <c r="CA89" s="926"/>
      <c r="CB89" s="926"/>
      <c r="CC89" s="926"/>
      <c r="CD89" s="926"/>
      <c r="CE89" s="926"/>
      <c r="CF89" s="926"/>
      <c r="CG89" s="927"/>
      <c r="CH89" s="922"/>
      <c r="CI89" s="923"/>
      <c r="CJ89" s="923"/>
      <c r="CK89" s="923"/>
      <c r="CL89" s="924"/>
      <c r="CM89" s="922"/>
      <c r="CN89" s="923"/>
      <c r="CO89" s="923"/>
      <c r="CP89" s="923"/>
      <c r="CQ89" s="924"/>
      <c r="CR89" s="922"/>
      <c r="CS89" s="923"/>
      <c r="CT89" s="923"/>
      <c r="CU89" s="923"/>
      <c r="CV89" s="924"/>
      <c r="CW89" s="922"/>
      <c r="CX89" s="923"/>
      <c r="CY89" s="923"/>
      <c r="CZ89" s="923"/>
      <c r="DA89" s="924"/>
      <c r="DB89" s="922"/>
      <c r="DC89" s="923"/>
      <c r="DD89" s="923"/>
      <c r="DE89" s="923"/>
      <c r="DF89" s="924"/>
      <c r="DG89" s="922"/>
      <c r="DH89" s="923"/>
      <c r="DI89" s="923"/>
      <c r="DJ89" s="923"/>
      <c r="DK89" s="924"/>
      <c r="DL89" s="922"/>
      <c r="DM89" s="923"/>
      <c r="DN89" s="923"/>
      <c r="DO89" s="923"/>
      <c r="DP89" s="924"/>
      <c r="DQ89" s="922"/>
      <c r="DR89" s="923"/>
      <c r="DS89" s="923"/>
      <c r="DT89" s="923"/>
      <c r="DU89" s="924"/>
      <c r="DV89" s="919"/>
      <c r="DW89" s="920"/>
      <c r="DX89" s="920"/>
      <c r="DY89" s="920"/>
      <c r="DZ89" s="92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5"/>
      <c r="BT90" s="926"/>
      <c r="BU90" s="926"/>
      <c r="BV90" s="926"/>
      <c r="BW90" s="926"/>
      <c r="BX90" s="926"/>
      <c r="BY90" s="926"/>
      <c r="BZ90" s="926"/>
      <c r="CA90" s="926"/>
      <c r="CB90" s="926"/>
      <c r="CC90" s="926"/>
      <c r="CD90" s="926"/>
      <c r="CE90" s="926"/>
      <c r="CF90" s="926"/>
      <c r="CG90" s="927"/>
      <c r="CH90" s="922"/>
      <c r="CI90" s="923"/>
      <c r="CJ90" s="923"/>
      <c r="CK90" s="923"/>
      <c r="CL90" s="924"/>
      <c r="CM90" s="922"/>
      <c r="CN90" s="923"/>
      <c r="CO90" s="923"/>
      <c r="CP90" s="923"/>
      <c r="CQ90" s="924"/>
      <c r="CR90" s="922"/>
      <c r="CS90" s="923"/>
      <c r="CT90" s="923"/>
      <c r="CU90" s="923"/>
      <c r="CV90" s="924"/>
      <c r="CW90" s="922"/>
      <c r="CX90" s="923"/>
      <c r="CY90" s="923"/>
      <c r="CZ90" s="923"/>
      <c r="DA90" s="924"/>
      <c r="DB90" s="922"/>
      <c r="DC90" s="923"/>
      <c r="DD90" s="923"/>
      <c r="DE90" s="923"/>
      <c r="DF90" s="924"/>
      <c r="DG90" s="922"/>
      <c r="DH90" s="923"/>
      <c r="DI90" s="923"/>
      <c r="DJ90" s="923"/>
      <c r="DK90" s="924"/>
      <c r="DL90" s="922"/>
      <c r="DM90" s="923"/>
      <c r="DN90" s="923"/>
      <c r="DO90" s="923"/>
      <c r="DP90" s="924"/>
      <c r="DQ90" s="922"/>
      <c r="DR90" s="923"/>
      <c r="DS90" s="923"/>
      <c r="DT90" s="923"/>
      <c r="DU90" s="924"/>
      <c r="DV90" s="919"/>
      <c r="DW90" s="920"/>
      <c r="DX90" s="920"/>
      <c r="DY90" s="920"/>
      <c r="DZ90" s="92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5"/>
      <c r="BT91" s="926"/>
      <c r="BU91" s="926"/>
      <c r="BV91" s="926"/>
      <c r="BW91" s="926"/>
      <c r="BX91" s="926"/>
      <c r="BY91" s="926"/>
      <c r="BZ91" s="926"/>
      <c r="CA91" s="926"/>
      <c r="CB91" s="926"/>
      <c r="CC91" s="926"/>
      <c r="CD91" s="926"/>
      <c r="CE91" s="926"/>
      <c r="CF91" s="926"/>
      <c r="CG91" s="927"/>
      <c r="CH91" s="922"/>
      <c r="CI91" s="923"/>
      <c r="CJ91" s="923"/>
      <c r="CK91" s="923"/>
      <c r="CL91" s="924"/>
      <c r="CM91" s="922"/>
      <c r="CN91" s="923"/>
      <c r="CO91" s="923"/>
      <c r="CP91" s="923"/>
      <c r="CQ91" s="924"/>
      <c r="CR91" s="922"/>
      <c r="CS91" s="923"/>
      <c r="CT91" s="923"/>
      <c r="CU91" s="923"/>
      <c r="CV91" s="924"/>
      <c r="CW91" s="922"/>
      <c r="CX91" s="923"/>
      <c r="CY91" s="923"/>
      <c r="CZ91" s="923"/>
      <c r="DA91" s="924"/>
      <c r="DB91" s="922"/>
      <c r="DC91" s="923"/>
      <c r="DD91" s="923"/>
      <c r="DE91" s="923"/>
      <c r="DF91" s="924"/>
      <c r="DG91" s="922"/>
      <c r="DH91" s="923"/>
      <c r="DI91" s="923"/>
      <c r="DJ91" s="923"/>
      <c r="DK91" s="924"/>
      <c r="DL91" s="922"/>
      <c r="DM91" s="923"/>
      <c r="DN91" s="923"/>
      <c r="DO91" s="923"/>
      <c r="DP91" s="924"/>
      <c r="DQ91" s="922"/>
      <c r="DR91" s="923"/>
      <c r="DS91" s="923"/>
      <c r="DT91" s="923"/>
      <c r="DU91" s="924"/>
      <c r="DV91" s="919"/>
      <c r="DW91" s="920"/>
      <c r="DX91" s="920"/>
      <c r="DY91" s="920"/>
      <c r="DZ91" s="92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5"/>
      <c r="BT92" s="926"/>
      <c r="BU92" s="926"/>
      <c r="BV92" s="926"/>
      <c r="BW92" s="926"/>
      <c r="BX92" s="926"/>
      <c r="BY92" s="926"/>
      <c r="BZ92" s="926"/>
      <c r="CA92" s="926"/>
      <c r="CB92" s="926"/>
      <c r="CC92" s="926"/>
      <c r="CD92" s="926"/>
      <c r="CE92" s="926"/>
      <c r="CF92" s="926"/>
      <c r="CG92" s="927"/>
      <c r="CH92" s="922"/>
      <c r="CI92" s="923"/>
      <c r="CJ92" s="923"/>
      <c r="CK92" s="923"/>
      <c r="CL92" s="924"/>
      <c r="CM92" s="922"/>
      <c r="CN92" s="923"/>
      <c r="CO92" s="923"/>
      <c r="CP92" s="923"/>
      <c r="CQ92" s="924"/>
      <c r="CR92" s="922"/>
      <c r="CS92" s="923"/>
      <c r="CT92" s="923"/>
      <c r="CU92" s="923"/>
      <c r="CV92" s="924"/>
      <c r="CW92" s="922"/>
      <c r="CX92" s="923"/>
      <c r="CY92" s="923"/>
      <c r="CZ92" s="923"/>
      <c r="DA92" s="924"/>
      <c r="DB92" s="922"/>
      <c r="DC92" s="923"/>
      <c r="DD92" s="923"/>
      <c r="DE92" s="923"/>
      <c r="DF92" s="924"/>
      <c r="DG92" s="922"/>
      <c r="DH92" s="923"/>
      <c r="DI92" s="923"/>
      <c r="DJ92" s="923"/>
      <c r="DK92" s="924"/>
      <c r="DL92" s="922"/>
      <c r="DM92" s="923"/>
      <c r="DN92" s="923"/>
      <c r="DO92" s="923"/>
      <c r="DP92" s="924"/>
      <c r="DQ92" s="922"/>
      <c r="DR92" s="923"/>
      <c r="DS92" s="923"/>
      <c r="DT92" s="923"/>
      <c r="DU92" s="924"/>
      <c r="DV92" s="919"/>
      <c r="DW92" s="920"/>
      <c r="DX92" s="920"/>
      <c r="DY92" s="920"/>
      <c r="DZ92" s="92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5"/>
      <c r="BT93" s="926"/>
      <c r="BU93" s="926"/>
      <c r="BV93" s="926"/>
      <c r="BW93" s="926"/>
      <c r="BX93" s="926"/>
      <c r="BY93" s="926"/>
      <c r="BZ93" s="926"/>
      <c r="CA93" s="926"/>
      <c r="CB93" s="926"/>
      <c r="CC93" s="926"/>
      <c r="CD93" s="926"/>
      <c r="CE93" s="926"/>
      <c r="CF93" s="926"/>
      <c r="CG93" s="927"/>
      <c r="CH93" s="922"/>
      <c r="CI93" s="923"/>
      <c r="CJ93" s="923"/>
      <c r="CK93" s="923"/>
      <c r="CL93" s="924"/>
      <c r="CM93" s="922"/>
      <c r="CN93" s="923"/>
      <c r="CO93" s="923"/>
      <c r="CP93" s="923"/>
      <c r="CQ93" s="924"/>
      <c r="CR93" s="922"/>
      <c r="CS93" s="923"/>
      <c r="CT93" s="923"/>
      <c r="CU93" s="923"/>
      <c r="CV93" s="924"/>
      <c r="CW93" s="922"/>
      <c r="CX93" s="923"/>
      <c r="CY93" s="923"/>
      <c r="CZ93" s="923"/>
      <c r="DA93" s="924"/>
      <c r="DB93" s="922"/>
      <c r="DC93" s="923"/>
      <c r="DD93" s="923"/>
      <c r="DE93" s="923"/>
      <c r="DF93" s="924"/>
      <c r="DG93" s="922"/>
      <c r="DH93" s="923"/>
      <c r="DI93" s="923"/>
      <c r="DJ93" s="923"/>
      <c r="DK93" s="924"/>
      <c r="DL93" s="922"/>
      <c r="DM93" s="923"/>
      <c r="DN93" s="923"/>
      <c r="DO93" s="923"/>
      <c r="DP93" s="924"/>
      <c r="DQ93" s="922"/>
      <c r="DR93" s="923"/>
      <c r="DS93" s="923"/>
      <c r="DT93" s="923"/>
      <c r="DU93" s="924"/>
      <c r="DV93" s="919"/>
      <c r="DW93" s="920"/>
      <c r="DX93" s="920"/>
      <c r="DY93" s="920"/>
      <c r="DZ93" s="92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5"/>
      <c r="BT94" s="926"/>
      <c r="BU94" s="926"/>
      <c r="BV94" s="926"/>
      <c r="BW94" s="926"/>
      <c r="BX94" s="926"/>
      <c r="BY94" s="926"/>
      <c r="BZ94" s="926"/>
      <c r="CA94" s="926"/>
      <c r="CB94" s="926"/>
      <c r="CC94" s="926"/>
      <c r="CD94" s="926"/>
      <c r="CE94" s="926"/>
      <c r="CF94" s="926"/>
      <c r="CG94" s="927"/>
      <c r="CH94" s="922"/>
      <c r="CI94" s="923"/>
      <c r="CJ94" s="923"/>
      <c r="CK94" s="923"/>
      <c r="CL94" s="924"/>
      <c r="CM94" s="922"/>
      <c r="CN94" s="923"/>
      <c r="CO94" s="923"/>
      <c r="CP94" s="923"/>
      <c r="CQ94" s="924"/>
      <c r="CR94" s="922"/>
      <c r="CS94" s="923"/>
      <c r="CT94" s="923"/>
      <c r="CU94" s="923"/>
      <c r="CV94" s="924"/>
      <c r="CW94" s="922"/>
      <c r="CX94" s="923"/>
      <c r="CY94" s="923"/>
      <c r="CZ94" s="923"/>
      <c r="DA94" s="924"/>
      <c r="DB94" s="922"/>
      <c r="DC94" s="923"/>
      <c r="DD94" s="923"/>
      <c r="DE94" s="923"/>
      <c r="DF94" s="924"/>
      <c r="DG94" s="922"/>
      <c r="DH94" s="923"/>
      <c r="DI94" s="923"/>
      <c r="DJ94" s="923"/>
      <c r="DK94" s="924"/>
      <c r="DL94" s="922"/>
      <c r="DM94" s="923"/>
      <c r="DN94" s="923"/>
      <c r="DO94" s="923"/>
      <c r="DP94" s="924"/>
      <c r="DQ94" s="922"/>
      <c r="DR94" s="923"/>
      <c r="DS94" s="923"/>
      <c r="DT94" s="923"/>
      <c r="DU94" s="924"/>
      <c r="DV94" s="919"/>
      <c r="DW94" s="920"/>
      <c r="DX94" s="920"/>
      <c r="DY94" s="920"/>
      <c r="DZ94" s="92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5"/>
      <c r="BT95" s="926"/>
      <c r="BU95" s="926"/>
      <c r="BV95" s="926"/>
      <c r="BW95" s="926"/>
      <c r="BX95" s="926"/>
      <c r="BY95" s="926"/>
      <c r="BZ95" s="926"/>
      <c r="CA95" s="926"/>
      <c r="CB95" s="926"/>
      <c r="CC95" s="926"/>
      <c r="CD95" s="926"/>
      <c r="CE95" s="926"/>
      <c r="CF95" s="926"/>
      <c r="CG95" s="927"/>
      <c r="CH95" s="922"/>
      <c r="CI95" s="923"/>
      <c r="CJ95" s="923"/>
      <c r="CK95" s="923"/>
      <c r="CL95" s="924"/>
      <c r="CM95" s="922"/>
      <c r="CN95" s="923"/>
      <c r="CO95" s="923"/>
      <c r="CP95" s="923"/>
      <c r="CQ95" s="924"/>
      <c r="CR95" s="922"/>
      <c r="CS95" s="923"/>
      <c r="CT95" s="923"/>
      <c r="CU95" s="923"/>
      <c r="CV95" s="924"/>
      <c r="CW95" s="922"/>
      <c r="CX95" s="923"/>
      <c r="CY95" s="923"/>
      <c r="CZ95" s="923"/>
      <c r="DA95" s="924"/>
      <c r="DB95" s="922"/>
      <c r="DC95" s="923"/>
      <c r="DD95" s="923"/>
      <c r="DE95" s="923"/>
      <c r="DF95" s="924"/>
      <c r="DG95" s="922"/>
      <c r="DH95" s="923"/>
      <c r="DI95" s="923"/>
      <c r="DJ95" s="923"/>
      <c r="DK95" s="924"/>
      <c r="DL95" s="922"/>
      <c r="DM95" s="923"/>
      <c r="DN95" s="923"/>
      <c r="DO95" s="923"/>
      <c r="DP95" s="924"/>
      <c r="DQ95" s="922"/>
      <c r="DR95" s="923"/>
      <c r="DS95" s="923"/>
      <c r="DT95" s="923"/>
      <c r="DU95" s="924"/>
      <c r="DV95" s="919"/>
      <c r="DW95" s="920"/>
      <c r="DX95" s="920"/>
      <c r="DY95" s="920"/>
      <c r="DZ95" s="92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5"/>
      <c r="BT96" s="926"/>
      <c r="BU96" s="926"/>
      <c r="BV96" s="926"/>
      <c r="BW96" s="926"/>
      <c r="BX96" s="926"/>
      <c r="BY96" s="926"/>
      <c r="BZ96" s="926"/>
      <c r="CA96" s="926"/>
      <c r="CB96" s="926"/>
      <c r="CC96" s="926"/>
      <c r="CD96" s="926"/>
      <c r="CE96" s="926"/>
      <c r="CF96" s="926"/>
      <c r="CG96" s="927"/>
      <c r="CH96" s="922"/>
      <c r="CI96" s="923"/>
      <c r="CJ96" s="923"/>
      <c r="CK96" s="923"/>
      <c r="CL96" s="924"/>
      <c r="CM96" s="922"/>
      <c r="CN96" s="923"/>
      <c r="CO96" s="923"/>
      <c r="CP96" s="923"/>
      <c r="CQ96" s="924"/>
      <c r="CR96" s="922"/>
      <c r="CS96" s="923"/>
      <c r="CT96" s="923"/>
      <c r="CU96" s="923"/>
      <c r="CV96" s="924"/>
      <c r="CW96" s="922"/>
      <c r="CX96" s="923"/>
      <c r="CY96" s="923"/>
      <c r="CZ96" s="923"/>
      <c r="DA96" s="924"/>
      <c r="DB96" s="922"/>
      <c r="DC96" s="923"/>
      <c r="DD96" s="923"/>
      <c r="DE96" s="923"/>
      <c r="DF96" s="924"/>
      <c r="DG96" s="922"/>
      <c r="DH96" s="923"/>
      <c r="DI96" s="923"/>
      <c r="DJ96" s="923"/>
      <c r="DK96" s="924"/>
      <c r="DL96" s="922"/>
      <c r="DM96" s="923"/>
      <c r="DN96" s="923"/>
      <c r="DO96" s="923"/>
      <c r="DP96" s="924"/>
      <c r="DQ96" s="922"/>
      <c r="DR96" s="923"/>
      <c r="DS96" s="923"/>
      <c r="DT96" s="923"/>
      <c r="DU96" s="924"/>
      <c r="DV96" s="919"/>
      <c r="DW96" s="920"/>
      <c r="DX96" s="920"/>
      <c r="DY96" s="920"/>
      <c r="DZ96" s="92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5"/>
      <c r="BT97" s="926"/>
      <c r="BU97" s="926"/>
      <c r="BV97" s="926"/>
      <c r="BW97" s="926"/>
      <c r="BX97" s="926"/>
      <c r="BY97" s="926"/>
      <c r="BZ97" s="926"/>
      <c r="CA97" s="926"/>
      <c r="CB97" s="926"/>
      <c r="CC97" s="926"/>
      <c r="CD97" s="926"/>
      <c r="CE97" s="926"/>
      <c r="CF97" s="926"/>
      <c r="CG97" s="927"/>
      <c r="CH97" s="922"/>
      <c r="CI97" s="923"/>
      <c r="CJ97" s="923"/>
      <c r="CK97" s="923"/>
      <c r="CL97" s="924"/>
      <c r="CM97" s="922"/>
      <c r="CN97" s="923"/>
      <c r="CO97" s="923"/>
      <c r="CP97" s="923"/>
      <c r="CQ97" s="924"/>
      <c r="CR97" s="922"/>
      <c r="CS97" s="923"/>
      <c r="CT97" s="923"/>
      <c r="CU97" s="923"/>
      <c r="CV97" s="924"/>
      <c r="CW97" s="922"/>
      <c r="CX97" s="923"/>
      <c r="CY97" s="923"/>
      <c r="CZ97" s="923"/>
      <c r="DA97" s="924"/>
      <c r="DB97" s="922"/>
      <c r="DC97" s="923"/>
      <c r="DD97" s="923"/>
      <c r="DE97" s="923"/>
      <c r="DF97" s="924"/>
      <c r="DG97" s="922"/>
      <c r="DH97" s="923"/>
      <c r="DI97" s="923"/>
      <c r="DJ97" s="923"/>
      <c r="DK97" s="924"/>
      <c r="DL97" s="922"/>
      <c r="DM97" s="923"/>
      <c r="DN97" s="923"/>
      <c r="DO97" s="923"/>
      <c r="DP97" s="924"/>
      <c r="DQ97" s="922"/>
      <c r="DR97" s="923"/>
      <c r="DS97" s="923"/>
      <c r="DT97" s="923"/>
      <c r="DU97" s="924"/>
      <c r="DV97" s="919"/>
      <c r="DW97" s="920"/>
      <c r="DX97" s="920"/>
      <c r="DY97" s="920"/>
      <c r="DZ97" s="92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5"/>
      <c r="BT98" s="926"/>
      <c r="BU98" s="926"/>
      <c r="BV98" s="926"/>
      <c r="BW98" s="926"/>
      <c r="BX98" s="926"/>
      <c r="BY98" s="926"/>
      <c r="BZ98" s="926"/>
      <c r="CA98" s="926"/>
      <c r="CB98" s="926"/>
      <c r="CC98" s="926"/>
      <c r="CD98" s="926"/>
      <c r="CE98" s="926"/>
      <c r="CF98" s="926"/>
      <c r="CG98" s="927"/>
      <c r="CH98" s="922"/>
      <c r="CI98" s="923"/>
      <c r="CJ98" s="923"/>
      <c r="CK98" s="923"/>
      <c r="CL98" s="924"/>
      <c r="CM98" s="922"/>
      <c r="CN98" s="923"/>
      <c r="CO98" s="923"/>
      <c r="CP98" s="923"/>
      <c r="CQ98" s="924"/>
      <c r="CR98" s="922"/>
      <c r="CS98" s="923"/>
      <c r="CT98" s="923"/>
      <c r="CU98" s="923"/>
      <c r="CV98" s="924"/>
      <c r="CW98" s="922"/>
      <c r="CX98" s="923"/>
      <c r="CY98" s="923"/>
      <c r="CZ98" s="923"/>
      <c r="DA98" s="924"/>
      <c r="DB98" s="922"/>
      <c r="DC98" s="923"/>
      <c r="DD98" s="923"/>
      <c r="DE98" s="923"/>
      <c r="DF98" s="924"/>
      <c r="DG98" s="922"/>
      <c r="DH98" s="923"/>
      <c r="DI98" s="923"/>
      <c r="DJ98" s="923"/>
      <c r="DK98" s="924"/>
      <c r="DL98" s="922"/>
      <c r="DM98" s="923"/>
      <c r="DN98" s="923"/>
      <c r="DO98" s="923"/>
      <c r="DP98" s="924"/>
      <c r="DQ98" s="922"/>
      <c r="DR98" s="923"/>
      <c r="DS98" s="923"/>
      <c r="DT98" s="923"/>
      <c r="DU98" s="924"/>
      <c r="DV98" s="919"/>
      <c r="DW98" s="920"/>
      <c r="DX98" s="920"/>
      <c r="DY98" s="920"/>
      <c r="DZ98" s="92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5"/>
      <c r="BT99" s="926"/>
      <c r="BU99" s="926"/>
      <c r="BV99" s="926"/>
      <c r="BW99" s="926"/>
      <c r="BX99" s="926"/>
      <c r="BY99" s="926"/>
      <c r="BZ99" s="926"/>
      <c r="CA99" s="926"/>
      <c r="CB99" s="926"/>
      <c r="CC99" s="926"/>
      <c r="CD99" s="926"/>
      <c r="CE99" s="926"/>
      <c r="CF99" s="926"/>
      <c r="CG99" s="927"/>
      <c r="CH99" s="922"/>
      <c r="CI99" s="923"/>
      <c r="CJ99" s="923"/>
      <c r="CK99" s="923"/>
      <c r="CL99" s="924"/>
      <c r="CM99" s="922"/>
      <c r="CN99" s="923"/>
      <c r="CO99" s="923"/>
      <c r="CP99" s="923"/>
      <c r="CQ99" s="924"/>
      <c r="CR99" s="922"/>
      <c r="CS99" s="923"/>
      <c r="CT99" s="923"/>
      <c r="CU99" s="923"/>
      <c r="CV99" s="924"/>
      <c r="CW99" s="922"/>
      <c r="CX99" s="923"/>
      <c r="CY99" s="923"/>
      <c r="CZ99" s="923"/>
      <c r="DA99" s="924"/>
      <c r="DB99" s="922"/>
      <c r="DC99" s="923"/>
      <c r="DD99" s="923"/>
      <c r="DE99" s="923"/>
      <c r="DF99" s="924"/>
      <c r="DG99" s="922"/>
      <c r="DH99" s="923"/>
      <c r="DI99" s="923"/>
      <c r="DJ99" s="923"/>
      <c r="DK99" s="924"/>
      <c r="DL99" s="922"/>
      <c r="DM99" s="923"/>
      <c r="DN99" s="923"/>
      <c r="DO99" s="923"/>
      <c r="DP99" s="924"/>
      <c r="DQ99" s="922"/>
      <c r="DR99" s="923"/>
      <c r="DS99" s="923"/>
      <c r="DT99" s="923"/>
      <c r="DU99" s="924"/>
      <c r="DV99" s="919"/>
      <c r="DW99" s="920"/>
      <c r="DX99" s="920"/>
      <c r="DY99" s="920"/>
      <c r="DZ99" s="92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5"/>
      <c r="BT100" s="926"/>
      <c r="BU100" s="926"/>
      <c r="BV100" s="926"/>
      <c r="BW100" s="926"/>
      <c r="BX100" s="926"/>
      <c r="BY100" s="926"/>
      <c r="BZ100" s="926"/>
      <c r="CA100" s="926"/>
      <c r="CB100" s="926"/>
      <c r="CC100" s="926"/>
      <c r="CD100" s="926"/>
      <c r="CE100" s="926"/>
      <c r="CF100" s="926"/>
      <c r="CG100" s="927"/>
      <c r="CH100" s="922"/>
      <c r="CI100" s="923"/>
      <c r="CJ100" s="923"/>
      <c r="CK100" s="923"/>
      <c r="CL100" s="924"/>
      <c r="CM100" s="922"/>
      <c r="CN100" s="923"/>
      <c r="CO100" s="923"/>
      <c r="CP100" s="923"/>
      <c r="CQ100" s="924"/>
      <c r="CR100" s="922"/>
      <c r="CS100" s="923"/>
      <c r="CT100" s="923"/>
      <c r="CU100" s="923"/>
      <c r="CV100" s="924"/>
      <c r="CW100" s="922"/>
      <c r="CX100" s="923"/>
      <c r="CY100" s="923"/>
      <c r="CZ100" s="923"/>
      <c r="DA100" s="924"/>
      <c r="DB100" s="922"/>
      <c r="DC100" s="923"/>
      <c r="DD100" s="923"/>
      <c r="DE100" s="923"/>
      <c r="DF100" s="924"/>
      <c r="DG100" s="922"/>
      <c r="DH100" s="923"/>
      <c r="DI100" s="923"/>
      <c r="DJ100" s="923"/>
      <c r="DK100" s="924"/>
      <c r="DL100" s="922"/>
      <c r="DM100" s="923"/>
      <c r="DN100" s="923"/>
      <c r="DO100" s="923"/>
      <c r="DP100" s="924"/>
      <c r="DQ100" s="922"/>
      <c r="DR100" s="923"/>
      <c r="DS100" s="923"/>
      <c r="DT100" s="923"/>
      <c r="DU100" s="924"/>
      <c r="DV100" s="919"/>
      <c r="DW100" s="920"/>
      <c r="DX100" s="920"/>
      <c r="DY100" s="920"/>
      <c r="DZ100" s="92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5"/>
      <c r="BT101" s="926"/>
      <c r="BU101" s="926"/>
      <c r="BV101" s="926"/>
      <c r="BW101" s="926"/>
      <c r="BX101" s="926"/>
      <c r="BY101" s="926"/>
      <c r="BZ101" s="926"/>
      <c r="CA101" s="926"/>
      <c r="CB101" s="926"/>
      <c r="CC101" s="926"/>
      <c r="CD101" s="926"/>
      <c r="CE101" s="926"/>
      <c r="CF101" s="926"/>
      <c r="CG101" s="927"/>
      <c r="CH101" s="922"/>
      <c r="CI101" s="923"/>
      <c r="CJ101" s="923"/>
      <c r="CK101" s="923"/>
      <c r="CL101" s="924"/>
      <c r="CM101" s="922"/>
      <c r="CN101" s="923"/>
      <c r="CO101" s="923"/>
      <c r="CP101" s="923"/>
      <c r="CQ101" s="924"/>
      <c r="CR101" s="922"/>
      <c r="CS101" s="923"/>
      <c r="CT101" s="923"/>
      <c r="CU101" s="923"/>
      <c r="CV101" s="924"/>
      <c r="CW101" s="922"/>
      <c r="CX101" s="923"/>
      <c r="CY101" s="923"/>
      <c r="CZ101" s="923"/>
      <c r="DA101" s="924"/>
      <c r="DB101" s="922"/>
      <c r="DC101" s="923"/>
      <c r="DD101" s="923"/>
      <c r="DE101" s="923"/>
      <c r="DF101" s="924"/>
      <c r="DG101" s="922"/>
      <c r="DH101" s="923"/>
      <c r="DI101" s="923"/>
      <c r="DJ101" s="923"/>
      <c r="DK101" s="924"/>
      <c r="DL101" s="922"/>
      <c r="DM101" s="923"/>
      <c r="DN101" s="923"/>
      <c r="DO101" s="923"/>
      <c r="DP101" s="924"/>
      <c r="DQ101" s="922"/>
      <c r="DR101" s="923"/>
      <c r="DS101" s="923"/>
      <c r="DT101" s="923"/>
      <c r="DU101" s="924"/>
      <c r="DV101" s="919"/>
      <c r="DW101" s="920"/>
      <c r="DX101" s="920"/>
      <c r="DY101" s="920"/>
      <c r="DZ101" s="92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52" t="s">
        <v>407</v>
      </c>
      <c r="BS102" s="853"/>
      <c r="BT102" s="853"/>
      <c r="BU102" s="853"/>
      <c r="BV102" s="853"/>
      <c r="BW102" s="853"/>
      <c r="BX102" s="853"/>
      <c r="BY102" s="853"/>
      <c r="BZ102" s="853"/>
      <c r="CA102" s="853"/>
      <c r="CB102" s="853"/>
      <c r="CC102" s="853"/>
      <c r="CD102" s="853"/>
      <c r="CE102" s="853"/>
      <c r="CF102" s="853"/>
      <c r="CG102" s="854"/>
      <c r="CH102" s="951"/>
      <c r="CI102" s="952"/>
      <c r="CJ102" s="952"/>
      <c r="CK102" s="952"/>
      <c r="CL102" s="953"/>
      <c r="CM102" s="951"/>
      <c r="CN102" s="952"/>
      <c r="CO102" s="952"/>
      <c r="CP102" s="952"/>
      <c r="CQ102" s="953"/>
      <c r="CR102" s="954">
        <f>SUM(CR7:CV88)</f>
        <v>25</v>
      </c>
      <c r="CS102" s="912"/>
      <c r="CT102" s="912"/>
      <c r="CU102" s="912"/>
      <c r="CV102" s="955"/>
      <c r="CW102" s="954" t="s">
        <v>505</v>
      </c>
      <c r="CX102" s="912"/>
      <c r="CY102" s="912"/>
      <c r="CZ102" s="912"/>
      <c r="DA102" s="955"/>
      <c r="DB102" s="954" t="s">
        <v>505</v>
      </c>
      <c r="DC102" s="912"/>
      <c r="DD102" s="912"/>
      <c r="DE102" s="912"/>
      <c r="DF102" s="955"/>
      <c r="DG102" s="954" t="s">
        <v>505</v>
      </c>
      <c r="DH102" s="912"/>
      <c r="DI102" s="912"/>
      <c r="DJ102" s="912"/>
      <c r="DK102" s="955"/>
      <c r="DL102" s="954" t="s">
        <v>505</v>
      </c>
      <c r="DM102" s="912"/>
      <c r="DN102" s="912"/>
      <c r="DO102" s="912"/>
      <c r="DP102" s="955"/>
      <c r="DQ102" s="954" t="s">
        <v>505</v>
      </c>
      <c r="DR102" s="912"/>
      <c r="DS102" s="912"/>
      <c r="DT102" s="912"/>
      <c r="DU102" s="955"/>
      <c r="DV102" s="978"/>
      <c r="DW102" s="979"/>
      <c r="DX102" s="979"/>
      <c r="DY102" s="979"/>
      <c r="DZ102" s="98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1" t="s">
        <v>408</v>
      </c>
      <c r="BR103" s="981"/>
      <c r="BS103" s="981"/>
      <c r="BT103" s="981"/>
      <c r="BU103" s="981"/>
      <c r="BV103" s="981"/>
      <c r="BW103" s="981"/>
      <c r="BX103" s="981"/>
      <c r="BY103" s="981"/>
      <c r="BZ103" s="981"/>
      <c r="CA103" s="981"/>
      <c r="CB103" s="981"/>
      <c r="CC103" s="981"/>
      <c r="CD103" s="981"/>
      <c r="CE103" s="981"/>
      <c r="CF103" s="981"/>
      <c r="CG103" s="981"/>
      <c r="CH103" s="981"/>
      <c r="CI103" s="981"/>
      <c r="CJ103" s="981"/>
      <c r="CK103" s="981"/>
      <c r="CL103" s="981"/>
      <c r="CM103" s="981"/>
      <c r="CN103" s="981"/>
      <c r="CO103" s="981"/>
      <c r="CP103" s="981"/>
      <c r="CQ103" s="981"/>
      <c r="CR103" s="981"/>
      <c r="CS103" s="981"/>
      <c r="CT103" s="981"/>
      <c r="CU103" s="981"/>
      <c r="CV103" s="981"/>
      <c r="CW103" s="981"/>
      <c r="CX103" s="981"/>
      <c r="CY103" s="981"/>
      <c r="CZ103" s="981"/>
      <c r="DA103" s="981"/>
      <c r="DB103" s="981"/>
      <c r="DC103" s="981"/>
      <c r="DD103" s="981"/>
      <c r="DE103" s="981"/>
      <c r="DF103" s="981"/>
      <c r="DG103" s="981"/>
      <c r="DH103" s="981"/>
      <c r="DI103" s="981"/>
      <c r="DJ103" s="981"/>
      <c r="DK103" s="981"/>
      <c r="DL103" s="981"/>
      <c r="DM103" s="981"/>
      <c r="DN103" s="981"/>
      <c r="DO103" s="981"/>
      <c r="DP103" s="981"/>
      <c r="DQ103" s="981"/>
      <c r="DR103" s="981"/>
      <c r="DS103" s="981"/>
      <c r="DT103" s="981"/>
      <c r="DU103" s="981"/>
      <c r="DV103" s="981"/>
      <c r="DW103" s="981"/>
      <c r="DX103" s="981"/>
      <c r="DY103" s="981"/>
      <c r="DZ103" s="98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2" t="s">
        <v>409</v>
      </c>
      <c r="BR104" s="982"/>
      <c r="BS104" s="982"/>
      <c r="BT104" s="982"/>
      <c r="BU104" s="982"/>
      <c r="BV104" s="982"/>
      <c r="BW104" s="982"/>
      <c r="BX104" s="982"/>
      <c r="BY104" s="982"/>
      <c r="BZ104" s="982"/>
      <c r="CA104" s="982"/>
      <c r="CB104" s="982"/>
      <c r="CC104" s="982"/>
      <c r="CD104" s="982"/>
      <c r="CE104" s="982"/>
      <c r="CF104" s="982"/>
      <c r="CG104" s="982"/>
      <c r="CH104" s="982"/>
      <c r="CI104" s="982"/>
      <c r="CJ104" s="982"/>
      <c r="CK104" s="982"/>
      <c r="CL104" s="982"/>
      <c r="CM104" s="982"/>
      <c r="CN104" s="982"/>
      <c r="CO104" s="982"/>
      <c r="CP104" s="982"/>
      <c r="CQ104" s="982"/>
      <c r="CR104" s="982"/>
      <c r="CS104" s="982"/>
      <c r="CT104" s="982"/>
      <c r="CU104" s="982"/>
      <c r="CV104" s="982"/>
      <c r="CW104" s="982"/>
      <c r="CX104" s="982"/>
      <c r="CY104" s="982"/>
      <c r="CZ104" s="982"/>
      <c r="DA104" s="982"/>
      <c r="DB104" s="982"/>
      <c r="DC104" s="982"/>
      <c r="DD104" s="982"/>
      <c r="DE104" s="982"/>
      <c r="DF104" s="982"/>
      <c r="DG104" s="982"/>
      <c r="DH104" s="982"/>
      <c r="DI104" s="982"/>
      <c r="DJ104" s="982"/>
      <c r="DK104" s="982"/>
      <c r="DL104" s="982"/>
      <c r="DM104" s="982"/>
      <c r="DN104" s="982"/>
      <c r="DO104" s="982"/>
      <c r="DP104" s="982"/>
      <c r="DQ104" s="982"/>
      <c r="DR104" s="982"/>
      <c r="DS104" s="982"/>
      <c r="DT104" s="982"/>
      <c r="DU104" s="982"/>
      <c r="DV104" s="982"/>
      <c r="DW104" s="982"/>
      <c r="DX104" s="982"/>
      <c r="DY104" s="982"/>
      <c r="DZ104" s="98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3" t="s">
        <v>412</v>
      </c>
      <c r="B108" s="984"/>
      <c r="C108" s="984"/>
      <c r="D108" s="984"/>
      <c r="E108" s="984"/>
      <c r="F108" s="984"/>
      <c r="G108" s="984"/>
      <c r="H108" s="984"/>
      <c r="I108" s="984"/>
      <c r="J108" s="984"/>
      <c r="K108" s="984"/>
      <c r="L108" s="984"/>
      <c r="M108" s="984"/>
      <c r="N108" s="984"/>
      <c r="O108" s="984"/>
      <c r="P108" s="984"/>
      <c r="Q108" s="984"/>
      <c r="R108" s="984"/>
      <c r="S108" s="984"/>
      <c r="T108" s="984"/>
      <c r="U108" s="984"/>
      <c r="V108" s="984"/>
      <c r="W108" s="984"/>
      <c r="X108" s="984"/>
      <c r="Y108" s="984"/>
      <c r="Z108" s="984"/>
      <c r="AA108" s="984"/>
      <c r="AB108" s="984"/>
      <c r="AC108" s="984"/>
      <c r="AD108" s="984"/>
      <c r="AE108" s="984"/>
      <c r="AF108" s="984"/>
      <c r="AG108" s="984"/>
      <c r="AH108" s="984"/>
      <c r="AI108" s="984"/>
      <c r="AJ108" s="984"/>
      <c r="AK108" s="984"/>
      <c r="AL108" s="984"/>
      <c r="AM108" s="984"/>
      <c r="AN108" s="984"/>
      <c r="AO108" s="984"/>
      <c r="AP108" s="984"/>
      <c r="AQ108" s="984"/>
      <c r="AR108" s="984"/>
      <c r="AS108" s="984"/>
      <c r="AT108" s="985"/>
      <c r="AU108" s="983" t="s">
        <v>413</v>
      </c>
      <c r="AV108" s="984"/>
      <c r="AW108" s="984"/>
      <c r="AX108" s="984"/>
      <c r="AY108" s="984"/>
      <c r="AZ108" s="984"/>
      <c r="BA108" s="984"/>
      <c r="BB108" s="984"/>
      <c r="BC108" s="984"/>
      <c r="BD108" s="984"/>
      <c r="BE108" s="984"/>
      <c r="BF108" s="984"/>
      <c r="BG108" s="984"/>
      <c r="BH108" s="984"/>
      <c r="BI108" s="984"/>
      <c r="BJ108" s="984"/>
      <c r="BK108" s="984"/>
      <c r="BL108" s="984"/>
      <c r="BM108" s="984"/>
      <c r="BN108" s="984"/>
      <c r="BO108" s="984"/>
      <c r="BP108" s="984"/>
      <c r="BQ108" s="984"/>
      <c r="BR108" s="984"/>
      <c r="BS108" s="984"/>
      <c r="BT108" s="984"/>
      <c r="BU108" s="984"/>
      <c r="BV108" s="984"/>
      <c r="BW108" s="984"/>
      <c r="BX108" s="984"/>
      <c r="BY108" s="984"/>
      <c r="BZ108" s="984"/>
      <c r="CA108" s="984"/>
      <c r="CB108" s="984"/>
      <c r="CC108" s="984"/>
      <c r="CD108" s="984"/>
      <c r="CE108" s="984"/>
      <c r="CF108" s="984"/>
      <c r="CG108" s="984"/>
      <c r="CH108" s="984"/>
      <c r="CI108" s="984"/>
      <c r="CJ108" s="984"/>
      <c r="CK108" s="984"/>
      <c r="CL108" s="984"/>
      <c r="CM108" s="984"/>
      <c r="CN108" s="984"/>
      <c r="CO108" s="984"/>
      <c r="CP108" s="984"/>
      <c r="CQ108" s="984"/>
      <c r="CR108" s="984"/>
      <c r="CS108" s="984"/>
      <c r="CT108" s="984"/>
      <c r="CU108" s="984"/>
      <c r="CV108" s="984"/>
      <c r="CW108" s="984"/>
      <c r="CX108" s="984"/>
      <c r="CY108" s="984"/>
      <c r="CZ108" s="984"/>
      <c r="DA108" s="984"/>
      <c r="DB108" s="984"/>
      <c r="DC108" s="984"/>
      <c r="DD108" s="984"/>
      <c r="DE108" s="984"/>
      <c r="DF108" s="984"/>
      <c r="DG108" s="984"/>
      <c r="DH108" s="984"/>
      <c r="DI108" s="984"/>
      <c r="DJ108" s="984"/>
      <c r="DK108" s="984"/>
      <c r="DL108" s="984"/>
      <c r="DM108" s="984"/>
      <c r="DN108" s="984"/>
      <c r="DO108" s="984"/>
      <c r="DP108" s="984"/>
      <c r="DQ108" s="984"/>
      <c r="DR108" s="984"/>
      <c r="DS108" s="984"/>
      <c r="DT108" s="984"/>
      <c r="DU108" s="984"/>
      <c r="DV108" s="984"/>
      <c r="DW108" s="984"/>
      <c r="DX108" s="984"/>
      <c r="DY108" s="984"/>
      <c r="DZ108" s="985"/>
    </row>
    <row r="109" spans="1:131" s="226" customFormat="1" ht="26.25" customHeight="1" x14ac:dyDescent="0.15">
      <c r="A109" s="976" t="s">
        <v>414</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415</v>
      </c>
      <c r="AB109" s="957"/>
      <c r="AC109" s="957"/>
      <c r="AD109" s="957"/>
      <c r="AE109" s="958"/>
      <c r="AF109" s="956" t="s">
        <v>295</v>
      </c>
      <c r="AG109" s="957"/>
      <c r="AH109" s="957"/>
      <c r="AI109" s="957"/>
      <c r="AJ109" s="958"/>
      <c r="AK109" s="956" t="s">
        <v>294</v>
      </c>
      <c r="AL109" s="957"/>
      <c r="AM109" s="957"/>
      <c r="AN109" s="957"/>
      <c r="AO109" s="958"/>
      <c r="AP109" s="956" t="s">
        <v>416</v>
      </c>
      <c r="AQ109" s="957"/>
      <c r="AR109" s="957"/>
      <c r="AS109" s="957"/>
      <c r="AT109" s="959"/>
      <c r="AU109" s="976" t="s">
        <v>414</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415</v>
      </c>
      <c r="BR109" s="957"/>
      <c r="BS109" s="957"/>
      <c r="BT109" s="957"/>
      <c r="BU109" s="958"/>
      <c r="BV109" s="956" t="s">
        <v>295</v>
      </c>
      <c r="BW109" s="957"/>
      <c r="BX109" s="957"/>
      <c r="BY109" s="957"/>
      <c r="BZ109" s="958"/>
      <c r="CA109" s="956" t="s">
        <v>294</v>
      </c>
      <c r="CB109" s="957"/>
      <c r="CC109" s="957"/>
      <c r="CD109" s="957"/>
      <c r="CE109" s="958"/>
      <c r="CF109" s="977" t="s">
        <v>416</v>
      </c>
      <c r="CG109" s="977"/>
      <c r="CH109" s="977"/>
      <c r="CI109" s="977"/>
      <c r="CJ109" s="977"/>
      <c r="CK109" s="956" t="s">
        <v>417</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415</v>
      </c>
      <c r="DH109" s="957"/>
      <c r="DI109" s="957"/>
      <c r="DJ109" s="957"/>
      <c r="DK109" s="958"/>
      <c r="DL109" s="956" t="s">
        <v>295</v>
      </c>
      <c r="DM109" s="957"/>
      <c r="DN109" s="957"/>
      <c r="DO109" s="957"/>
      <c r="DP109" s="958"/>
      <c r="DQ109" s="956" t="s">
        <v>294</v>
      </c>
      <c r="DR109" s="957"/>
      <c r="DS109" s="957"/>
      <c r="DT109" s="957"/>
      <c r="DU109" s="958"/>
      <c r="DV109" s="956" t="s">
        <v>416</v>
      </c>
      <c r="DW109" s="957"/>
      <c r="DX109" s="957"/>
      <c r="DY109" s="957"/>
      <c r="DZ109" s="959"/>
    </row>
    <row r="110" spans="1:131" s="226" customFormat="1" ht="26.25" customHeight="1" x14ac:dyDescent="0.15">
      <c r="A110" s="960" t="s">
        <v>418</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4660419</v>
      </c>
      <c r="AB110" s="964"/>
      <c r="AC110" s="964"/>
      <c r="AD110" s="964"/>
      <c r="AE110" s="965"/>
      <c r="AF110" s="966">
        <v>4367438</v>
      </c>
      <c r="AG110" s="964"/>
      <c r="AH110" s="964"/>
      <c r="AI110" s="964"/>
      <c r="AJ110" s="965"/>
      <c r="AK110" s="966">
        <v>4238987</v>
      </c>
      <c r="AL110" s="964"/>
      <c r="AM110" s="964"/>
      <c r="AN110" s="964"/>
      <c r="AO110" s="965"/>
      <c r="AP110" s="967">
        <v>17.899999999999999</v>
      </c>
      <c r="AQ110" s="968"/>
      <c r="AR110" s="968"/>
      <c r="AS110" s="968"/>
      <c r="AT110" s="969"/>
      <c r="AU110" s="970" t="s">
        <v>66</v>
      </c>
      <c r="AV110" s="971"/>
      <c r="AW110" s="971"/>
      <c r="AX110" s="971"/>
      <c r="AY110" s="971"/>
      <c r="AZ110" s="1012" t="s">
        <v>419</v>
      </c>
      <c r="BA110" s="961"/>
      <c r="BB110" s="961"/>
      <c r="BC110" s="961"/>
      <c r="BD110" s="961"/>
      <c r="BE110" s="961"/>
      <c r="BF110" s="961"/>
      <c r="BG110" s="961"/>
      <c r="BH110" s="961"/>
      <c r="BI110" s="961"/>
      <c r="BJ110" s="961"/>
      <c r="BK110" s="961"/>
      <c r="BL110" s="961"/>
      <c r="BM110" s="961"/>
      <c r="BN110" s="961"/>
      <c r="BO110" s="961"/>
      <c r="BP110" s="962"/>
      <c r="BQ110" s="998">
        <v>48482564</v>
      </c>
      <c r="BR110" s="999"/>
      <c r="BS110" s="999"/>
      <c r="BT110" s="999"/>
      <c r="BU110" s="999"/>
      <c r="BV110" s="999">
        <v>50625889</v>
      </c>
      <c r="BW110" s="999"/>
      <c r="BX110" s="999"/>
      <c r="BY110" s="999"/>
      <c r="BZ110" s="999"/>
      <c r="CA110" s="999">
        <v>50845981</v>
      </c>
      <c r="CB110" s="999"/>
      <c r="CC110" s="999"/>
      <c r="CD110" s="999"/>
      <c r="CE110" s="999"/>
      <c r="CF110" s="1013">
        <v>214.6</v>
      </c>
      <c r="CG110" s="1014"/>
      <c r="CH110" s="1014"/>
      <c r="CI110" s="1014"/>
      <c r="CJ110" s="1014"/>
      <c r="CK110" s="1015" t="s">
        <v>420</v>
      </c>
      <c r="CL110" s="1016"/>
      <c r="CM110" s="995" t="s">
        <v>421</v>
      </c>
      <c r="CN110" s="996"/>
      <c r="CO110" s="996"/>
      <c r="CP110" s="996"/>
      <c r="CQ110" s="996"/>
      <c r="CR110" s="996"/>
      <c r="CS110" s="996"/>
      <c r="CT110" s="996"/>
      <c r="CU110" s="996"/>
      <c r="CV110" s="996"/>
      <c r="CW110" s="996"/>
      <c r="CX110" s="996"/>
      <c r="CY110" s="996"/>
      <c r="CZ110" s="996"/>
      <c r="DA110" s="996"/>
      <c r="DB110" s="996"/>
      <c r="DC110" s="996"/>
      <c r="DD110" s="996"/>
      <c r="DE110" s="996"/>
      <c r="DF110" s="997"/>
      <c r="DG110" s="998">
        <v>708113</v>
      </c>
      <c r="DH110" s="999"/>
      <c r="DI110" s="999"/>
      <c r="DJ110" s="999"/>
      <c r="DK110" s="999"/>
      <c r="DL110" s="999">
        <v>631714</v>
      </c>
      <c r="DM110" s="999"/>
      <c r="DN110" s="999"/>
      <c r="DO110" s="999"/>
      <c r="DP110" s="999"/>
      <c r="DQ110" s="999">
        <v>568675</v>
      </c>
      <c r="DR110" s="999"/>
      <c r="DS110" s="999"/>
      <c r="DT110" s="999"/>
      <c r="DU110" s="999"/>
      <c r="DV110" s="1000">
        <v>2.4</v>
      </c>
      <c r="DW110" s="1000"/>
      <c r="DX110" s="1000"/>
      <c r="DY110" s="1000"/>
      <c r="DZ110" s="1001"/>
    </row>
    <row r="111" spans="1:131" s="226" customFormat="1" ht="26.25" customHeight="1" x14ac:dyDescent="0.15">
      <c r="A111" s="1002" t="s">
        <v>422</v>
      </c>
      <c r="B111" s="1003"/>
      <c r="C111" s="1003"/>
      <c r="D111" s="1003"/>
      <c r="E111" s="1003"/>
      <c r="F111" s="1003"/>
      <c r="G111" s="1003"/>
      <c r="H111" s="1003"/>
      <c r="I111" s="1003"/>
      <c r="J111" s="1003"/>
      <c r="K111" s="1003"/>
      <c r="L111" s="1003"/>
      <c r="M111" s="1003"/>
      <c r="N111" s="1003"/>
      <c r="O111" s="1003"/>
      <c r="P111" s="1003"/>
      <c r="Q111" s="1003"/>
      <c r="R111" s="1003"/>
      <c r="S111" s="1003"/>
      <c r="T111" s="1003"/>
      <c r="U111" s="1003"/>
      <c r="V111" s="1003"/>
      <c r="W111" s="1003"/>
      <c r="X111" s="1003"/>
      <c r="Y111" s="1003"/>
      <c r="Z111" s="1004"/>
      <c r="AA111" s="1005" t="s">
        <v>423</v>
      </c>
      <c r="AB111" s="1006"/>
      <c r="AC111" s="1006"/>
      <c r="AD111" s="1006"/>
      <c r="AE111" s="1007"/>
      <c r="AF111" s="1008" t="s">
        <v>424</v>
      </c>
      <c r="AG111" s="1006"/>
      <c r="AH111" s="1006"/>
      <c r="AI111" s="1006"/>
      <c r="AJ111" s="1007"/>
      <c r="AK111" s="1008" t="s">
        <v>425</v>
      </c>
      <c r="AL111" s="1006"/>
      <c r="AM111" s="1006"/>
      <c r="AN111" s="1006"/>
      <c r="AO111" s="1007"/>
      <c r="AP111" s="1009" t="s">
        <v>424</v>
      </c>
      <c r="AQ111" s="1010"/>
      <c r="AR111" s="1010"/>
      <c r="AS111" s="1010"/>
      <c r="AT111" s="1011"/>
      <c r="AU111" s="972"/>
      <c r="AV111" s="973"/>
      <c r="AW111" s="973"/>
      <c r="AX111" s="973"/>
      <c r="AY111" s="973"/>
      <c r="AZ111" s="1021" t="s">
        <v>426</v>
      </c>
      <c r="BA111" s="1022"/>
      <c r="BB111" s="1022"/>
      <c r="BC111" s="1022"/>
      <c r="BD111" s="1022"/>
      <c r="BE111" s="1022"/>
      <c r="BF111" s="1022"/>
      <c r="BG111" s="1022"/>
      <c r="BH111" s="1022"/>
      <c r="BI111" s="1022"/>
      <c r="BJ111" s="1022"/>
      <c r="BK111" s="1022"/>
      <c r="BL111" s="1022"/>
      <c r="BM111" s="1022"/>
      <c r="BN111" s="1022"/>
      <c r="BO111" s="1022"/>
      <c r="BP111" s="1023"/>
      <c r="BQ111" s="991">
        <v>708113</v>
      </c>
      <c r="BR111" s="992"/>
      <c r="BS111" s="992"/>
      <c r="BT111" s="992"/>
      <c r="BU111" s="992"/>
      <c r="BV111" s="992">
        <v>631714</v>
      </c>
      <c r="BW111" s="992"/>
      <c r="BX111" s="992"/>
      <c r="BY111" s="992"/>
      <c r="BZ111" s="992"/>
      <c r="CA111" s="992">
        <v>568675</v>
      </c>
      <c r="CB111" s="992"/>
      <c r="CC111" s="992"/>
      <c r="CD111" s="992"/>
      <c r="CE111" s="992"/>
      <c r="CF111" s="986">
        <v>2.4</v>
      </c>
      <c r="CG111" s="987"/>
      <c r="CH111" s="987"/>
      <c r="CI111" s="987"/>
      <c r="CJ111" s="987"/>
      <c r="CK111" s="1017"/>
      <c r="CL111" s="1018"/>
      <c r="CM111" s="988" t="s">
        <v>427</v>
      </c>
      <c r="CN111" s="989"/>
      <c r="CO111" s="989"/>
      <c r="CP111" s="989"/>
      <c r="CQ111" s="989"/>
      <c r="CR111" s="989"/>
      <c r="CS111" s="989"/>
      <c r="CT111" s="989"/>
      <c r="CU111" s="989"/>
      <c r="CV111" s="989"/>
      <c r="CW111" s="989"/>
      <c r="CX111" s="989"/>
      <c r="CY111" s="989"/>
      <c r="CZ111" s="989"/>
      <c r="DA111" s="989"/>
      <c r="DB111" s="989"/>
      <c r="DC111" s="989"/>
      <c r="DD111" s="989"/>
      <c r="DE111" s="989"/>
      <c r="DF111" s="990"/>
      <c r="DG111" s="991" t="s">
        <v>428</v>
      </c>
      <c r="DH111" s="992"/>
      <c r="DI111" s="992"/>
      <c r="DJ111" s="992"/>
      <c r="DK111" s="992"/>
      <c r="DL111" s="992" t="s">
        <v>425</v>
      </c>
      <c r="DM111" s="992"/>
      <c r="DN111" s="992"/>
      <c r="DO111" s="992"/>
      <c r="DP111" s="992"/>
      <c r="DQ111" s="992" t="s">
        <v>428</v>
      </c>
      <c r="DR111" s="992"/>
      <c r="DS111" s="992"/>
      <c r="DT111" s="992"/>
      <c r="DU111" s="992"/>
      <c r="DV111" s="993" t="s">
        <v>428</v>
      </c>
      <c r="DW111" s="993"/>
      <c r="DX111" s="993"/>
      <c r="DY111" s="993"/>
      <c r="DZ111" s="994"/>
    </row>
    <row r="112" spans="1:131" s="226" customFormat="1" ht="26.25" customHeight="1" x14ac:dyDescent="0.15">
      <c r="A112" s="1024" t="s">
        <v>429</v>
      </c>
      <c r="B112" s="1025"/>
      <c r="C112" s="1022" t="s">
        <v>430</v>
      </c>
      <c r="D112" s="1022"/>
      <c r="E112" s="1022"/>
      <c r="F112" s="1022"/>
      <c r="G112" s="1022"/>
      <c r="H112" s="1022"/>
      <c r="I112" s="1022"/>
      <c r="J112" s="1022"/>
      <c r="K112" s="1022"/>
      <c r="L112" s="1022"/>
      <c r="M112" s="1022"/>
      <c r="N112" s="1022"/>
      <c r="O112" s="1022"/>
      <c r="P112" s="1022"/>
      <c r="Q112" s="1022"/>
      <c r="R112" s="1022"/>
      <c r="S112" s="1022"/>
      <c r="T112" s="1022"/>
      <c r="U112" s="1022"/>
      <c r="V112" s="1022"/>
      <c r="W112" s="1022"/>
      <c r="X112" s="1022"/>
      <c r="Y112" s="1022"/>
      <c r="Z112" s="1023"/>
      <c r="AA112" s="1030" t="s">
        <v>425</v>
      </c>
      <c r="AB112" s="1031"/>
      <c r="AC112" s="1031"/>
      <c r="AD112" s="1031"/>
      <c r="AE112" s="1032"/>
      <c r="AF112" s="1033" t="s">
        <v>428</v>
      </c>
      <c r="AG112" s="1031"/>
      <c r="AH112" s="1031"/>
      <c r="AI112" s="1031"/>
      <c r="AJ112" s="1032"/>
      <c r="AK112" s="1033" t="s">
        <v>431</v>
      </c>
      <c r="AL112" s="1031"/>
      <c r="AM112" s="1031"/>
      <c r="AN112" s="1031"/>
      <c r="AO112" s="1032"/>
      <c r="AP112" s="1034" t="s">
        <v>431</v>
      </c>
      <c r="AQ112" s="1035"/>
      <c r="AR112" s="1035"/>
      <c r="AS112" s="1035"/>
      <c r="AT112" s="1036"/>
      <c r="AU112" s="972"/>
      <c r="AV112" s="973"/>
      <c r="AW112" s="973"/>
      <c r="AX112" s="973"/>
      <c r="AY112" s="973"/>
      <c r="AZ112" s="1021" t="s">
        <v>432</v>
      </c>
      <c r="BA112" s="1022"/>
      <c r="BB112" s="1022"/>
      <c r="BC112" s="1022"/>
      <c r="BD112" s="1022"/>
      <c r="BE112" s="1022"/>
      <c r="BF112" s="1022"/>
      <c r="BG112" s="1022"/>
      <c r="BH112" s="1022"/>
      <c r="BI112" s="1022"/>
      <c r="BJ112" s="1022"/>
      <c r="BK112" s="1022"/>
      <c r="BL112" s="1022"/>
      <c r="BM112" s="1022"/>
      <c r="BN112" s="1022"/>
      <c r="BO112" s="1022"/>
      <c r="BP112" s="1023"/>
      <c r="BQ112" s="991">
        <v>28621474</v>
      </c>
      <c r="BR112" s="992"/>
      <c r="BS112" s="992"/>
      <c r="BT112" s="992"/>
      <c r="BU112" s="992"/>
      <c r="BV112" s="992">
        <v>29540320</v>
      </c>
      <c r="BW112" s="992"/>
      <c r="BX112" s="992"/>
      <c r="BY112" s="992"/>
      <c r="BZ112" s="992"/>
      <c r="CA112" s="992">
        <v>28609936</v>
      </c>
      <c r="CB112" s="992"/>
      <c r="CC112" s="992"/>
      <c r="CD112" s="992"/>
      <c r="CE112" s="992"/>
      <c r="CF112" s="986">
        <v>120.8</v>
      </c>
      <c r="CG112" s="987"/>
      <c r="CH112" s="987"/>
      <c r="CI112" s="987"/>
      <c r="CJ112" s="987"/>
      <c r="CK112" s="1017"/>
      <c r="CL112" s="1018"/>
      <c r="CM112" s="988" t="s">
        <v>433</v>
      </c>
      <c r="CN112" s="989"/>
      <c r="CO112" s="989"/>
      <c r="CP112" s="989"/>
      <c r="CQ112" s="989"/>
      <c r="CR112" s="989"/>
      <c r="CS112" s="989"/>
      <c r="CT112" s="989"/>
      <c r="CU112" s="989"/>
      <c r="CV112" s="989"/>
      <c r="CW112" s="989"/>
      <c r="CX112" s="989"/>
      <c r="CY112" s="989"/>
      <c r="CZ112" s="989"/>
      <c r="DA112" s="989"/>
      <c r="DB112" s="989"/>
      <c r="DC112" s="989"/>
      <c r="DD112" s="989"/>
      <c r="DE112" s="989"/>
      <c r="DF112" s="990"/>
      <c r="DG112" s="991" t="s">
        <v>425</v>
      </c>
      <c r="DH112" s="992"/>
      <c r="DI112" s="992"/>
      <c r="DJ112" s="992"/>
      <c r="DK112" s="992"/>
      <c r="DL112" s="992" t="s">
        <v>428</v>
      </c>
      <c r="DM112" s="992"/>
      <c r="DN112" s="992"/>
      <c r="DO112" s="992"/>
      <c r="DP112" s="992"/>
      <c r="DQ112" s="992" t="s">
        <v>431</v>
      </c>
      <c r="DR112" s="992"/>
      <c r="DS112" s="992"/>
      <c r="DT112" s="992"/>
      <c r="DU112" s="992"/>
      <c r="DV112" s="993" t="s">
        <v>425</v>
      </c>
      <c r="DW112" s="993"/>
      <c r="DX112" s="993"/>
      <c r="DY112" s="993"/>
      <c r="DZ112" s="994"/>
    </row>
    <row r="113" spans="1:130" s="226" customFormat="1" ht="26.25" customHeight="1" x14ac:dyDescent="0.15">
      <c r="A113" s="1026"/>
      <c r="B113" s="1027"/>
      <c r="C113" s="1022" t="s">
        <v>434</v>
      </c>
      <c r="D113" s="1022"/>
      <c r="E113" s="1022"/>
      <c r="F113" s="1022"/>
      <c r="G113" s="1022"/>
      <c r="H113" s="1022"/>
      <c r="I113" s="1022"/>
      <c r="J113" s="1022"/>
      <c r="K113" s="1022"/>
      <c r="L113" s="1022"/>
      <c r="M113" s="1022"/>
      <c r="N113" s="1022"/>
      <c r="O113" s="1022"/>
      <c r="P113" s="1022"/>
      <c r="Q113" s="1022"/>
      <c r="R113" s="1022"/>
      <c r="S113" s="1022"/>
      <c r="T113" s="1022"/>
      <c r="U113" s="1022"/>
      <c r="V113" s="1022"/>
      <c r="W113" s="1022"/>
      <c r="X113" s="1022"/>
      <c r="Y113" s="1022"/>
      <c r="Z113" s="1023"/>
      <c r="AA113" s="1005">
        <v>1707592</v>
      </c>
      <c r="AB113" s="1006"/>
      <c r="AC113" s="1006"/>
      <c r="AD113" s="1006"/>
      <c r="AE113" s="1007"/>
      <c r="AF113" s="1008">
        <v>1782283</v>
      </c>
      <c r="AG113" s="1006"/>
      <c r="AH113" s="1006"/>
      <c r="AI113" s="1006"/>
      <c r="AJ113" s="1007"/>
      <c r="AK113" s="1008">
        <v>1515721</v>
      </c>
      <c r="AL113" s="1006"/>
      <c r="AM113" s="1006"/>
      <c r="AN113" s="1006"/>
      <c r="AO113" s="1007"/>
      <c r="AP113" s="1009">
        <v>6.4</v>
      </c>
      <c r="AQ113" s="1010"/>
      <c r="AR113" s="1010"/>
      <c r="AS113" s="1010"/>
      <c r="AT113" s="1011"/>
      <c r="AU113" s="972"/>
      <c r="AV113" s="973"/>
      <c r="AW113" s="973"/>
      <c r="AX113" s="973"/>
      <c r="AY113" s="973"/>
      <c r="AZ113" s="1021" t="s">
        <v>435</v>
      </c>
      <c r="BA113" s="1022"/>
      <c r="BB113" s="1022"/>
      <c r="BC113" s="1022"/>
      <c r="BD113" s="1022"/>
      <c r="BE113" s="1022"/>
      <c r="BF113" s="1022"/>
      <c r="BG113" s="1022"/>
      <c r="BH113" s="1022"/>
      <c r="BI113" s="1022"/>
      <c r="BJ113" s="1022"/>
      <c r="BK113" s="1022"/>
      <c r="BL113" s="1022"/>
      <c r="BM113" s="1022"/>
      <c r="BN113" s="1022"/>
      <c r="BO113" s="1022"/>
      <c r="BP113" s="1023"/>
      <c r="BQ113" s="991">
        <v>574847</v>
      </c>
      <c r="BR113" s="992"/>
      <c r="BS113" s="992"/>
      <c r="BT113" s="992"/>
      <c r="BU113" s="992"/>
      <c r="BV113" s="992">
        <v>578766</v>
      </c>
      <c r="BW113" s="992"/>
      <c r="BX113" s="992"/>
      <c r="BY113" s="992"/>
      <c r="BZ113" s="992"/>
      <c r="CA113" s="992">
        <v>687121</v>
      </c>
      <c r="CB113" s="992"/>
      <c r="CC113" s="992"/>
      <c r="CD113" s="992"/>
      <c r="CE113" s="992"/>
      <c r="CF113" s="986">
        <v>2.9</v>
      </c>
      <c r="CG113" s="987"/>
      <c r="CH113" s="987"/>
      <c r="CI113" s="987"/>
      <c r="CJ113" s="987"/>
      <c r="CK113" s="1017"/>
      <c r="CL113" s="1018"/>
      <c r="CM113" s="988" t="s">
        <v>436</v>
      </c>
      <c r="CN113" s="989"/>
      <c r="CO113" s="989"/>
      <c r="CP113" s="989"/>
      <c r="CQ113" s="989"/>
      <c r="CR113" s="989"/>
      <c r="CS113" s="989"/>
      <c r="CT113" s="989"/>
      <c r="CU113" s="989"/>
      <c r="CV113" s="989"/>
      <c r="CW113" s="989"/>
      <c r="CX113" s="989"/>
      <c r="CY113" s="989"/>
      <c r="CZ113" s="989"/>
      <c r="DA113" s="989"/>
      <c r="DB113" s="989"/>
      <c r="DC113" s="989"/>
      <c r="DD113" s="989"/>
      <c r="DE113" s="989"/>
      <c r="DF113" s="990"/>
      <c r="DG113" s="1030" t="s">
        <v>437</v>
      </c>
      <c r="DH113" s="1031"/>
      <c r="DI113" s="1031"/>
      <c r="DJ113" s="1031"/>
      <c r="DK113" s="1032"/>
      <c r="DL113" s="1033" t="s">
        <v>437</v>
      </c>
      <c r="DM113" s="1031"/>
      <c r="DN113" s="1031"/>
      <c r="DO113" s="1031"/>
      <c r="DP113" s="1032"/>
      <c r="DQ113" s="1033" t="s">
        <v>425</v>
      </c>
      <c r="DR113" s="1031"/>
      <c r="DS113" s="1031"/>
      <c r="DT113" s="1031"/>
      <c r="DU113" s="1032"/>
      <c r="DV113" s="1034" t="s">
        <v>425</v>
      </c>
      <c r="DW113" s="1035"/>
      <c r="DX113" s="1035"/>
      <c r="DY113" s="1035"/>
      <c r="DZ113" s="1036"/>
    </row>
    <row r="114" spans="1:130" s="226" customFormat="1" ht="26.25" customHeight="1" x14ac:dyDescent="0.15">
      <c r="A114" s="1026"/>
      <c r="B114" s="1027"/>
      <c r="C114" s="1022" t="s">
        <v>438</v>
      </c>
      <c r="D114" s="1022"/>
      <c r="E114" s="1022"/>
      <c r="F114" s="1022"/>
      <c r="G114" s="1022"/>
      <c r="H114" s="1022"/>
      <c r="I114" s="1022"/>
      <c r="J114" s="1022"/>
      <c r="K114" s="1022"/>
      <c r="L114" s="1022"/>
      <c r="M114" s="1022"/>
      <c r="N114" s="1022"/>
      <c r="O114" s="1022"/>
      <c r="P114" s="1022"/>
      <c r="Q114" s="1022"/>
      <c r="R114" s="1022"/>
      <c r="S114" s="1022"/>
      <c r="T114" s="1022"/>
      <c r="U114" s="1022"/>
      <c r="V114" s="1022"/>
      <c r="W114" s="1022"/>
      <c r="X114" s="1022"/>
      <c r="Y114" s="1022"/>
      <c r="Z114" s="1023"/>
      <c r="AA114" s="1030">
        <v>102700</v>
      </c>
      <c r="AB114" s="1031"/>
      <c r="AC114" s="1031"/>
      <c r="AD114" s="1031"/>
      <c r="AE114" s="1032"/>
      <c r="AF114" s="1033">
        <v>102616</v>
      </c>
      <c r="AG114" s="1031"/>
      <c r="AH114" s="1031"/>
      <c r="AI114" s="1031"/>
      <c r="AJ114" s="1032"/>
      <c r="AK114" s="1033">
        <v>96971</v>
      </c>
      <c r="AL114" s="1031"/>
      <c r="AM114" s="1031"/>
      <c r="AN114" s="1031"/>
      <c r="AO114" s="1032"/>
      <c r="AP114" s="1034">
        <v>0.4</v>
      </c>
      <c r="AQ114" s="1035"/>
      <c r="AR114" s="1035"/>
      <c r="AS114" s="1035"/>
      <c r="AT114" s="1036"/>
      <c r="AU114" s="972"/>
      <c r="AV114" s="973"/>
      <c r="AW114" s="973"/>
      <c r="AX114" s="973"/>
      <c r="AY114" s="973"/>
      <c r="AZ114" s="1021" t="s">
        <v>439</v>
      </c>
      <c r="BA114" s="1022"/>
      <c r="BB114" s="1022"/>
      <c r="BC114" s="1022"/>
      <c r="BD114" s="1022"/>
      <c r="BE114" s="1022"/>
      <c r="BF114" s="1022"/>
      <c r="BG114" s="1022"/>
      <c r="BH114" s="1022"/>
      <c r="BI114" s="1022"/>
      <c r="BJ114" s="1022"/>
      <c r="BK114" s="1022"/>
      <c r="BL114" s="1022"/>
      <c r="BM114" s="1022"/>
      <c r="BN114" s="1022"/>
      <c r="BO114" s="1022"/>
      <c r="BP114" s="1023"/>
      <c r="BQ114" s="991">
        <v>4583889</v>
      </c>
      <c r="BR114" s="992"/>
      <c r="BS114" s="992"/>
      <c r="BT114" s="992"/>
      <c r="BU114" s="992"/>
      <c r="BV114" s="992">
        <v>4763732</v>
      </c>
      <c r="BW114" s="992"/>
      <c r="BX114" s="992"/>
      <c r="BY114" s="992"/>
      <c r="BZ114" s="992"/>
      <c r="CA114" s="992">
        <v>4719692</v>
      </c>
      <c r="CB114" s="992"/>
      <c r="CC114" s="992"/>
      <c r="CD114" s="992"/>
      <c r="CE114" s="992"/>
      <c r="CF114" s="986">
        <v>19.899999999999999</v>
      </c>
      <c r="CG114" s="987"/>
      <c r="CH114" s="987"/>
      <c r="CI114" s="987"/>
      <c r="CJ114" s="987"/>
      <c r="CK114" s="1017"/>
      <c r="CL114" s="1018"/>
      <c r="CM114" s="988" t="s">
        <v>440</v>
      </c>
      <c r="CN114" s="989"/>
      <c r="CO114" s="989"/>
      <c r="CP114" s="989"/>
      <c r="CQ114" s="989"/>
      <c r="CR114" s="989"/>
      <c r="CS114" s="989"/>
      <c r="CT114" s="989"/>
      <c r="CU114" s="989"/>
      <c r="CV114" s="989"/>
      <c r="CW114" s="989"/>
      <c r="CX114" s="989"/>
      <c r="CY114" s="989"/>
      <c r="CZ114" s="989"/>
      <c r="DA114" s="989"/>
      <c r="DB114" s="989"/>
      <c r="DC114" s="989"/>
      <c r="DD114" s="989"/>
      <c r="DE114" s="989"/>
      <c r="DF114" s="990"/>
      <c r="DG114" s="1030" t="s">
        <v>428</v>
      </c>
      <c r="DH114" s="1031"/>
      <c r="DI114" s="1031"/>
      <c r="DJ114" s="1031"/>
      <c r="DK114" s="1032"/>
      <c r="DL114" s="1033" t="s">
        <v>428</v>
      </c>
      <c r="DM114" s="1031"/>
      <c r="DN114" s="1031"/>
      <c r="DO114" s="1031"/>
      <c r="DP114" s="1032"/>
      <c r="DQ114" s="1033" t="s">
        <v>428</v>
      </c>
      <c r="DR114" s="1031"/>
      <c r="DS114" s="1031"/>
      <c r="DT114" s="1031"/>
      <c r="DU114" s="1032"/>
      <c r="DV114" s="1034" t="s">
        <v>425</v>
      </c>
      <c r="DW114" s="1035"/>
      <c r="DX114" s="1035"/>
      <c r="DY114" s="1035"/>
      <c r="DZ114" s="1036"/>
    </row>
    <row r="115" spans="1:130" s="226" customFormat="1" ht="26.25" customHeight="1" x14ac:dyDescent="0.15">
      <c r="A115" s="1026"/>
      <c r="B115" s="1027"/>
      <c r="C115" s="1022" t="s">
        <v>441</v>
      </c>
      <c r="D115" s="1022"/>
      <c r="E115" s="1022"/>
      <c r="F115" s="1022"/>
      <c r="G115" s="1022"/>
      <c r="H115" s="1022"/>
      <c r="I115" s="1022"/>
      <c r="J115" s="1022"/>
      <c r="K115" s="1022"/>
      <c r="L115" s="1022"/>
      <c r="M115" s="1022"/>
      <c r="N115" s="1022"/>
      <c r="O115" s="1022"/>
      <c r="P115" s="1022"/>
      <c r="Q115" s="1022"/>
      <c r="R115" s="1022"/>
      <c r="S115" s="1022"/>
      <c r="T115" s="1022"/>
      <c r="U115" s="1022"/>
      <c r="V115" s="1022"/>
      <c r="W115" s="1022"/>
      <c r="X115" s="1022"/>
      <c r="Y115" s="1022"/>
      <c r="Z115" s="1023"/>
      <c r="AA115" s="1005">
        <v>48000</v>
      </c>
      <c r="AB115" s="1006"/>
      <c r="AC115" s="1006"/>
      <c r="AD115" s="1006"/>
      <c r="AE115" s="1007"/>
      <c r="AF115" s="1008">
        <v>48000</v>
      </c>
      <c r="AG115" s="1006"/>
      <c r="AH115" s="1006"/>
      <c r="AI115" s="1006"/>
      <c r="AJ115" s="1007"/>
      <c r="AK115" s="1008">
        <v>47200</v>
      </c>
      <c r="AL115" s="1006"/>
      <c r="AM115" s="1006"/>
      <c r="AN115" s="1006"/>
      <c r="AO115" s="1007"/>
      <c r="AP115" s="1009">
        <v>0.2</v>
      </c>
      <c r="AQ115" s="1010"/>
      <c r="AR115" s="1010"/>
      <c r="AS115" s="1010"/>
      <c r="AT115" s="1011"/>
      <c r="AU115" s="972"/>
      <c r="AV115" s="973"/>
      <c r="AW115" s="973"/>
      <c r="AX115" s="973"/>
      <c r="AY115" s="973"/>
      <c r="AZ115" s="1021" t="s">
        <v>442</v>
      </c>
      <c r="BA115" s="1022"/>
      <c r="BB115" s="1022"/>
      <c r="BC115" s="1022"/>
      <c r="BD115" s="1022"/>
      <c r="BE115" s="1022"/>
      <c r="BF115" s="1022"/>
      <c r="BG115" s="1022"/>
      <c r="BH115" s="1022"/>
      <c r="BI115" s="1022"/>
      <c r="BJ115" s="1022"/>
      <c r="BK115" s="1022"/>
      <c r="BL115" s="1022"/>
      <c r="BM115" s="1022"/>
      <c r="BN115" s="1022"/>
      <c r="BO115" s="1022"/>
      <c r="BP115" s="1023"/>
      <c r="BQ115" s="991" t="s">
        <v>428</v>
      </c>
      <c r="BR115" s="992"/>
      <c r="BS115" s="992"/>
      <c r="BT115" s="992"/>
      <c r="BU115" s="992"/>
      <c r="BV115" s="992" t="s">
        <v>428</v>
      </c>
      <c r="BW115" s="992"/>
      <c r="BX115" s="992"/>
      <c r="BY115" s="992"/>
      <c r="BZ115" s="992"/>
      <c r="CA115" s="992" t="s">
        <v>437</v>
      </c>
      <c r="CB115" s="992"/>
      <c r="CC115" s="992"/>
      <c r="CD115" s="992"/>
      <c r="CE115" s="992"/>
      <c r="CF115" s="986" t="s">
        <v>424</v>
      </c>
      <c r="CG115" s="987"/>
      <c r="CH115" s="987"/>
      <c r="CI115" s="987"/>
      <c r="CJ115" s="987"/>
      <c r="CK115" s="1017"/>
      <c r="CL115" s="1018"/>
      <c r="CM115" s="1021" t="s">
        <v>443</v>
      </c>
      <c r="CN115" s="1042"/>
      <c r="CO115" s="1042"/>
      <c r="CP115" s="1042"/>
      <c r="CQ115" s="1042"/>
      <c r="CR115" s="1042"/>
      <c r="CS115" s="1042"/>
      <c r="CT115" s="1042"/>
      <c r="CU115" s="1042"/>
      <c r="CV115" s="1042"/>
      <c r="CW115" s="1042"/>
      <c r="CX115" s="1042"/>
      <c r="CY115" s="1042"/>
      <c r="CZ115" s="1042"/>
      <c r="DA115" s="1042"/>
      <c r="DB115" s="1042"/>
      <c r="DC115" s="1042"/>
      <c r="DD115" s="1042"/>
      <c r="DE115" s="1042"/>
      <c r="DF115" s="1023"/>
      <c r="DG115" s="1030" t="s">
        <v>425</v>
      </c>
      <c r="DH115" s="1031"/>
      <c r="DI115" s="1031"/>
      <c r="DJ115" s="1031"/>
      <c r="DK115" s="1032"/>
      <c r="DL115" s="1033" t="s">
        <v>428</v>
      </c>
      <c r="DM115" s="1031"/>
      <c r="DN115" s="1031"/>
      <c r="DO115" s="1031"/>
      <c r="DP115" s="1032"/>
      <c r="DQ115" s="1033" t="s">
        <v>428</v>
      </c>
      <c r="DR115" s="1031"/>
      <c r="DS115" s="1031"/>
      <c r="DT115" s="1031"/>
      <c r="DU115" s="1032"/>
      <c r="DV115" s="1034" t="s">
        <v>425</v>
      </c>
      <c r="DW115" s="1035"/>
      <c r="DX115" s="1035"/>
      <c r="DY115" s="1035"/>
      <c r="DZ115" s="1036"/>
    </row>
    <row r="116" spans="1:130" s="226" customFormat="1" ht="26.25" customHeight="1" x14ac:dyDescent="0.15">
      <c r="A116" s="1028"/>
      <c r="B116" s="1029"/>
      <c r="C116" s="1037" t="s">
        <v>444</v>
      </c>
      <c r="D116" s="1037"/>
      <c r="E116" s="1037"/>
      <c r="F116" s="1037"/>
      <c r="G116" s="1037"/>
      <c r="H116" s="1037"/>
      <c r="I116" s="1037"/>
      <c r="J116" s="1037"/>
      <c r="K116" s="1037"/>
      <c r="L116" s="1037"/>
      <c r="M116" s="1037"/>
      <c r="N116" s="1037"/>
      <c r="O116" s="1037"/>
      <c r="P116" s="1037"/>
      <c r="Q116" s="1037"/>
      <c r="R116" s="1037"/>
      <c r="S116" s="1037"/>
      <c r="T116" s="1037"/>
      <c r="U116" s="1037"/>
      <c r="V116" s="1037"/>
      <c r="W116" s="1037"/>
      <c r="X116" s="1037"/>
      <c r="Y116" s="1037"/>
      <c r="Z116" s="1038"/>
      <c r="AA116" s="1030" t="s">
        <v>431</v>
      </c>
      <c r="AB116" s="1031"/>
      <c r="AC116" s="1031"/>
      <c r="AD116" s="1031"/>
      <c r="AE116" s="1032"/>
      <c r="AF116" s="1033">
        <v>73</v>
      </c>
      <c r="AG116" s="1031"/>
      <c r="AH116" s="1031"/>
      <c r="AI116" s="1031"/>
      <c r="AJ116" s="1032"/>
      <c r="AK116" s="1033" t="s">
        <v>437</v>
      </c>
      <c r="AL116" s="1031"/>
      <c r="AM116" s="1031"/>
      <c r="AN116" s="1031"/>
      <c r="AO116" s="1032"/>
      <c r="AP116" s="1034" t="s">
        <v>425</v>
      </c>
      <c r="AQ116" s="1035"/>
      <c r="AR116" s="1035"/>
      <c r="AS116" s="1035"/>
      <c r="AT116" s="1036"/>
      <c r="AU116" s="972"/>
      <c r="AV116" s="973"/>
      <c r="AW116" s="973"/>
      <c r="AX116" s="973"/>
      <c r="AY116" s="973"/>
      <c r="AZ116" s="1039" t="s">
        <v>445</v>
      </c>
      <c r="BA116" s="1040"/>
      <c r="BB116" s="1040"/>
      <c r="BC116" s="1040"/>
      <c r="BD116" s="1040"/>
      <c r="BE116" s="1040"/>
      <c r="BF116" s="1040"/>
      <c r="BG116" s="1040"/>
      <c r="BH116" s="1040"/>
      <c r="BI116" s="1040"/>
      <c r="BJ116" s="1040"/>
      <c r="BK116" s="1040"/>
      <c r="BL116" s="1040"/>
      <c r="BM116" s="1040"/>
      <c r="BN116" s="1040"/>
      <c r="BO116" s="1040"/>
      <c r="BP116" s="1041"/>
      <c r="BQ116" s="991" t="s">
        <v>424</v>
      </c>
      <c r="BR116" s="992"/>
      <c r="BS116" s="992"/>
      <c r="BT116" s="992"/>
      <c r="BU116" s="992"/>
      <c r="BV116" s="992" t="s">
        <v>424</v>
      </c>
      <c r="BW116" s="992"/>
      <c r="BX116" s="992"/>
      <c r="BY116" s="992"/>
      <c r="BZ116" s="992"/>
      <c r="CA116" s="992" t="s">
        <v>431</v>
      </c>
      <c r="CB116" s="992"/>
      <c r="CC116" s="992"/>
      <c r="CD116" s="992"/>
      <c r="CE116" s="992"/>
      <c r="CF116" s="986" t="s">
        <v>431</v>
      </c>
      <c r="CG116" s="987"/>
      <c r="CH116" s="987"/>
      <c r="CI116" s="987"/>
      <c r="CJ116" s="987"/>
      <c r="CK116" s="1017"/>
      <c r="CL116" s="1018"/>
      <c r="CM116" s="988" t="s">
        <v>446</v>
      </c>
      <c r="CN116" s="989"/>
      <c r="CO116" s="989"/>
      <c r="CP116" s="989"/>
      <c r="CQ116" s="989"/>
      <c r="CR116" s="989"/>
      <c r="CS116" s="989"/>
      <c r="CT116" s="989"/>
      <c r="CU116" s="989"/>
      <c r="CV116" s="989"/>
      <c r="CW116" s="989"/>
      <c r="CX116" s="989"/>
      <c r="CY116" s="989"/>
      <c r="CZ116" s="989"/>
      <c r="DA116" s="989"/>
      <c r="DB116" s="989"/>
      <c r="DC116" s="989"/>
      <c r="DD116" s="989"/>
      <c r="DE116" s="989"/>
      <c r="DF116" s="990"/>
      <c r="DG116" s="1030" t="s">
        <v>431</v>
      </c>
      <c r="DH116" s="1031"/>
      <c r="DI116" s="1031"/>
      <c r="DJ116" s="1031"/>
      <c r="DK116" s="1032"/>
      <c r="DL116" s="1033" t="s">
        <v>437</v>
      </c>
      <c r="DM116" s="1031"/>
      <c r="DN116" s="1031"/>
      <c r="DO116" s="1031"/>
      <c r="DP116" s="1032"/>
      <c r="DQ116" s="1033" t="s">
        <v>437</v>
      </c>
      <c r="DR116" s="1031"/>
      <c r="DS116" s="1031"/>
      <c r="DT116" s="1031"/>
      <c r="DU116" s="1032"/>
      <c r="DV116" s="1034" t="s">
        <v>428</v>
      </c>
      <c r="DW116" s="1035"/>
      <c r="DX116" s="1035"/>
      <c r="DY116" s="1035"/>
      <c r="DZ116" s="1036"/>
    </row>
    <row r="117" spans="1:130" s="226" customFormat="1" ht="26.25" customHeight="1" x14ac:dyDescent="0.15">
      <c r="A117" s="976" t="s">
        <v>178</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7" t="s">
        <v>447</v>
      </c>
      <c r="Z117" s="958"/>
      <c r="AA117" s="1048">
        <v>6518711</v>
      </c>
      <c r="AB117" s="1049"/>
      <c r="AC117" s="1049"/>
      <c r="AD117" s="1049"/>
      <c r="AE117" s="1050"/>
      <c r="AF117" s="1051">
        <v>6300410</v>
      </c>
      <c r="AG117" s="1049"/>
      <c r="AH117" s="1049"/>
      <c r="AI117" s="1049"/>
      <c r="AJ117" s="1050"/>
      <c r="AK117" s="1051">
        <v>5898879</v>
      </c>
      <c r="AL117" s="1049"/>
      <c r="AM117" s="1049"/>
      <c r="AN117" s="1049"/>
      <c r="AO117" s="1050"/>
      <c r="AP117" s="1052"/>
      <c r="AQ117" s="1053"/>
      <c r="AR117" s="1053"/>
      <c r="AS117" s="1053"/>
      <c r="AT117" s="1054"/>
      <c r="AU117" s="972"/>
      <c r="AV117" s="973"/>
      <c r="AW117" s="973"/>
      <c r="AX117" s="973"/>
      <c r="AY117" s="973"/>
      <c r="AZ117" s="1039" t="s">
        <v>448</v>
      </c>
      <c r="BA117" s="1040"/>
      <c r="BB117" s="1040"/>
      <c r="BC117" s="1040"/>
      <c r="BD117" s="1040"/>
      <c r="BE117" s="1040"/>
      <c r="BF117" s="1040"/>
      <c r="BG117" s="1040"/>
      <c r="BH117" s="1040"/>
      <c r="BI117" s="1040"/>
      <c r="BJ117" s="1040"/>
      <c r="BK117" s="1040"/>
      <c r="BL117" s="1040"/>
      <c r="BM117" s="1040"/>
      <c r="BN117" s="1040"/>
      <c r="BO117" s="1040"/>
      <c r="BP117" s="1041"/>
      <c r="BQ117" s="991" t="s">
        <v>423</v>
      </c>
      <c r="BR117" s="992"/>
      <c r="BS117" s="992"/>
      <c r="BT117" s="992"/>
      <c r="BU117" s="992"/>
      <c r="BV117" s="992" t="s">
        <v>437</v>
      </c>
      <c r="BW117" s="992"/>
      <c r="BX117" s="992"/>
      <c r="BY117" s="992"/>
      <c r="BZ117" s="992"/>
      <c r="CA117" s="992" t="s">
        <v>425</v>
      </c>
      <c r="CB117" s="992"/>
      <c r="CC117" s="992"/>
      <c r="CD117" s="992"/>
      <c r="CE117" s="992"/>
      <c r="CF117" s="986" t="s">
        <v>423</v>
      </c>
      <c r="CG117" s="987"/>
      <c r="CH117" s="987"/>
      <c r="CI117" s="987"/>
      <c r="CJ117" s="987"/>
      <c r="CK117" s="1017"/>
      <c r="CL117" s="1018"/>
      <c r="CM117" s="988" t="s">
        <v>449</v>
      </c>
      <c r="CN117" s="989"/>
      <c r="CO117" s="989"/>
      <c r="CP117" s="989"/>
      <c r="CQ117" s="989"/>
      <c r="CR117" s="989"/>
      <c r="CS117" s="989"/>
      <c r="CT117" s="989"/>
      <c r="CU117" s="989"/>
      <c r="CV117" s="989"/>
      <c r="CW117" s="989"/>
      <c r="CX117" s="989"/>
      <c r="CY117" s="989"/>
      <c r="CZ117" s="989"/>
      <c r="DA117" s="989"/>
      <c r="DB117" s="989"/>
      <c r="DC117" s="989"/>
      <c r="DD117" s="989"/>
      <c r="DE117" s="989"/>
      <c r="DF117" s="990"/>
      <c r="DG117" s="1030" t="s">
        <v>437</v>
      </c>
      <c r="DH117" s="1031"/>
      <c r="DI117" s="1031"/>
      <c r="DJ117" s="1031"/>
      <c r="DK117" s="1032"/>
      <c r="DL117" s="1033" t="s">
        <v>437</v>
      </c>
      <c r="DM117" s="1031"/>
      <c r="DN117" s="1031"/>
      <c r="DO117" s="1031"/>
      <c r="DP117" s="1032"/>
      <c r="DQ117" s="1033" t="s">
        <v>425</v>
      </c>
      <c r="DR117" s="1031"/>
      <c r="DS117" s="1031"/>
      <c r="DT117" s="1031"/>
      <c r="DU117" s="1032"/>
      <c r="DV117" s="1034" t="s">
        <v>437</v>
      </c>
      <c r="DW117" s="1035"/>
      <c r="DX117" s="1035"/>
      <c r="DY117" s="1035"/>
      <c r="DZ117" s="1036"/>
    </row>
    <row r="118" spans="1:130" s="226" customFormat="1" ht="26.25" customHeight="1" x14ac:dyDescent="0.15">
      <c r="A118" s="976" t="s">
        <v>417</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415</v>
      </c>
      <c r="AB118" s="957"/>
      <c r="AC118" s="957"/>
      <c r="AD118" s="957"/>
      <c r="AE118" s="958"/>
      <c r="AF118" s="956" t="s">
        <v>295</v>
      </c>
      <c r="AG118" s="957"/>
      <c r="AH118" s="957"/>
      <c r="AI118" s="957"/>
      <c r="AJ118" s="958"/>
      <c r="AK118" s="956" t="s">
        <v>294</v>
      </c>
      <c r="AL118" s="957"/>
      <c r="AM118" s="957"/>
      <c r="AN118" s="957"/>
      <c r="AO118" s="958"/>
      <c r="AP118" s="1043" t="s">
        <v>416</v>
      </c>
      <c r="AQ118" s="1044"/>
      <c r="AR118" s="1044"/>
      <c r="AS118" s="1044"/>
      <c r="AT118" s="1045"/>
      <c r="AU118" s="972"/>
      <c r="AV118" s="973"/>
      <c r="AW118" s="973"/>
      <c r="AX118" s="973"/>
      <c r="AY118" s="973"/>
      <c r="AZ118" s="1046" t="s">
        <v>450</v>
      </c>
      <c r="BA118" s="1037"/>
      <c r="BB118" s="1037"/>
      <c r="BC118" s="1037"/>
      <c r="BD118" s="1037"/>
      <c r="BE118" s="1037"/>
      <c r="BF118" s="1037"/>
      <c r="BG118" s="1037"/>
      <c r="BH118" s="1037"/>
      <c r="BI118" s="1037"/>
      <c r="BJ118" s="1037"/>
      <c r="BK118" s="1037"/>
      <c r="BL118" s="1037"/>
      <c r="BM118" s="1037"/>
      <c r="BN118" s="1037"/>
      <c r="BO118" s="1037"/>
      <c r="BP118" s="1038"/>
      <c r="BQ118" s="1069" t="s">
        <v>423</v>
      </c>
      <c r="BR118" s="1070"/>
      <c r="BS118" s="1070"/>
      <c r="BT118" s="1070"/>
      <c r="BU118" s="1070"/>
      <c r="BV118" s="1070" t="s">
        <v>423</v>
      </c>
      <c r="BW118" s="1070"/>
      <c r="BX118" s="1070"/>
      <c r="BY118" s="1070"/>
      <c r="BZ118" s="1070"/>
      <c r="CA118" s="1070" t="s">
        <v>437</v>
      </c>
      <c r="CB118" s="1070"/>
      <c r="CC118" s="1070"/>
      <c r="CD118" s="1070"/>
      <c r="CE118" s="1070"/>
      <c r="CF118" s="986" t="s">
        <v>423</v>
      </c>
      <c r="CG118" s="987"/>
      <c r="CH118" s="987"/>
      <c r="CI118" s="987"/>
      <c r="CJ118" s="987"/>
      <c r="CK118" s="1017"/>
      <c r="CL118" s="1018"/>
      <c r="CM118" s="988" t="s">
        <v>451</v>
      </c>
      <c r="CN118" s="989"/>
      <c r="CO118" s="989"/>
      <c r="CP118" s="989"/>
      <c r="CQ118" s="989"/>
      <c r="CR118" s="989"/>
      <c r="CS118" s="989"/>
      <c r="CT118" s="989"/>
      <c r="CU118" s="989"/>
      <c r="CV118" s="989"/>
      <c r="CW118" s="989"/>
      <c r="CX118" s="989"/>
      <c r="CY118" s="989"/>
      <c r="CZ118" s="989"/>
      <c r="DA118" s="989"/>
      <c r="DB118" s="989"/>
      <c r="DC118" s="989"/>
      <c r="DD118" s="989"/>
      <c r="DE118" s="989"/>
      <c r="DF118" s="990"/>
      <c r="DG118" s="1030" t="s">
        <v>423</v>
      </c>
      <c r="DH118" s="1031"/>
      <c r="DI118" s="1031"/>
      <c r="DJ118" s="1031"/>
      <c r="DK118" s="1032"/>
      <c r="DL118" s="1033" t="s">
        <v>423</v>
      </c>
      <c r="DM118" s="1031"/>
      <c r="DN118" s="1031"/>
      <c r="DO118" s="1031"/>
      <c r="DP118" s="1032"/>
      <c r="DQ118" s="1033" t="s">
        <v>423</v>
      </c>
      <c r="DR118" s="1031"/>
      <c r="DS118" s="1031"/>
      <c r="DT118" s="1031"/>
      <c r="DU118" s="1032"/>
      <c r="DV118" s="1034" t="s">
        <v>425</v>
      </c>
      <c r="DW118" s="1035"/>
      <c r="DX118" s="1035"/>
      <c r="DY118" s="1035"/>
      <c r="DZ118" s="1036"/>
    </row>
    <row r="119" spans="1:130" s="226" customFormat="1" ht="26.25" customHeight="1" x14ac:dyDescent="0.15">
      <c r="A119" s="1130" t="s">
        <v>420</v>
      </c>
      <c r="B119" s="1016"/>
      <c r="C119" s="995" t="s">
        <v>421</v>
      </c>
      <c r="D119" s="996"/>
      <c r="E119" s="996"/>
      <c r="F119" s="996"/>
      <c r="G119" s="996"/>
      <c r="H119" s="996"/>
      <c r="I119" s="996"/>
      <c r="J119" s="996"/>
      <c r="K119" s="996"/>
      <c r="L119" s="996"/>
      <c r="M119" s="996"/>
      <c r="N119" s="996"/>
      <c r="O119" s="996"/>
      <c r="P119" s="996"/>
      <c r="Q119" s="996"/>
      <c r="R119" s="996"/>
      <c r="S119" s="996"/>
      <c r="T119" s="996"/>
      <c r="U119" s="996"/>
      <c r="V119" s="996"/>
      <c r="W119" s="996"/>
      <c r="X119" s="996"/>
      <c r="Y119" s="996"/>
      <c r="Z119" s="997"/>
      <c r="AA119" s="963">
        <v>48000</v>
      </c>
      <c r="AB119" s="964"/>
      <c r="AC119" s="964"/>
      <c r="AD119" s="964"/>
      <c r="AE119" s="965"/>
      <c r="AF119" s="966">
        <v>48000</v>
      </c>
      <c r="AG119" s="964"/>
      <c r="AH119" s="964"/>
      <c r="AI119" s="964"/>
      <c r="AJ119" s="965"/>
      <c r="AK119" s="966">
        <v>47200</v>
      </c>
      <c r="AL119" s="964"/>
      <c r="AM119" s="964"/>
      <c r="AN119" s="964"/>
      <c r="AO119" s="965"/>
      <c r="AP119" s="967">
        <v>0.2</v>
      </c>
      <c r="AQ119" s="968"/>
      <c r="AR119" s="968"/>
      <c r="AS119" s="968"/>
      <c r="AT119" s="969"/>
      <c r="AU119" s="974"/>
      <c r="AV119" s="975"/>
      <c r="AW119" s="975"/>
      <c r="AX119" s="975"/>
      <c r="AY119" s="975"/>
      <c r="AZ119" s="257" t="s">
        <v>178</v>
      </c>
      <c r="BA119" s="257"/>
      <c r="BB119" s="257"/>
      <c r="BC119" s="257"/>
      <c r="BD119" s="257"/>
      <c r="BE119" s="257"/>
      <c r="BF119" s="257"/>
      <c r="BG119" s="257"/>
      <c r="BH119" s="257"/>
      <c r="BI119" s="257"/>
      <c r="BJ119" s="257"/>
      <c r="BK119" s="257"/>
      <c r="BL119" s="257"/>
      <c r="BM119" s="257"/>
      <c r="BN119" s="257"/>
      <c r="BO119" s="1047" t="s">
        <v>452</v>
      </c>
      <c r="BP119" s="1078"/>
      <c r="BQ119" s="1069">
        <v>82970887</v>
      </c>
      <c r="BR119" s="1070"/>
      <c r="BS119" s="1070"/>
      <c r="BT119" s="1070"/>
      <c r="BU119" s="1070"/>
      <c r="BV119" s="1070">
        <v>86140421</v>
      </c>
      <c r="BW119" s="1070"/>
      <c r="BX119" s="1070"/>
      <c r="BY119" s="1070"/>
      <c r="BZ119" s="1070"/>
      <c r="CA119" s="1070">
        <v>85431405</v>
      </c>
      <c r="CB119" s="1070"/>
      <c r="CC119" s="1070"/>
      <c r="CD119" s="1070"/>
      <c r="CE119" s="1070"/>
      <c r="CF119" s="1071"/>
      <c r="CG119" s="1072"/>
      <c r="CH119" s="1072"/>
      <c r="CI119" s="1072"/>
      <c r="CJ119" s="1073"/>
      <c r="CK119" s="1019"/>
      <c r="CL119" s="1020"/>
      <c r="CM119" s="1074" t="s">
        <v>453</v>
      </c>
      <c r="CN119" s="1075"/>
      <c r="CO119" s="1075"/>
      <c r="CP119" s="1075"/>
      <c r="CQ119" s="1075"/>
      <c r="CR119" s="1075"/>
      <c r="CS119" s="1075"/>
      <c r="CT119" s="1075"/>
      <c r="CU119" s="1075"/>
      <c r="CV119" s="1075"/>
      <c r="CW119" s="1075"/>
      <c r="CX119" s="1075"/>
      <c r="CY119" s="1075"/>
      <c r="CZ119" s="1075"/>
      <c r="DA119" s="1075"/>
      <c r="DB119" s="1075"/>
      <c r="DC119" s="1075"/>
      <c r="DD119" s="1075"/>
      <c r="DE119" s="1075"/>
      <c r="DF119" s="1076"/>
      <c r="DG119" s="1077" t="s">
        <v>437</v>
      </c>
      <c r="DH119" s="1056"/>
      <c r="DI119" s="1056"/>
      <c r="DJ119" s="1056"/>
      <c r="DK119" s="1057"/>
      <c r="DL119" s="1055" t="s">
        <v>437</v>
      </c>
      <c r="DM119" s="1056"/>
      <c r="DN119" s="1056"/>
      <c r="DO119" s="1056"/>
      <c r="DP119" s="1057"/>
      <c r="DQ119" s="1055" t="s">
        <v>437</v>
      </c>
      <c r="DR119" s="1056"/>
      <c r="DS119" s="1056"/>
      <c r="DT119" s="1056"/>
      <c r="DU119" s="1057"/>
      <c r="DV119" s="1058" t="s">
        <v>437</v>
      </c>
      <c r="DW119" s="1059"/>
      <c r="DX119" s="1059"/>
      <c r="DY119" s="1059"/>
      <c r="DZ119" s="1060"/>
    </row>
    <row r="120" spans="1:130" s="226" customFormat="1" ht="26.25" customHeight="1" x14ac:dyDescent="0.15">
      <c r="A120" s="1131"/>
      <c r="B120" s="1018"/>
      <c r="C120" s="988" t="s">
        <v>427</v>
      </c>
      <c r="D120" s="989"/>
      <c r="E120" s="989"/>
      <c r="F120" s="989"/>
      <c r="G120" s="989"/>
      <c r="H120" s="989"/>
      <c r="I120" s="989"/>
      <c r="J120" s="989"/>
      <c r="K120" s="989"/>
      <c r="L120" s="989"/>
      <c r="M120" s="989"/>
      <c r="N120" s="989"/>
      <c r="O120" s="989"/>
      <c r="P120" s="989"/>
      <c r="Q120" s="989"/>
      <c r="R120" s="989"/>
      <c r="S120" s="989"/>
      <c r="T120" s="989"/>
      <c r="U120" s="989"/>
      <c r="V120" s="989"/>
      <c r="W120" s="989"/>
      <c r="X120" s="989"/>
      <c r="Y120" s="989"/>
      <c r="Z120" s="990"/>
      <c r="AA120" s="1030" t="s">
        <v>437</v>
      </c>
      <c r="AB120" s="1031"/>
      <c r="AC120" s="1031"/>
      <c r="AD120" s="1031"/>
      <c r="AE120" s="1032"/>
      <c r="AF120" s="1033" t="s">
        <v>437</v>
      </c>
      <c r="AG120" s="1031"/>
      <c r="AH120" s="1031"/>
      <c r="AI120" s="1031"/>
      <c r="AJ120" s="1032"/>
      <c r="AK120" s="1033" t="s">
        <v>437</v>
      </c>
      <c r="AL120" s="1031"/>
      <c r="AM120" s="1031"/>
      <c r="AN120" s="1031"/>
      <c r="AO120" s="1032"/>
      <c r="AP120" s="1034" t="s">
        <v>437</v>
      </c>
      <c r="AQ120" s="1035"/>
      <c r="AR120" s="1035"/>
      <c r="AS120" s="1035"/>
      <c r="AT120" s="1036"/>
      <c r="AU120" s="1061" t="s">
        <v>454</v>
      </c>
      <c r="AV120" s="1062"/>
      <c r="AW120" s="1062"/>
      <c r="AX120" s="1062"/>
      <c r="AY120" s="1063"/>
      <c r="AZ120" s="1012" t="s">
        <v>455</v>
      </c>
      <c r="BA120" s="961"/>
      <c r="BB120" s="961"/>
      <c r="BC120" s="961"/>
      <c r="BD120" s="961"/>
      <c r="BE120" s="961"/>
      <c r="BF120" s="961"/>
      <c r="BG120" s="961"/>
      <c r="BH120" s="961"/>
      <c r="BI120" s="961"/>
      <c r="BJ120" s="961"/>
      <c r="BK120" s="961"/>
      <c r="BL120" s="961"/>
      <c r="BM120" s="961"/>
      <c r="BN120" s="961"/>
      <c r="BO120" s="961"/>
      <c r="BP120" s="962"/>
      <c r="BQ120" s="998">
        <v>7120561</v>
      </c>
      <c r="BR120" s="999"/>
      <c r="BS120" s="999"/>
      <c r="BT120" s="999"/>
      <c r="BU120" s="999"/>
      <c r="BV120" s="999">
        <v>6106711</v>
      </c>
      <c r="BW120" s="999"/>
      <c r="BX120" s="999"/>
      <c r="BY120" s="999"/>
      <c r="BZ120" s="999"/>
      <c r="CA120" s="999">
        <v>6122015</v>
      </c>
      <c r="CB120" s="999"/>
      <c r="CC120" s="999"/>
      <c r="CD120" s="999"/>
      <c r="CE120" s="999"/>
      <c r="CF120" s="1013">
        <v>25.8</v>
      </c>
      <c r="CG120" s="1014"/>
      <c r="CH120" s="1014"/>
      <c r="CI120" s="1014"/>
      <c r="CJ120" s="1014"/>
      <c r="CK120" s="1079" t="s">
        <v>456</v>
      </c>
      <c r="CL120" s="1080"/>
      <c r="CM120" s="1080"/>
      <c r="CN120" s="1080"/>
      <c r="CO120" s="1081"/>
      <c r="CP120" s="1087" t="s">
        <v>457</v>
      </c>
      <c r="CQ120" s="1088"/>
      <c r="CR120" s="1088"/>
      <c r="CS120" s="1088"/>
      <c r="CT120" s="1088"/>
      <c r="CU120" s="1088"/>
      <c r="CV120" s="1088"/>
      <c r="CW120" s="1088"/>
      <c r="CX120" s="1088"/>
      <c r="CY120" s="1088"/>
      <c r="CZ120" s="1088"/>
      <c r="DA120" s="1088"/>
      <c r="DB120" s="1088"/>
      <c r="DC120" s="1088"/>
      <c r="DD120" s="1088"/>
      <c r="DE120" s="1088"/>
      <c r="DF120" s="1089"/>
      <c r="DG120" s="998" t="s">
        <v>437</v>
      </c>
      <c r="DH120" s="999"/>
      <c r="DI120" s="999"/>
      <c r="DJ120" s="999"/>
      <c r="DK120" s="999"/>
      <c r="DL120" s="999" t="s">
        <v>437</v>
      </c>
      <c r="DM120" s="999"/>
      <c r="DN120" s="999"/>
      <c r="DO120" s="999"/>
      <c r="DP120" s="999"/>
      <c r="DQ120" s="999">
        <v>28609936</v>
      </c>
      <c r="DR120" s="999"/>
      <c r="DS120" s="999"/>
      <c r="DT120" s="999"/>
      <c r="DU120" s="999"/>
      <c r="DV120" s="1000">
        <v>120.8</v>
      </c>
      <c r="DW120" s="1000"/>
      <c r="DX120" s="1000"/>
      <c r="DY120" s="1000"/>
      <c r="DZ120" s="1001"/>
    </row>
    <row r="121" spans="1:130" s="226" customFormat="1" ht="26.25" customHeight="1" x14ac:dyDescent="0.15">
      <c r="A121" s="1131"/>
      <c r="B121" s="1018"/>
      <c r="C121" s="1039" t="s">
        <v>458</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30" t="s">
        <v>437</v>
      </c>
      <c r="AB121" s="1031"/>
      <c r="AC121" s="1031"/>
      <c r="AD121" s="1031"/>
      <c r="AE121" s="1032"/>
      <c r="AF121" s="1033" t="s">
        <v>437</v>
      </c>
      <c r="AG121" s="1031"/>
      <c r="AH121" s="1031"/>
      <c r="AI121" s="1031"/>
      <c r="AJ121" s="1032"/>
      <c r="AK121" s="1033" t="s">
        <v>437</v>
      </c>
      <c r="AL121" s="1031"/>
      <c r="AM121" s="1031"/>
      <c r="AN121" s="1031"/>
      <c r="AO121" s="1032"/>
      <c r="AP121" s="1034" t="s">
        <v>437</v>
      </c>
      <c r="AQ121" s="1035"/>
      <c r="AR121" s="1035"/>
      <c r="AS121" s="1035"/>
      <c r="AT121" s="1036"/>
      <c r="AU121" s="1064"/>
      <c r="AV121" s="1065"/>
      <c r="AW121" s="1065"/>
      <c r="AX121" s="1065"/>
      <c r="AY121" s="1066"/>
      <c r="AZ121" s="1021" t="s">
        <v>459</v>
      </c>
      <c r="BA121" s="1022"/>
      <c r="BB121" s="1022"/>
      <c r="BC121" s="1022"/>
      <c r="BD121" s="1022"/>
      <c r="BE121" s="1022"/>
      <c r="BF121" s="1022"/>
      <c r="BG121" s="1022"/>
      <c r="BH121" s="1022"/>
      <c r="BI121" s="1022"/>
      <c r="BJ121" s="1022"/>
      <c r="BK121" s="1022"/>
      <c r="BL121" s="1022"/>
      <c r="BM121" s="1022"/>
      <c r="BN121" s="1022"/>
      <c r="BO121" s="1022"/>
      <c r="BP121" s="1023"/>
      <c r="BQ121" s="991">
        <v>18226479</v>
      </c>
      <c r="BR121" s="992"/>
      <c r="BS121" s="992"/>
      <c r="BT121" s="992"/>
      <c r="BU121" s="992"/>
      <c r="BV121" s="992">
        <v>18697063</v>
      </c>
      <c r="BW121" s="992"/>
      <c r="BX121" s="992"/>
      <c r="BY121" s="992"/>
      <c r="BZ121" s="992"/>
      <c r="CA121" s="992">
        <v>19223938</v>
      </c>
      <c r="CB121" s="992"/>
      <c r="CC121" s="992"/>
      <c r="CD121" s="992"/>
      <c r="CE121" s="992"/>
      <c r="CF121" s="986">
        <v>81.099999999999994</v>
      </c>
      <c r="CG121" s="987"/>
      <c r="CH121" s="987"/>
      <c r="CI121" s="987"/>
      <c r="CJ121" s="987"/>
      <c r="CK121" s="1082"/>
      <c r="CL121" s="1083"/>
      <c r="CM121" s="1083"/>
      <c r="CN121" s="1083"/>
      <c r="CO121" s="1084"/>
      <c r="CP121" s="1092" t="s">
        <v>460</v>
      </c>
      <c r="CQ121" s="1093"/>
      <c r="CR121" s="1093"/>
      <c r="CS121" s="1093"/>
      <c r="CT121" s="1093"/>
      <c r="CU121" s="1093"/>
      <c r="CV121" s="1093"/>
      <c r="CW121" s="1093"/>
      <c r="CX121" s="1093"/>
      <c r="CY121" s="1093"/>
      <c r="CZ121" s="1093"/>
      <c r="DA121" s="1093"/>
      <c r="DB121" s="1093"/>
      <c r="DC121" s="1093"/>
      <c r="DD121" s="1093"/>
      <c r="DE121" s="1093"/>
      <c r="DF121" s="1094"/>
      <c r="DG121" s="991" t="s">
        <v>437</v>
      </c>
      <c r="DH121" s="992"/>
      <c r="DI121" s="992"/>
      <c r="DJ121" s="992"/>
      <c r="DK121" s="992"/>
      <c r="DL121" s="992" t="s">
        <v>437</v>
      </c>
      <c r="DM121" s="992"/>
      <c r="DN121" s="992"/>
      <c r="DO121" s="992"/>
      <c r="DP121" s="992"/>
      <c r="DQ121" s="992" t="s">
        <v>437</v>
      </c>
      <c r="DR121" s="992"/>
      <c r="DS121" s="992"/>
      <c r="DT121" s="992"/>
      <c r="DU121" s="992"/>
      <c r="DV121" s="993" t="s">
        <v>437</v>
      </c>
      <c r="DW121" s="993"/>
      <c r="DX121" s="993"/>
      <c r="DY121" s="993"/>
      <c r="DZ121" s="994"/>
    </row>
    <row r="122" spans="1:130" s="226" customFormat="1" ht="26.25" customHeight="1" x14ac:dyDescent="0.15">
      <c r="A122" s="1131"/>
      <c r="B122" s="1018"/>
      <c r="C122" s="988" t="s">
        <v>440</v>
      </c>
      <c r="D122" s="989"/>
      <c r="E122" s="989"/>
      <c r="F122" s="989"/>
      <c r="G122" s="989"/>
      <c r="H122" s="989"/>
      <c r="I122" s="989"/>
      <c r="J122" s="989"/>
      <c r="K122" s="989"/>
      <c r="L122" s="989"/>
      <c r="M122" s="989"/>
      <c r="N122" s="989"/>
      <c r="O122" s="989"/>
      <c r="P122" s="989"/>
      <c r="Q122" s="989"/>
      <c r="R122" s="989"/>
      <c r="S122" s="989"/>
      <c r="T122" s="989"/>
      <c r="U122" s="989"/>
      <c r="V122" s="989"/>
      <c r="W122" s="989"/>
      <c r="X122" s="989"/>
      <c r="Y122" s="989"/>
      <c r="Z122" s="990"/>
      <c r="AA122" s="1030" t="s">
        <v>437</v>
      </c>
      <c r="AB122" s="1031"/>
      <c r="AC122" s="1031"/>
      <c r="AD122" s="1031"/>
      <c r="AE122" s="1032"/>
      <c r="AF122" s="1033" t="s">
        <v>437</v>
      </c>
      <c r="AG122" s="1031"/>
      <c r="AH122" s="1031"/>
      <c r="AI122" s="1031"/>
      <c r="AJ122" s="1032"/>
      <c r="AK122" s="1033" t="s">
        <v>437</v>
      </c>
      <c r="AL122" s="1031"/>
      <c r="AM122" s="1031"/>
      <c r="AN122" s="1031"/>
      <c r="AO122" s="1032"/>
      <c r="AP122" s="1034" t="s">
        <v>437</v>
      </c>
      <c r="AQ122" s="1035"/>
      <c r="AR122" s="1035"/>
      <c r="AS122" s="1035"/>
      <c r="AT122" s="1036"/>
      <c r="AU122" s="1064"/>
      <c r="AV122" s="1065"/>
      <c r="AW122" s="1065"/>
      <c r="AX122" s="1065"/>
      <c r="AY122" s="1066"/>
      <c r="AZ122" s="1046" t="s">
        <v>461</v>
      </c>
      <c r="BA122" s="1037"/>
      <c r="BB122" s="1037"/>
      <c r="BC122" s="1037"/>
      <c r="BD122" s="1037"/>
      <c r="BE122" s="1037"/>
      <c r="BF122" s="1037"/>
      <c r="BG122" s="1037"/>
      <c r="BH122" s="1037"/>
      <c r="BI122" s="1037"/>
      <c r="BJ122" s="1037"/>
      <c r="BK122" s="1037"/>
      <c r="BL122" s="1037"/>
      <c r="BM122" s="1037"/>
      <c r="BN122" s="1037"/>
      <c r="BO122" s="1037"/>
      <c r="BP122" s="1038"/>
      <c r="BQ122" s="1069">
        <v>47075489</v>
      </c>
      <c r="BR122" s="1070"/>
      <c r="BS122" s="1070"/>
      <c r="BT122" s="1070"/>
      <c r="BU122" s="1070"/>
      <c r="BV122" s="1070">
        <v>47261467</v>
      </c>
      <c r="BW122" s="1070"/>
      <c r="BX122" s="1070"/>
      <c r="BY122" s="1070"/>
      <c r="BZ122" s="1070"/>
      <c r="CA122" s="1070">
        <v>47939657</v>
      </c>
      <c r="CB122" s="1070"/>
      <c r="CC122" s="1070"/>
      <c r="CD122" s="1070"/>
      <c r="CE122" s="1070"/>
      <c r="CF122" s="1090">
        <v>202.3</v>
      </c>
      <c r="CG122" s="1091"/>
      <c r="CH122" s="1091"/>
      <c r="CI122" s="1091"/>
      <c r="CJ122" s="1091"/>
      <c r="CK122" s="1082"/>
      <c r="CL122" s="1083"/>
      <c r="CM122" s="1083"/>
      <c r="CN122" s="1083"/>
      <c r="CO122" s="1084"/>
      <c r="CP122" s="1092" t="s">
        <v>462</v>
      </c>
      <c r="CQ122" s="1093"/>
      <c r="CR122" s="1093"/>
      <c r="CS122" s="1093"/>
      <c r="CT122" s="1093"/>
      <c r="CU122" s="1093"/>
      <c r="CV122" s="1093"/>
      <c r="CW122" s="1093"/>
      <c r="CX122" s="1093"/>
      <c r="CY122" s="1093"/>
      <c r="CZ122" s="1093"/>
      <c r="DA122" s="1093"/>
      <c r="DB122" s="1093"/>
      <c r="DC122" s="1093"/>
      <c r="DD122" s="1093"/>
      <c r="DE122" s="1093"/>
      <c r="DF122" s="1094"/>
      <c r="DG122" s="991" t="s">
        <v>437</v>
      </c>
      <c r="DH122" s="992"/>
      <c r="DI122" s="992"/>
      <c r="DJ122" s="992"/>
      <c r="DK122" s="992"/>
      <c r="DL122" s="992" t="s">
        <v>437</v>
      </c>
      <c r="DM122" s="992"/>
      <c r="DN122" s="992"/>
      <c r="DO122" s="992"/>
      <c r="DP122" s="992"/>
      <c r="DQ122" s="992" t="s">
        <v>437</v>
      </c>
      <c r="DR122" s="992"/>
      <c r="DS122" s="992"/>
      <c r="DT122" s="992"/>
      <c r="DU122" s="992"/>
      <c r="DV122" s="993" t="s">
        <v>437</v>
      </c>
      <c r="DW122" s="993"/>
      <c r="DX122" s="993"/>
      <c r="DY122" s="993"/>
      <c r="DZ122" s="994"/>
    </row>
    <row r="123" spans="1:130" s="226" customFormat="1" ht="26.25" customHeight="1" x14ac:dyDescent="0.15">
      <c r="A123" s="1131"/>
      <c r="B123" s="1018"/>
      <c r="C123" s="988" t="s">
        <v>446</v>
      </c>
      <c r="D123" s="989"/>
      <c r="E123" s="989"/>
      <c r="F123" s="989"/>
      <c r="G123" s="989"/>
      <c r="H123" s="989"/>
      <c r="I123" s="989"/>
      <c r="J123" s="989"/>
      <c r="K123" s="989"/>
      <c r="L123" s="989"/>
      <c r="M123" s="989"/>
      <c r="N123" s="989"/>
      <c r="O123" s="989"/>
      <c r="P123" s="989"/>
      <c r="Q123" s="989"/>
      <c r="R123" s="989"/>
      <c r="S123" s="989"/>
      <c r="T123" s="989"/>
      <c r="U123" s="989"/>
      <c r="V123" s="989"/>
      <c r="W123" s="989"/>
      <c r="X123" s="989"/>
      <c r="Y123" s="989"/>
      <c r="Z123" s="990"/>
      <c r="AA123" s="1030" t="s">
        <v>437</v>
      </c>
      <c r="AB123" s="1031"/>
      <c r="AC123" s="1031"/>
      <c r="AD123" s="1031"/>
      <c r="AE123" s="1032"/>
      <c r="AF123" s="1033" t="s">
        <v>437</v>
      </c>
      <c r="AG123" s="1031"/>
      <c r="AH123" s="1031"/>
      <c r="AI123" s="1031"/>
      <c r="AJ123" s="1032"/>
      <c r="AK123" s="1033" t="s">
        <v>437</v>
      </c>
      <c r="AL123" s="1031"/>
      <c r="AM123" s="1031"/>
      <c r="AN123" s="1031"/>
      <c r="AO123" s="1032"/>
      <c r="AP123" s="1034" t="s">
        <v>437</v>
      </c>
      <c r="AQ123" s="1035"/>
      <c r="AR123" s="1035"/>
      <c r="AS123" s="1035"/>
      <c r="AT123" s="1036"/>
      <c r="AU123" s="1067"/>
      <c r="AV123" s="1068"/>
      <c r="AW123" s="1068"/>
      <c r="AX123" s="1068"/>
      <c r="AY123" s="1068"/>
      <c r="AZ123" s="257" t="s">
        <v>178</v>
      </c>
      <c r="BA123" s="257"/>
      <c r="BB123" s="257"/>
      <c r="BC123" s="257"/>
      <c r="BD123" s="257"/>
      <c r="BE123" s="257"/>
      <c r="BF123" s="257"/>
      <c r="BG123" s="257"/>
      <c r="BH123" s="257"/>
      <c r="BI123" s="257"/>
      <c r="BJ123" s="257"/>
      <c r="BK123" s="257"/>
      <c r="BL123" s="257"/>
      <c r="BM123" s="257"/>
      <c r="BN123" s="257"/>
      <c r="BO123" s="1047" t="s">
        <v>463</v>
      </c>
      <c r="BP123" s="1078"/>
      <c r="BQ123" s="1137">
        <v>72422529</v>
      </c>
      <c r="BR123" s="1138"/>
      <c r="BS123" s="1138"/>
      <c r="BT123" s="1138"/>
      <c r="BU123" s="1138"/>
      <c r="BV123" s="1138">
        <v>72065241</v>
      </c>
      <c r="BW123" s="1138"/>
      <c r="BX123" s="1138"/>
      <c r="BY123" s="1138"/>
      <c r="BZ123" s="1138"/>
      <c r="CA123" s="1138">
        <v>73285610</v>
      </c>
      <c r="CB123" s="1138"/>
      <c r="CC123" s="1138"/>
      <c r="CD123" s="1138"/>
      <c r="CE123" s="1138"/>
      <c r="CF123" s="1071"/>
      <c r="CG123" s="1072"/>
      <c r="CH123" s="1072"/>
      <c r="CI123" s="1072"/>
      <c r="CJ123" s="1073"/>
      <c r="CK123" s="1082"/>
      <c r="CL123" s="1083"/>
      <c r="CM123" s="1083"/>
      <c r="CN123" s="1083"/>
      <c r="CO123" s="1084"/>
      <c r="CP123" s="1092" t="s">
        <v>464</v>
      </c>
      <c r="CQ123" s="1093"/>
      <c r="CR123" s="1093"/>
      <c r="CS123" s="1093"/>
      <c r="CT123" s="1093"/>
      <c r="CU123" s="1093"/>
      <c r="CV123" s="1093"/>
      <c r="CW123" s="1093"/>
      <c r="CX123" s="1093"/>
      <c r="CY123" s="1093"/>
      <c r="CZ123" s="1093"/>
      <c r="DA123" s="1093"/>
      <c r="DB123" s="1093"/>
      <c r="DC123" s="1093"/>
      <c r="DD123" s="1093"/>
      <c r="DE123" s="1093"/>
      <c r="DF123" s="1094"/>
      <c r="DG123" s="1030" t="s">
        <v>120</v>
      </c>
      <c r="DH123" s="1031"/>
      <c r="DI123" s="1031"/>
      <c r="DJ123" s="1031"/>
      <c r="DK123" s="1032"/>
      <c r="DL123" s="1033" t="s">
        <v>424</v>
      </c>
      <c r="DM123" s="1031"/>
      <c r="DN123" s="1031"/>
      <c r="DO123" s="1031"/>
      <c r="DP123" s="1032"/>
      <c r="DQ123" s="1033" t="s">
        <v>437</v>
      </c>
      <c r="DR123" s="1031"/>
      <c r="DS123" s="1031"/>
      <c r="DT123" s="1031"/>
      <c r="DU123" s="1032"/>
      <c r="DV123" s="1034" t="s">
        <v>120</v>
      </c>
      <c r="DW123" s="1035"/>
      <c r="DX123" s="1035"/>
      <c r="DY123" s="1035"/>
      <c r="DZ123" s="1036"/>
    </row>
    <row r="124" spans="1:130" s="226" customFormat="1" ht="26.25" customHeight="1" thickBot="1" x14ac:dyDescent="0.2">
      <c r="A124" s="1131"/>
      <c r="B124" s="1018"/>
      <c r="C124" s="988" t="s">
        <v>449</v>
      </c>
      <c r="D124" s="989"/>
      <c r="E124" s="989"/>
      <c r="F124" s="989"/>
      <c r="G124" s="989"/>
      <c r="H124" s="989"/>
      <c r="I124" s="989"/>
      <c r="J124" s="989"/>
      <c r="K124" s="989"/>
      <c r="L124" s="989"/>
      <c r="M124" s="989"/>
      <c r="N124" s="989"/>
      <c r="O124" s="989"/>
      <c r="P124" s="989"/>
      <c r="Q124" s="989"/>
      <c r="R124" s="989"/>
      <c r="S124" s="989"/>
      <c r="T124" s="989"/>
      <c r="U124" s="989"/>
      <c r="V124" s="989"/>
      <c r="W124" s="989"/>
      <c r="X124" s="989"/>
      <c r="Y124" s="989"/>
      <c r="Z124" s="990"/>
      <c r="AA124" s="1030" t="s">
        <v>437</v>
      </c>
      <c r="AB124" s="1031"/>
      <c r="AC124" s="1031"/>
      <c r="AD124" s="1031"/>
      <c r="AE124" s="1032"/>
      <c r="AF124" s="1033" t="s">
        <v>465</v>
      </c>
      <c r="AG124" s="1031"/>
      <c r="AH124" s="1031"/>
      <c r="AI124" s="1031"/>
      <c r="AJ124" s="1032"/>
      <c r="AK124" s="1033" t="s">
        <v>120</v>
      </c>
      <c r="AL124" s="1031"/>
      <c r="AM124" s="1031"/>
      <c r="AN124" s="1031"/>
      <c r="AO124" s="1032"/>
      <c r="AP124" s="1034" t="s">
        <v>437</v>
      </c>
      <c r="AQ124" s="1035"/>
      <c r="AR124" s="1035"/>
      <c r="AS124" s="1035"/>
      <c r="AT124" s="1036"/>
      <c r="AU124" s="1133" t="s">
        <v>466</v>
      </c>
      <c r="AV124" s="1134"/>
      <c r="AW124" s="1134"/>
      <c r="AX124" s="1134"/>
      <c r="AY124" s="1134"/>
      <c r="AZ124" s="1134"/>
      <c r="BA124" s="1134"/>
      <c r="BB124" s="1134"/>
      <c r="BC124" s="1134"/>
      <c r="BD124" s="1134"/>
      <c r="BE124" s="1134"/>
      <c r="BF124" s="1134"/>
      <c r="BG124" s="1134"/>
      <c r="BH124" s="1134"/>
      <c r="BI124" s="1134"/>
      <c r="BJ124" s="1134"/>
      <c r="BK124" s="1134"/>
      <c r="BL124" s="1134"/>
      <c r="BM124" s="1134"/>
      <c r="BN124" s="1134"/>
      <c r="BO124" s="1134"/>
      <c r="BP124" s="1135"/>
      <c r="BQ124" s="1136">
        <v>44.2</v>
      </c>
      <c r="BR124" s="1100"/>
      <c r="BS124" s="1100"/>
      <c r="BT124" s="1100"/>
      <c r="BU124" s="1100"/>
      <c r="BV124" s="1100">
        <v>59.6</v>
      </c>
      <c r="BW124" s="1100"/>
      <c r="BX124" s="1100"/>
      <c r="BY124" s="1100"/>
      <c r="BZ124" s="1100"/>
      <c r="CA124" s="1100">
        <v>51.2</v>
      </c>
      <c r="CB124" s="1100"/>
      <c r="CC124" s="1100"/>
      <c r="CD124" s="1100"/>
      <c r="CE124" s="1100"/>
      <c r="CF124" s="1101"/>
      <c r="CG124" s="1102"/>
      <c r="CH124" s="1102"/>
      <c r="CI124" s="1102"/>
      <c r="CJ124" s="1103"/>
      <c r="CK124" s="1085"/>
      <c r="CL124" s="1085"/>
      <c r="CM124" s="1085"/>
      <c r="CN124" s="1085"/>
      <c r="CO124" s="1086"/>
      <c r="CP124" s="1092" t="s">
        <v>467</v>
      </c>
      <c r="CQ124" s="1093"/>
      <c r="CR124" s="1093"/>
      <c r="CS124" s="1093"/>
      <c r="CT124" s="1093"/>
      <c r="CU124" s="1093"/>
      <c r="CV124" s="1093"/>
      <c r="CW124" s="1093"/>
      <c r="CX124" s="1093"/>
      <c r="CY124" s="1093"/>
      <c r="CZ124" s="1093"/>
      <c r="DA124" s="1093"/>
      <c r="DB124" s="1093"/>
      <c r="DC124" s="1093"/>
      <c r="DD124" s="1093"/>
      <c r="DE124" s="1093"/>
      <c r="DF124" s="1094"/>
      <c r="DG124" s="1077">
        <v>28621474</v>
      </c>
      <c r="DH124" s="1056"/>
      <c r="DI124" s="1056"/>
      <c r="DJ124" s="1056"/>
      <c r="DK124" s="1057"/>
      <c r="DL124" s="1055">
        <v>29540320</v>
      </c>
      <c r="DM124" s="1056"/>
      <c r="DN124" s="1056"/>
      <c r="DO124" s="1056"/>
      <c r="DP124" s="1057"/>
      <c r="DQ124" s="1055" t="s">
        <v>423</v>
      </c>
      <c r="DR124" s="1056"/>
      <c r="DS124" s="1056"/>
      <c r="DT124" s="1056"/>
      <c r="DU124" s="1057"/>
      <c r="DV124" s="1058" t="s">
        <v>424</v>
      </c>
      <c r="DW124" s="1059"/>
      <c r="DX124" s="1059"/>
      <c r="DY124" s="1059"/>
      <c r="DZ124" s="1060"/>
    </row>
    <row r="125" spans="1:130" s="226" customFormat="1" ht="26.25" customHeight="1" x14ac:dyDescent="0.15">
      <c r="A125" s="1131"/>
      <c r="B125" s="1018"/>
      <c r="C125" s="988" t="s">
        <v>451</v>
      </c>
      <c r="D125" s="989"/>
      <c r="E125" s="989"/>
      <c r="F125" s="989"/>
      <c r="G125" s="989"/>
      <c r="H125" s="989"/>
      <c r="I125" s="989"/>
      <c r="J125" s="989"/>
      <c r="K125" s="989"/>
      <c r="L125" s="989"/>
      <c r="M125" s="989"/>
      <c r="N125" s="989"/>
      <c r="O125" s="989"/>
      <c r="P125" s="989"/>
      <c r="Q125" s="989"/>
      <c r="R125" s="989"/>
      <c r="S125" s="989"/>
      <c r="T125" s="989"/>
      <c r="U125" s="989"/>
      <c r="V125" s="989"/>
      <c r="W125" s="989"/>
      <c r="X125" s="989"/>
      <c r="Y125" s="989"/>
      <c r="Z125" s="990"/>
      <c r="AA125" s="1030" t="s">
        <v>424</v>
      </c>
      <c r="AB125" s="1031"/>
      <c r="AC125" s="1031"/>
      <c r="AD125" s="1031"/>
      <c r="AE125" s="1032"/>
      <c r="AF125" s="1033" t="s">
        <v>424</v>
      </c>
      <c r="AG125" s="1031"/>
      <c r="AH125" s="1031"/>
      <c r="AI125" s="1031"/>
      <c r="AJ125" s="1032"/>
      <c r="AK125" s="1033" t="s">
        <v>437</v>
      </c>
      <c r="AL125" s="1031"/>
      <c r="AM125" s="1031"/>
      <c r="AN125" s="1031"/>
      <c r="AO125" s="1032"/>
      <c r="AP125" s="1034" t="s">
        <v>437</v>
      </c>
      <c r="AQ125" s="1035"/>
      <c r="AR125" s="1035"/>
      <c r="AS125" s="1035"/>
      <c r="AT125" s="103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5" t="s">
        <v>468</v>
      </c>
      <c r="CL125" s="1080"/>
      <c r="CM125" s="1080"/>
      <c r="CN125" s="1080"/>
      <c r="CO125" s="1081"/>
      <c r="CP125" s="1012" t="s">
        <v>469</v>
      </c>
      <c r="CQ125" s="961"/>
      <c r="CR125" s="961"/>
      <c r="CS125" s="961"/>
      <c r="CT125" s="961"/>
      <c r="CU125" s="961"/>
      <c r="CV125" s="961"/>
      <c r="CW125" s="961"/>
      <c r="CX125" s="961"/>
      <c r="CY125" s="961"/>
      <c r="CZ125" s="961"/>
      <c r="DA125" s="961"/>
      <c r="DB125" s="961"/>
      <c r="DC125" s="961"/>
      <c r="DD125" s="961"/>
      <c r="DE125" s="961"/>
      <c r="DF125" s="962"/>
      <c r="DG125" s="998" t="s">
        <v>437</v>
      </c>
      <c r="DH125" s="999"/>
      <c r="DI125" s="999"/>
      <c r="DJ125" s="999"/>
      <c r="DK125" s="999"/>
      <c r="DL125" s="999" t="s">
        <v>424</v>
      </c>
      <c r="DM125" s="999"/>
      <c r="DN125" s="999"/>
      <c r="DO125" s="999"/>
      <c r="DP125" s="999"/>
      <c r="DQ125" s="999" t="s">
        <v>470</v>
      </c>
      <c r="DR125" s="999"/>
      <c r="DS125" s="999"/>
      <c r="DT125" s="999"/>
      <c r="DU125" s="999"/>
      <c r="DV125" s="1000" t="s">
        <v>437</v>
      </c>
      <c r="DW125" s="1000"/>
      <c r="DX125" s="1000"/>
      <c r="DY125" s="1000"/>
      <c r="DZ125" s="1001"/>
    </row>
    <row r="126" spans="1:130" s="226" customFormat="1" ht="26.25" customHeight="1" thickBot="1" x14ac:dyDescent="0.2">
      <c r="A126" s="1131"/>
      <c r="B126" s="1018"/>
      <c r="C126" s="988" t="s">
        <v>453</v>
      </c>
      <c r="D126" s="989"/>
      <c r="E126" s="989"/>
      <c r="F126" s="989"/>
      <c r="G126" s="989"/>
      <c r="H126" s="989"/>
      <c r="I126" s="989"/>
      <c r="J126" s="989"/>
      <c r="K126" s="989"/>
      <c r="L126" s="989"/>
      <c r="M126" s="989"/>
      <c r="N126" s="989"/>
      <c r="O126" s="989"/>
      <c r="P126" s="989"/>
      <c r="Q126" s="989"/>
      <c r="R126" s="989"/>
      <c r="S126" s="989"/>
      <c r="T126" s="989"/>
      <c r="U126" s="989"/>
      <c r="V126" s="989"/>
      <c r="W126" s="989"/>
      <c r="X126" s="989"/>
      <c r="Y126" s="989"/>
      <c r="Z126" s="990"/>
      <c r="AA126" s="1030" t="s">
        <v>437</v>
      </c>
      <c r="AB126" s="1031"/>
      <c r="AC126" s="1031"/>
      <c r="AD126" s="1031"/>
      <c r="AE126" s="1032"/>
      <c r="AF126" s="1033" t="s">
        <v>424</v>
      </c>
      <c r="AG126" s="1031"/>
      <c r="AH126" s="1031"/>
      <c r="AI126" s="1031"/>
      <c r="AJ126" s="1032"/>
      <c r="AK126" s="1033" t="s">
        <v>437</v>
      </c>
      <c r="AL126" s="1031"/>
      <c r="AM126" s="1031"/>
      <c r="AN126" s="1031"/>
      <c r="AO126" s="1032"/>
      <c r="AP126" s="1034" t="s">
        <v>437</v>
      </c>
      <c r="AQ126" s="1035"/>
      <c r="AR126" s="1035"/>
      <c r="AS126" s="1035"/>
      <c r="AT126" s="103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6"/>
      <c r="CL126" s="1083"/>
      <c r="CM126" s="1083"/>
      <c r="CN126" s="1083"/>
      <c r="CO126" s="1084"/>
      <c r="CP126" s="1021" t="s">
        <v>471</v>
      </c>
      <c r="CQ126" s="1022"/>
      <c r="CR126" s="1022"/>
      <c r="CS126" s="1022"/>
      <c r="CT126" s="1022"/>
      <c r="CU126" s="1022"/>
      <c r="CV126" s="1022"/>
      <c r="CW126" s="1022"/>
      <c r="CX126" s="1022"/>
      <c r="CY126" s="1022"/>
      <c r="CZ126" s="1022"/>
      <c r="DA126" s="1022"/>
      <c r="DB126" s="1022"/>
      <c r="DC126" s="1022"/>
      <c r="DD126" s="1022"/>
      <c r="DE126" s="1022"/>
      <c r="DF126" s="1023"/>
      <c r="DG126" s="991" t="s">
        <v>437</v>
      </c>
      <c r="DH126" s="992"/>
      <c r="DI126" s="992"/>
      <c r="DJ126" s="992"/>
      <c r="DK126" s="992"/>
      <c r="DL126" s="992" t="s">
        <v>437</v>
      </c>
      <c r="DM126" s="992"/>
      <c r="DN126" s="992"/>
      <c r="DO126" s="992"/>
      <c r="DP126" s="992"/>
      <c r="DQ126" s="992" t="s">
        <v>120</v>
      </c>
      <c r="DR126" s="992"/>
      <c r="DS126" s="992"/>
      <c r="DT126" s="992"/>
      <c r="DU126" s="992"/>
      <c r="DV126" s="993" t="s">
        <v>377</v>
      </c>
      <c r="DW126" s="993"/>
      <c r="DX126" s="993"/>
      <c r="DY126" s="993"/>
      <c r="DZ126" s="994"/>
    </row>
    <row r="127" spans="1:130" s="226" customFormat="1" ht="26.25" customHeight="1" x14ac:dyDescent="0.15">
      <c r="A127" s="1132"/>
      <c r="B127" s="1020"/>
      <c r="C127" s="1074" t="s">
        <v>472</v>
      </c>
      <c r="D127" s="1075"/>
      <c r="E127" s="1075"/>
      <c r="F127" s="1075"/>
      <c r="G127" s="1075"/>
      <c r="H127" s="1075"/>
      <c r="I127" s="1075"/>
      <c r="J127" s="1075"/>
      <c r="K127" s="1075"/>
      <c r="L127" s="1075"/>
      <c r="M127" s="1075"/>
      <c r="N127" s="1075"/>
      <c r="O127" s="1075"/>
      <c r="P127" s="1075"/>
      <c r="Q127" s="1075"/>
      <c r="R127" s="1075"/>
      <c r="S127" s="1075"/>
      <c r="T127" s="1075"/>
      <c r="U127" s="1075"/>
      <c r="V127" s="1075"/>
      <c r="W127" s="1075"/>
      <c r="X127" s="1075"/>
      <c r="Y127" s="1075"/>
      <c r="Z127" s="1076"/>
      <c r="AA127" s="1030" t="s">
        <v>437</v>
      </c>
      <c r="AB127" s="1031"/>
      <c r="AC127" s="1031"/>
      <c r="AD127" s="1031"/>
      <c r="AE127" s="1032"/>
      <c r="AF127" s="1033" t="s">
        <v>423</v>
      </c>
      <c r="AG127" s="1031"/>
      <c r="AH127" s="1031"/>
      <c r="AI127" s="1031"/>
      <c r="AJ127" s="1032"/>
      <c r="AK127" s="1033" t="s">
        <v>437</v>
      </c>
      <c r="AL127" s="1031"/>
      <c r="AM127" s="1031"/>
      <c r="AN127" s="1031"/>
      <c r="AO127" s="1032"/>
      <c r="AP127" s="1034" t="s">
        <v>437</v>
      </c>
      <c r="AQ127" s="1035"/>
      <c r="AR127" s="1035"/>
      <c r="AS127" s="1035"/>
      <c r="AT127" s="1036"/>
      <c r="AU127" s="262"/>
      <c r="AV127" s="262"/>
      <c r="AW127" s="262"/>
      <c r="AX127" s="1104" t="s">
        <v>473</v>
      </c>
      <c r="AY127" s="1105"/>
      <c r="AZ127" s="1105"/>
      <c r="BA127" s="1105"/>
      <c r="BB127" s="1105"/>
      <c r="BC127" s="1105"/>
      <c r="BD127" s="1105"/>
      <c r="BE127" s="1106"/>
      <c r="BF127" s="1107" t="s">
        <v>474</v>
      </c>
      <c r="BG127" s="1105"/>
      <c r="BH127" s="1105"/>
      <c r="BI127" s="1105"/>
      <c r="BJ127" s="1105"/>
      <c r="BK127" s="1105"/>
      <c r="BL127" s="1106"/>
      <c r="BM127" s="1107" t="s">
        <v>475</v>
      </c>
      <c r="BN127" s="1105"/>
      <c r="BO127" s="1105"/>
      <c r="BP127" s="1105"/>
      <c r="BQ127" s="1105"/>
      <c r="BR127" s="1105"/>
      <c r="BS127" s="1106"/>
      <c r="BT127" s="1107" t="s">
        <v>476</v>
      </c>
      <c r="BU127" s="1105"/>
      <c r="BV127" s="1105"/>
      <c r="BW127" s="1105"/>
      <c r="BX127" s="1105"/>
      <c r="BY127" s="1105"/>
      <c r="BZ127" s="1129"/>
      <c r="CA127" s="262"/>
      <c r="CB127" s="262"/>
      <c r="CC127" s="262"/>
      <c r="CD127" s="263"/>
      <c r="CE127" s="263"/>
      <c r="CF127" s="263"/>
      <c r="CG127" s="260"/>
      <c r="CH127" s="260"/>
      <c r="CI127" s="260"/>
      <c r="CJ127" s="261"/>
      <c r="CK127" s="1096"/>
      <c r="CL127" s="1083"/>
      <c r="CM127" s="1083"/>
      <c r="CN127" s="1083"/>
      <c r="CO127" s="1084"/>
      <c r="CP127" s="1021" t="s">
        <v>477</v>
      </c>
      <c r="CQ127" s="1022"/>
      <c r="CR127" s="1022"/>
      <c r="CS127" s="1022"/>
      <c r="CT127" s="1022"/>
      <c r="CU127" s="1022"/>
      <c r="CV127" s="1022"/>
      <c r="CW127" s="1022"/>
      <c r="CX127" s="1022"/>
      <c r="CY127" s="1022"/>
      <c r="CZ127" s="1022"/>
      <c r="DA127" s="1022"/>
      <c r="DB127" s="1022"/>
      <c r="DC127" s="1022"/>
      <c r="DD127" s="1022"/>
      <c r="DE127" s="1022"/>
      <c r="DF127" s="1023"/>
      <c r="DG127" s="991" t="s">
        <v>437</v>
      </c>
      <c r="DH127" s="992"/>
      <c r="DI127" s="992"/>
      <c r="DJ127" s="992"/>
      <c r="DK127" s="992"/>
      <c r="DL127" s="992" t="s">
        <v>120</v>
      </c>
      <c r="DM127" s="992"/>
      <c r="DN127" s="992"/>
      <c r="DO127" s="992"/>
      <c r="DP127" s="992"/>
      <c r="DQ127" s="992" t="s">
        <v>470</v>
      </c>
      <c r="DR127" s="992"/>
      <c r="DS127" s="992"/>
      <c r="DT127" s="992"/>
      <c r="DU127" s="992"/>
      <c r="DV127" s="993" t="s">
        <v>437</v>
      </c>
      <c r="DW127" s="993"/>
      <c r="DX127" s="993"/>
      <c r="DY127" s="993"/>
      <c r="DZ127" s="994"/>
    </row>
    <row r="128" spans="1:130" s="226" customFormat="1" ht="26.25" customHeight="1" thickBot="1" x14ac:dyDescent="0.2">
      <c r="A128" s="1115" t="s">
        <v>478</v>
      </c>
      <c r="B128" s="1116"/>
      <c r="C128" s="1116"/>
      <c r="D128" s="1116"/>
      <c r="E128" s="1116"/>
      <c r="F128" s="1116"/>
      <c r="G128" s="1116"/>
      <c r="H128" s="1116"/>
      <c r="I128" s="1116"/>
      <c r="J128" s="1116"/>
      <c r="K128" s="1116"/>
      <c r="L128" s="1116"/>
      <c r="M128" s="1116"/>
      <c r="N128" s="1116"/>
      <c r="O128" s="1116"/>
      <c r="P128" s="1116"/>
      <c r="Q128" s="1116"/>
      <c r="R128" s="1116"/>
      <c r="S128" s="1116"/>
      <c r="T128" s="1116"/>
      <c r="U128" s="1116"/>
      <c r="V128" s="1116"/>
      <c r="W128" s="1117" t="s">
        <v>479</v>
      </c>
      <c r="X128" s="1117"/>
      <c r="Y128" s="1117"/>
      <c r="Z128" s="1118"/>
      <c r="AA128" s="1119">
        <v>1532078</v>
      </c>
      <c r="AB128" s="1120"/>
      <c r="AC128" s="1120"/>
      <c r="AD128" s="1120"/>
      <c r="AE128" s="1121"/>
      <c r="AF128" s="1122">
        <v>1530774</v>
      </c>
      <c r="AG128" s="1120"/>
      <c r="AH128" s="1120"/>
      <c r="AI128" s="1120"/>
      <c r="AJ128" s="1121"/>
      <c r="AK128" s="1122">
        <v>1375092</v>
      </c>
      <c r="AL128" s="1120"/>
      <c r="AM128" s="1120"/>
      <c r="AN128" s="1120"/>
      <c r="AO128" s="1121"/>
      <c r="AP128" s="1123"/>
      <c r="AQ128" s="1124"/>
      <c r="AR128" s="1124"/>
      <c r="AS128" s="1124"/>
      <c r="AT128" s="1125"/>
      <c r="AU128" s="262"/>
      <c r="AV128" s="262"/>
      <c r="AW128" s="262"/>
      <c r="AX128" s="960" t="s">
        <v>480</v>
      </c>
      <c r="AY128" s="961"/>
      <c r="AZ128" s="961"/>
      <c r="BA128" s="961"/>
      <c r="BB128" s="961"/>
      <c r="BC128" s="961"/>
      <c r="BD128" s="961"/>
      <c r="BE128" s="962"/>
      <c r="BF128" s="1126" t="s">
        <v>437</v>
      </c>
      <c r="BG128" s="1127"/>
      <c r="BH128" s="1127"/>
      <c r="BI128" s="1127"/>
      <c r="BJ128" s="1127"/>
      <c r="BK128" s="1127"/>
      <c r="BL128" s="1128"/>
      <c r="BM128" s="1126">
        <v>11.96</v>
      </c>
      <c r="BN128" s="1127"/>
      <c r="BO128" s="1127"/>
      <c r="BP128" s="1127"/>
      <c r="BQ128" s="1127"/>
      <c r="BR128" s="1127"/>
      <c r="BS128" s="1128"/>
      <c r="BT128" s="1126">
        <v>20</v>
      </c>
      <c r="BU128" s="1127"/>
      <c r="BV128" s="1127"/>
      <c r="BW128" s="1127"/>
      <c r="BX128" s="1127"/>
      <c r="BY128" s="1127"/>
      <c r="BZ128" s="1151"/>
      <c r="CA128" s="263"/>
      <c r="CB128" s="263"/>
      <c r="CC128" s="263"/>
      <c r="CD128" s="263"/>
      <c r="CE128" s="263"/>
      <c r="CF128" s="263"/>
      <c r="CG128" s="260"/>
      <c r="CH128" s="260"/>
      <c r="CI128" s="260"/>
      <c r="CJ128" s="261"/>
      <c r="CK128" s="1097"/>
      <c r="CL128" s="1098"/>
      <c r="CM128" s="1098"/>
      <c r="CN128" s="1098"/>
      <c r="CO128" s="1099"/>
      <c r="CP128" s="1108" t="s">
        <v>481</v>
      </c>
      <c r="CQ128" s="1109"/>
      <c r="CR128" s="1109"/>
      <c r="CS128" s="1109"/>
      <c r="CT128" s="1109"/>
      <c r="CU128" s="1109"/>
      <c r="CV128" s="1109"/>
      <c r="CW128" s="1109"/>
      <c r="CX128" s="1109"/>
      <c r="CY128" s="1109"/>
      <c r="CZ128" s="1109"/>
      <c r="DA128" s="1109"/>
      <c r="DB128" s="1109"/>
      <c r="DC128" s="1109"/>
      <c r="DD128" s="1109"/>
      <c r="DE128" s="1109"/>
      <c r="DF128" s="1110"/>
      <c r="DG128" s="1111" t="s">
        <v>470</v>
      </c>
      <c r="DH128" s="1112"/>
      <c r="DI128" s="1112"/>
      <c r="DJ128" s="1112"/>
      <c r="DK128" s="1112"/>
      <c r="DL128" s="1112" t="s">
        <v>437</v>
      </c>
      <c r="DM128" s="1112"/>
      <c r="DN128" s="1112"/>
      <c r="DO128" s="1112"/>
      <c r="DP128" s="1112"/>
      <c r="DQ128" s="1112" t="s">
        <v>120</v>
      </c>
      <c r="DR128" s="1112"/>
      <c r="DS128" s="1112"/>
      <c r="DT128" s="1112"/>
      <c r="DU128" s="1112"/>
      <c r="DV128" s="1113" t="s">
        <v>424</v>
      </c>
      <c r="DW128" s="1113"/>
      <c r="DX128" s="1113"/>
      <c r="DY128" s="1113"/>
      <c r="DZ128" s="1114"/>
    </row>
    <row r="129" spans="1:131" s="226" customFormat="1" ht="26.25" customHeight="1" x14ac:dyDescent="0.15">
      <c r="A129" s="1002" t="s">
        <v>100</v>
      </c>
      <c r="B129" s="1003"/>
      <c r="C129" s="1003"/>
      <c r="D129" s="1003"/>
      <c r="E129" s="1003"/>
      <c r="F129" s="1003"/>
      <c r="G129" s="1003"/>
      <c r="H129" s="1003"/>
      <c r="I129" s="1003"/>
      <c r="J129" s="1003"/>
      <c r="K129" s="1003"/>
      <c r="L129" s="1003"/>
      <c r="M129" s="1003"/>
      <c r="N129" s="1003"/>
      <c r="O129" s="1003"/>
      <c r="P129" s="1003"/>
      <c r="Q129" s="1003"/>
      <c r="R129" s="1003"/>
      <c r="S129" s="1003"/>
      <c r="T129" s="1003"/>
      <c r="U129" s="1003"/>
      <c r="V129" s="1003"/>
      <c r="W129" s="1145" t="s">
        <v>482</v>
      </c>
      <c r="X129" s="1146"/>
      <c r="Y129" s="1146"/>
      <c r="Z129" s="1147"/>
      <c r="AA129" s="1030">
        <v>27111922</v>
      </c>
      <c r="AB129" s="1031"/>
      <c r="AC129" s="1031"/>
      <c r="AD129" s="1031"/>
      <c r="AE129" s="1032"/>
      <c r="AF129" s="1033">
        <v>26967805</v>
      </c>
      <c r="AG129" s="1031"/>
      <c r="AH129" s="1031"/>
      <c r="AI129" s="1031"/>
      <c r="AJ129" s="1032"/>
      <c r="AK129" s="1033">
        <v>26996400</v>
      </c>
      <c r="AL129" s="1031"/>
      <c r="AM129" s="1031"/>
      <c r="AN129" s="1031"/>
      <c r="AO129" s="1032"/>
      <c r="AP129" s="1148"/>
      <c r="AQ129" s="1149"/>
      <c r="AR129" s="1149"/>
      <c r="AS129" s="1149"/>
      <c r="AT129" s="1150"/>
      <c r="AU129" s="264"/>
      <c r="AV129" s="264"/>
      <c r="AW129" s="264"/>
      <c r="AX129" s="1139" t="s">
        <v>483</v>
      </c>
      <c r="AY129" s="1022"/>
      <c r="AZ129" s="1022"/>
      <c r="BA129" s="1022"/>
      <c r="BB129" s="1022"/>
      <c r="BC129" s="1022"/>
      <c r="BD129" s="1022"/>
      <c r="BE129" s="1023"/>
      <c r="BF129" s="1140" t="s">
        <v>120</v>
      </c>
      <c r="BG129" s="1141"/>
      <c r="BH129" s="1141"/>
      <c r="BI129" s="1141"/>
      <c r="BJ129" s="1141"/>
      <c r="BK129" s="1141"/>
      <c r="BL129" s="1142"/>
      <c r="BM129" s="1140">
        <v>16.96</v>
      </c>
      <c r="BN129" s="1141"/>
      <c r="BO129" s="1141"/>
      <c r="BP129" s="1141"/>
      <c r="BQ129" s="1141"/>
      <c r="BR129" s="1141"/>
      <c r="BS129" s="1142"/>
      <c r="BT129" s="1140">
        <v>30</v>
      </c>
      <c r="BU129" s="1143"/>
      <c r="BV129" s="1143"/>
      <c r="BW129" s="1143"/>
      <c r="BX129" s="1143"/>
      <c r="BY129" s="1143"/>
      <c r="BZ129" s="114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2" t="s">
        <v>484</v>
      </c>
      <c r="B130" s="1003"/>
      <c r="C130" s="1003"/>
      <c r="D130" s="1003"/>
      <c r="E130" s="1003"/>
      <c r="F130" s="1003"/>
      <c r="G130" s="1003"/>
      <c r="H130" s="1003"/>
      <c r="I130" s="1003"/>
      <c r="J130" s="1003"/>
      <c r="K130" s="1003"/>
      <c r="L130" s="1003"/>
      <c r="M130" s="1003"/>
      <c r="N130" s="1003"/>
      <c r="O130" s="1003"/>
      <c r="P130" s="1003"/>
      <c r="Q130" s="1003"/>
      <c r="R130" s="1003"/>
      <c r="S130" s="1003"/>
      <c r="T130" s="1003"/>
      <c r="U130" s="1003"/>
      <c r="V130" s="1003"/>
      <c r="W130" s="1145" t="s">
        <v>485</v>
      </c>
      <c r="X130" s="1146"/>
      <c r="Y130" s="1146"/>
      <c r="Z130" s="1147"/>
      <c r="AA130" s="1030">
        <v>3269344</v>
      </c>
      <c r="AB130" s="1031"/>
      <c r="AC130" s="1031"/>
      <c r="AD130" s="1031"/>
      <c r="AE130" s="1032"/>
      <c r="AF130" s="1033">
        <v>3355878</v>
      </c>
      <c r="AG130" s="1031"/>
      <c r="AH130" s="1031"/>
      <c r="AI130" s="1031"/>
      <c r="AJ130" s="1032"/>
      <c r="AK130" s="1033">
        <v>3304203</v>
      </c>
      <c r="AL130" s="1031"/>
      <c r="AM130" s="1031"/>
      <c r="AN130" s="1031"/>
      <c r="AO130" s="1032"/>
      <c r="AP130" s="1148"/>
      <c r="AQ130" s="1149"/>
      <c r="AR130" s="1149"/>
      <c r="AS130" s="1149"/>
      <c r="AT130" s="1150"/>
      <c r="AU130" s="264"/>
      <c r="AV130" s="264"/>
      <c r="AW130" s="264"/>
      <c r="AX130" s="1139" t="s">
        <v>486</v>
      </c>
      <c r="AY130" s="1022"/>
      <c r="AZ130" s="1022"/>
      <c r="BA130" s="1022"/>
      <c r="BB130" s="1022"/>
      <c r="BC130" s="1022"/>
      <c r="BD130" s="1022"/>
      <c r="BE130" s="1023"/>
      <c r="BF130" s="1176">
        <v>6.1</v>
      </c>
      <c r="BG130" s="1177"/>
      <c r="BH130" s="1177"/>
      <c r="BI130" s="1177"/>
      <c r="BJ130" s="1177"/>
      <c r="BK130" s="1177"/>
      <c r="BL130" s="1178"/>
      <c r="BM130" s="1176">
        <v>25</v>
      </c>
      <c r="BN130" s="1177"/>
      <c r="BO130" s="1177"/>
      <c r="BP130" s="1177"/>
      <c r="BQ130" s="1177"/>
      <c r="BR130" s="1177"/>
      <c r="BS130" s="1178"/>
      <c r="BT130" s="1176">
        <v>35</v>
      </c>
      <c r="BU130" s="1179"/>
      <c r="BV130" s="1179"/>
      <c r="BW130" s="1179"/>
      <c r="BX130" s="1179"/>
      <c r="BY130" s="1179"/>
      <c r="BZ130" s="118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81"/>
      <c r="B131" s="1182"/>
      <c r="C131" s="1182"/>
      <c r="D131" s="1182"/>
      <c r="E131" s="1182"/>
      <c r="F131" s="1182"/>
      <c r="G131" s="1182"/>
      <c r="H131" s="1182"/>
      <c r="I131" s="1182"/>
      <c r="J131" s="1182"/>
      <c r="K131" s="1182"/>
      <c r="L131" s="1182"/>
      <c r="M131" s="1182"/>
      <c r="N131" s="1182"/>
      <c r="O131" s="1182"/>
      <c r="P131" s="1182"/>
      <c r="Q131" s="1182"/>
      <c r="R131" s="1182"/>
      <c r="S131" s="1182"/>
      <c r="T131" s="1182"/>
      <c r="U131" s="1182"/>
      <c r="V131" s="1182"/>
      <c r="W131" s="1183" t="s">
        <v>487</v>
      </c>
      <c r="X131" s="1184"/>
      <c r="Y131" s="1184"/>
      <c r="Z131" s="1185"/>
      <c r="AA131" s="1077">
        <v>23842578</v>
      </c>
      <c r="AB131" s="1056"/>
      <c r="AC131" s="1056"/>
      <c r="AD131" s="1056"/>
      <c r="AE131" s="1057"/>
      <c r="AF131" s="1055">
        <v>23611927</v>
      </c>
      <c r="AG131" s="1056"/>
      <c r="AH131" s="1056"/>
      <c r="AI131" s="1056"/>
      <c r="AJ131" s="1057"/>
      <c r="AK131" s="1055">
        <v>23692197</v>
      </c>
      <c r="AL131" s="1056"/>
      <c r="AM131" s="1056"/>
      <c r="AN131" s="1056"/>
      <c r="AO131" s="1057"/>
      <c r="AP131" s="1186"/>
      <c r="AQ131" s="1187"/>
      <c r="AR131" s="1187"/>
      <c r="AS131" s="1187"/>
      <c r="AT131" s="1188"/>
      <c r="AU131" s="264"/>
      <c r="AV131" s="264"/>
      <c r="AW131" s="264"/>
      <c r="AX131" s="1158" t="s">
        <v>488</v>
      </c>
      <c r="AY131" s="1109"/>
      <c r="AZ131" s="1109"/>
      <c r="BA131" s="1109"/>
      <c r="BB131" s="1109"/>
      <c r="BC131" s="1109"/>
      <c r="BD131" s="1109"/>
      <c r="BE131" s="1110"/>
      <c r="BF131" s="1159">
        <v>51.2</v>
      </c>
      <c r="BG131" s="1160"/>
      <c r="BH131" s="1160"/>
      <c r="BI131" s="1160"/>
      <c r="BJ131" s="1160"/>
      <c r="BK131" s="1160"/>
      <c r="BL131" s="1161"/>
      <c r="BM131" s="1159">
        <v>350</v>
      </c>
      <c r="BN131" s="1160"/>
      <c r="BO131" s="1160"/>
      <c r="BP131" s="1160"/>
      <c r="BQ131" s="1160"/>
      <c r="BR131" s="1160"/>
      <c r="BS131" s="1161"/>
      <c r="BT131" s="1162"/>
      <c r="BU131" s="1163"/>
      <c r="BV131" s="1163"/>
      <c r="BW131" s="1163"/>
      <c r="BX131" s="1163"/>
      <c r="BY131" s="1163"/>
      <c r="BZ131" s="116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5" t="s">
        <v>489</v>
      </c>
      <c r="B132" s="1166"/>
      <c r="C132" s="1166"/>
      <c r="D132" s="1166"/>
      <c r="E132" s="1166"/>
      <c r="F132" s="1166"/>
      <c r="G132" s="1166"/>
      <c r="H132" s="1166"/>
      <c r="I132" s="1166"/>
      <c r="J132" s="1166"/>
      <c r="K132" s="1166"/>
      <c r="L132" s="1166"/>
      <c r="M132" s="1166"/>
      <c r="N132" s="1166"/>
      <c r="O132" s="1166"/>
      <c r="P132" s="1166"/>
      <c r="Q132" s="1166"/>
      <c r="R132" s="1166"/>
      <c r="S132" s="1166"/>
      <c r="T132" s="1166"/>
      <c r="U132" s="1166"/>
      <c r="V132" s="1169" t="s">
        <v>490</v>
      </c>
      <c r="W132" s="1169"/>
      <c r="X132" s="1169"/>
      <c r="Y132" s="1169"/>
      <c r="Z132" s="1170"/>
      <c r="AA132" s="1171">
        <v>7.2026145829999999</v>
      </c>
      <c r="AB132" s="1172"/>
      <c r="AC132" s="1172"/>
      <c r="AD132" s="1172"/>
      <c r="AE132" s="1173"/>
      <c r="AF132" s="1174">
        <v>5.9874725870000001</v>
      </c>
      <c r="AG132" s="1172"/>
      <c r="AH132" s="1172"/>
      <c r="AI132" s="1172"/>
      <c r="AJ132" s="1173"/>
      <c r="AK132" s="1174">
        <v>5.1476188550000002</v>
      </c>
      <c r="AL132" s="1172"/>
      <c r="AM132" s="1172"/>
      <c r="AN132" s="1172"/>
      <c r="AO132" s="1173"/>
      <c r="AP132" s="1071"/>
      <c r="AQ132" s="1072"/>
      <c r="AR132" s="1072"/>
      <c r="AS132" s="1072"/>
      <c r="AT132" s="117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7"/>
      <c r="B133" s="1168"/>
      <c r="C133" s="1168"/>
      <c r="D133" s="1168"/>
      <c r="E133" s="1168"/>
      <c r="F133" s="1168"/>
      <c r="G133" s="1168"/>
      <c r="H133" s="1168"/>
      <c r="I133" s="1168"/>
      <c r="J133" s="1168"/>
      <c r="K133" s="1168"/>
      <c r="L133" s="1168"/>
      <c r="M133" s="1168"/>
      <c r="N133" s="1168"/>
      <c r="O133" s="1168"/>
      <c r="P133" s="1168"/>
      <c r="Q133" s="1168"/>
      <c r="R133" s="1168"/>
      <c r="S133" s="1168"/>
      <c r="T133" s="1168"/>
      <c r="U133" s="1168"/>
      <c r="V133" s="1152" t="s">
        <v>491</v>
      </c>
      <c r="W133" s="1152"/>
      <c r="X133" s="1152"/>
      <c r="Y133" s="1152"/>
      <c r="Z133" s="1153"/>
      <c r="AA133" s="1154">
        <v>7.4</v>
      </c>
      <c r="AB133" s="1155"/>
      <c r="AC133" s="1155"/>
      <c r="AD133" s="1155"/>
      <c r="AE133" s="1156"/>
      <c r="AF133" s="1154">
        <v>6.8</v>
      </c>
      <c r="AG133" s="1155"/>
      <c r="AH133" s="1155"/>
      <c r="AI133" s="1155"/>
      <c r="AJ133" s="1156"/>
      <c r="AK133" s="1154">
        <v>6.1</v>
      </c>
      <c r="AL133" s="1155"/>
      <c r="AM133" s="1155"/>
      <c r="AN133" s="1155"/>
      <c r="AO133" s="1156"/>
      <c r="AP133" s="1101"/>
      <c r="AQ133" s="1102"/>
      <c r="AR133" s="1102"/>
      <c r="AS133" s="1102"/>
      <c r="AT133" s="115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Hcwsi+2s3N7roSQbF8K0QyhyRHYPPJpZoQ5ankLsHOgYok1ef72UrY1SoismM1q4+xlM5VhfOFPsLRit2+L8SA==" saltValue="Zu5d1vL8IUy47Upv0l/9I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lItVldSYBfMzi8lGzgURANYLhvixYy1x3CnN6ystG5LNtyu1mHQcXnGHmGkb3bTFUdENZmeKEXFXhEbBA6+PQ==" saltValue="5rRPbzEPXvojwzybA8kO4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fMqS8mEdnyIr5GEca+L4XioE6sDasTiTfYjp70jyjo4VGRUGDuBuJvpeYPqicawgXoMcnlTBARhIODRou4ljw==" saltValue="Ezt+wPDSUGcciZUHMduY1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495</v>
      </c>
      <c r="AP7" s="283"/>
      <c r="AQ7" s="284" t="s">
        <v>496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497</v>
      </c>
      <c r="AQ8" s="290" t="s">
        <v>498</v>
      </c>
      <c r="AR8" s="291" t="s">
        <v>499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4" t="s">
        <v>500</v>
      </c>
      <c r="AL9" s="1195"/>
      <c r="AM9" s="1195"/>
      <c r="AN9" s="1196"/>
      <c r="AO9" s="292">
        <v>6714514</v>
      </c>
      <c r="AP9" s="292">
        <v>54310</v>
      </c>
      <c r="AQ9" s="293">
        <v>61989</v>
      </c>
      <c r="AR9" s="294">
        <v>-12.4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4" t="s">
        <v>501</v>
      </c>
      <c r="AL10" s="1195"/>
      <c r="AM10" s="1195"/>
      <c r="AN10" s="1196"/>
      <c r="AO10" s="295">
        <v>165317</v>
      </c>
      <c r="AP10" s="295">
        <v>1337</v>
      </c>
      <c r="AQ10" s="296">
        <v>5142</v>
      </c>
      <c r="AR10" s="297">
        <v>-74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4" t="s">
        <v>502</v>
      </c>
      <c r="AL11" s="1195"/>
      <c r="AM11" s="1195"/>
      <c r="AN11" s="1196"/>
      <c r="AO11" s="295">
        <v>1396226</v>
      </c>
      <c r="AP11" s="295">
        <v>11293</v>
      </c>
      <c r="AQ11" s="296">
        <v>5922</v>
      </c>
      <c r="AR11" s="297">
        <v>90.7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4" t="s">
        <v>503</v>
      </c>
      <c r="AL12" s="1195"/>
      <c r="AM12" s="1195"/>
      <c r="AN12" s="1196"/>
      <c r="AO12" s="295">
        <v>27325</v>
      </c>
      <c r="AP12" s="295">
        <v>221</v>
      </c>
      <c r="AQ12" s="296">
        <v>853</v>
      </c>
      <c r="AR12" s="297">
        <v>-74.099999999999994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4" t="s">
        <v>504</v>
      </c>
      <c r="AL13" s="1195"/>
      <c r="AM13" s="1195"/>
      <c r="AN13" s="1196"/>
      <c r="AO13" s="295" t="s">
        <v>505</v>
      </c>
      <c r="AP13" s="295" t="s">
        <v>505</v>
      </c>
      <c r="AQ13" s="296" t="s">
        <v>505</v>
      </c>
      <c r="AR13" s="297" t="s">
        <v>505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4" t="s">
        <v>506</v>
      </c>
      <c r="AL14" s="1195"/>
      <c r="AM14" s="1195"/>
      <c r="AN14" s="1196"/>
      <c r="AO14" s="295">
        <v>286996</v>
      </c>
      <c r="AP14" s="295">
        <v>2321</v>
      </c>
      <c r="AQ14" s="296">
        <v>2467</v>
      </c>
      <c r="AR14" s="297">
        <v>-5.9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4" t="s">
        <v>507</v>
      </c>
      <c r="AL15" s="1195"/>
      <c r="AM15" s="1195"/>
      <c r="AN15" s="1196"/>
      <c r="AO15" s="295">
        <v>174349</v>
      </c>
      <c r="AP15" s="295">
        <v>1410</v>
      </c>
      <c r="AQ15" s="296">
        <v>2256</v>
      </c>
      <c r="AR15" s="297">
        <v>-37.5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7" t="s">
        <v>508</v>
      </c>
      <c r="AL16" s="1198"/>
      <c r="AM16" s="1198"/>
      <c r="AN16" s="1199"/>
      <c r="AO16" s="295">
        <v>-220965</v>
      </c>
      <c r="AP16" s="295">
        <v>-1787</v>
      </c>
      <c r="AQ16" s="296">
        <v>-5580</v>
      </c>
      <c r="AR16" s="297">
        <v>-68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7" t="s">
        <v>178</v>
      </c>
      <c r="AL17" s="1198"/>
      <c r="AM17" s="1198"/>
      <c r="AN17" s="1199"/>
      <c r="AO17" s="295">
        <v>8543762</v>
      </c>
      <c r="AP17" s="295">
        <v>69106</v>
      </c>
      <c r="AQ17" s="296">
        <v>73049</v>
      </c>
      <c r="AR17" s="297">
        <v>-5.4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9" t="s">
        <v>513</v>
      </c>
      <c r="AL21" s="1190"/>
      <c r="AM21" s="1190"/>
      <c r="AN21" s="1191"/>
      <c r="AO21" s="307">
        <v>6.1</v>
      </c>
      <c r="AP21" s="308">
        <v>7.09</v>
      </c>
      <c r="AQ21" s="309">
        <v>-0.99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9" t="s">
        <v>514</v>
      </c>
      <c r="AL22" s="1190"/>
      <c r="AM22" s="1190"/>
      <c r="AN22" s="1191"/>
      <c r="AO22" s="312">
        <v>98.5</v>
      </c>
      <c r="AP22" s="313">
        <v>98.2</v>
      </c>
      <c r="AQ22" s="314">
        <v>0.3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516</v>
      </c>
      <c r="AO27" s="273"/>
      <c r="AP27" s="273"/>
      <c r="AQ27" s="273"/>
      <c r="AR27" s="273"/>
      <c r="AS27" s="273"/>
      <c r="AT27" s="273"/>
    </row>
    <row r="28" spans="1:46" ht="17.25" x14ac:dyDescent="0.1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495</v>
      </c>
      <c r="AP30" s="283"/>
      <c r="AQ30" s="284" t="s">
        <v>496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497</v>
      </c>
      <c r="AQ31" s="290" t="s">
        <v>498</v>
      </c>
      <c r="AR31" s="291" t="s">
        <v>499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5" t="s">
        <v>519</v>
      </c>
      <c r="AL32" s="1206"/>
      <c r="AM32" s="1206"/>
      <c r="AN32" s="1207"/>
      <c r="AO32" s="322">
        <v>4238987</v>
      </c>
      <c r="AP32" s="322">
        <v>34287</v>
      </c>
      <c r="AQ32" s="323">
        <v>45137</v>
      </c>
      <c r="AR32" s="324">
        <v>-24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5" t="s">
        <v>520</v>
      </c>
      <c r="AL33" s="1206"/>
      <c r="AM33" s="1206"/>
      <c r="AN33" s="1207"/>
      <c r="AO33" s="322" t="s">
        <v>505</v>
      </c>
      <c r="AP33" s="322" t="s">
        <v>505</v>
      </c>
      <c r="AQ33" s="323" t="s">
        <v>505</v>
      </c>
      <c r="AR33" s="324" t="s">
        <v>505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5" t="s">
        <v>521</v>
      </c>
      <c r="AL34" s="1206"/>
      <c r="AM34" s="1206"/>
      <c r="AN34" s="1207"/>
      <c r="AO34" s="322" t="s">
        <v>505</v>
      </c>
      <c r="AP34" s="322" t="s">
        <v>505</v>
      </c>
      <c r="AQ34" s="323">
        <v>20</v>
      </c>
      <c r="AR34" s="324" t="s">
        <v>505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5" t="s">
        <v>522</v>
      </c>
      <c r="AL35" s="1206"/>
      <c r="AM35" s="1206"/>
      <c r="AN35" s="1207"/>
      <c r="AO35" s="322">
        <v>1515721</v>
      </c>
      <c r="AP35" s="322">
        <v>12260</v>
      </c>
      <c r="AQ35" s="323">
        <v>12921</v>
      </c>
      <c r="AR35" s="324">
        <v>-5.0999999999999996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5" t="s">
        <v>523</v>
      </c>
      <c r="AL36" s="1206"/>
      <c r="AM36" s="1206"/>
      <c r="AN36" s="1207"/>
      <c r="AO36" s="322">
        <v>96971</v>
      </c>
      <c r="AP36" s="322">
        <v>784</v>
      </c>
      <c r="AQ36" s="323">
        <v>1263</v>
      </c>
      <c r="AR36" s="324">
        <v>-37.9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5" t="s">
        <v>524</v>
      </c>
      <c r="AL37" s="1206"/>
      <c r="AM37" s="1206"/>
      <c r="AN37" s="1207"/>
      <c r="AO37" s="322">
        <v>47200</v>
      </c>
      <c r="AP37" s="322">
        <v>382</v>
      </c>
      <c r="AQ37" s="323">
        <v>931</v>
      </c>
      <c r="AR37" s="324">
        <v>-59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8" t="s">
        <v>525</v>
      </c>
      <c r="AL38" s="1209"/>
      <c r="AM38" s="1209"/>
      <c r="AN38" s="1210"/>
      <c r="AO38" s="325" t="s">
        <v>505</v>
      </c>
      <c r="AP38" s="325" t="s">
        <v>505</v>
      </c>
      <c r="AQ38" s="326">
        <v>2</v>
      </c>
      <c r="AR38" s="314" t="s">
        <v>505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8" t="s">
        <v>526</v>
      </c>
      <c r="AL39" s="1209"/>
      <c r="AM39" s="1209"/>
      <c r="AN39" s="1210"/>
      <c r="AO39" s="322">
        <v>-1375092</v>
      </c>
      <c r="AP39" s="322">
        <v>-11122</v>
      </c>
      <c r="AQ39" s="323">
        <v>-4436</v>
      </c>
      <c r="AR39" s="324">
        <v>150.69999999999999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5" t="s">
        <v>527</v>
      </c>
      <c r="AL40" s="1206"/>
      <c r="AM40" s="1206"/>
      <c r="AN40" s="1207"/>
      <c r="AO40" s="322">
        <v>-3304203</v>
      </c>
      <c r="AP40" s="322">
        <v>-26726</v>
      </c>
      <c r="AQ40" s="323">
        <v>-39263</v>
      </c>
      <c r="AR40" s="324">
        <v>-31.9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1" t="s">
        <v>289</v>
      </c>
      <c r="AL41" s="1212"/>
      <c r="AM41" s="1212"/>
      <c r="AN41" s="1213"/>
      <c r="AO41" s="322">
        <v>1219584</v>
      </c>
      <c r="AP41" s="322">
        <v>9865</v>
      </c>
      <c r="AQ41" s="323">
        <v>16574</v>
      </c>
      <c r="AR41" s="324">
        <v>-40.5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00" t="s">
        <v>495</v>
      </c>
      <c r="AN49" s="1202" t="s">
        <v>531</v>
      </c>
      <c r="AO49" s="1203"/>
      <c r="AP49" s="1203"/>
      <c r="AQ49" s="1203"/>
      <c r="AR49" s="120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1"/>
      <c r="AN50" s="338" t="s">
        <v>532</v>
      </c>
      <c r="AO50" s="339" t="s">
        <v>533</v>
      </c>
      <c r="AP50" s="340" t="s">
        <v>534</v>
      </c>
      <c r="AQ50" s="341" t="s">
        <v>535</v>
      </c>
      <c r="AR50" s="342" t="s">
        <v>536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5203387</v>
      </c>
      <c r="AN51" s="344">
        <v>40767</v>
      </c>
      <c r="AO51" s="345">
        <v>13.9</v>
      </c>
      <c r="AP51" s="346">
        <v>50840</v>
      </c>
      <c r="AQ51" s="347">
        <v>16.899999999999999</v>
      </c>
      <c r="AR51" s="348">
        <v>-3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1820435</v>
      </c>
      <c r="AN52" s="352">
        <v>14262</v>
      </c>
      <c r="AO52" s="353">
        <v>-18.2</v>
      </c>
      <c r="AP52" s="354">
        <v>25367</v>
      </c>
      <c r="AQ52" s="355">
        <v>9.1</v>
      </c>
      <c r="AR52" s="356">
        <v>-27.3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3741286</v>
      </c>
      <c r="AN53" s="344">
        <v>29551</v>
      </c>
      <c r="AO53" s="345">
        <v>-27.5</v>
      </c>
      <c r="AP53" s="346">
        <v>53605</v>
      </c>
      <c r="AQ53" s="347">
        <v>5.4</v>
      </c>
      <c r="AR53" s="348">
        <v>-32.9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1986320</v>
      </c>
      <c r="AN54" s="352">
        <v>15689</v>
      </c>
      <c r="AO54" s="353">
        <v>10</v>
      </c>
      <c r="AP54" s="354">
        <v>28343</v>
      </c>
      <c r="AQ54" s="355">
        <v>11.7</v>
      </c>
      <c r="AR54" s="356">
        <v>-1.7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4921529</v>
      </c>
      <c r="AN55" s="344">
        <v>39244</v>
      </c>
      <c r="AO55" s="345">
        <v>32.799999999999997</v>
      </c>
      <c r="AP55" s="346">
        <v>58051</v>
      </c>
      <c r="AQ55" s="347">
        <v>8.3000000000000007</v>
      </c>
      <c r="AR55" s="348">
        <v>24.5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3131220</v>
      </c>
      <c r="AN56" s="352">
        <v>24968</v>
      </c>
      <c r="AO56" s="353">
        <v>59.1</v>
      </c>
      <c r="AP56" s="354">
        <v>32143</v>
      </c>
      <c r="AQ56" s="355">
        <v>13.4</v>
      </c>
      <c r="AR56" s="356">
        <v>45.7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6824913</v>
      </c>
      <c r="AN57" s="344">
        <v>54741</v>
      </c>
      <c r="AO57" s="345">
        <v>39.5</v>
      </c>
      <c r="AP57" s="346">
        <v>65942</v>
      </c>
      <c r="AQ57" s="347">
        <v>13.6</v>
      </c>
      <c r="AR57" s="348">
        <v>25.9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3160460</v>
      </c>
      <c r="AN58" s="352">
        <v>25349</v>
      </c>
      <c r="AO58" s="353">
        <v>1.5</v>
      </c>
      <c r="AP58" s="354">
        <v>32778</v>
      </c>
      <c r="AQ58" s="355">
        <v>2</v>
      </c>
      <c r="AR58" s="356">
        <v>-0.5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3229271</v>
      </c>
      <c r="AN59" s="344">
        <v>26120</v>
      </c>
      <c r="AO59" s="345">
        <v>-52.3</v>
      </c>
      <c r="AP59" s="346">
        <v>68655</v>
      </c>
      <c r="AQ59" s="347">
        <v>4.0999999999999996</v>
      </c>
      <c r="AR59" s="348">
        <v>-56.4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2190661</v>
      </c>
      <c r="AN60" s="352">
        <v>17719</v>
      </c>
      <c r="AO60" s="353">
        <v>-30.1</v>
      </c>
      <c r="AP60" s="354">
        <v>32316</v>
      </c>
      <c r="AQ60" s="355">
        <v>-1.4</v>
      </c>
      <c r="AR60" s="356">
        <v>-28.7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4784077</v>
      </c>
      <c r="AN61" s="359">
        <v>38085</v>
      </c>
      <c r="AO61" s="360">
        <v>1.3</v>
      </c>
      <c r="AP61" s="361">
        <v>59419</v>
      </c>
      <c r="AQ61" s="362">
        <v>9.6999999999999993</v>
      </c>
      <c r="AR61" s="348">
        <v>-8.4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2457819</v>
      </c>
      <c r="AN62" s="352">
        <v>19597</v>
      </c>
      <c r="AO62" s="353">
        <v>4.5</v>
      </c>
      <c r="AP62" s="354">
        <v>30189</v>
      </c>
      <c r="AQ62" s="355">
        <v>7</v>
      </c>
      <c r="AR62" s="356">
        <v>-2.5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ShanBOutclt7aNBQPK7gyuvQ2IvfAAYGsrQby42gcPUciLJy9qYKa7W2ZnlmhMiE3svQCW3d1j3Kc3qmQ8xW5g==" saltValue="r+cp9OUNvflyzLbWEV4CY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gwZGt7j0371d+pZCsIllCOAnPTuHSNqOQToWwgQa+qdtJ3LirKwvtZ27ZzwGgdiDkGLj3EGbRn0kdgxdy9yww==" saltValue="YlRwa+jnCBUYFKUyWXD2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E117M+GnWhMmfHTm/JoUi/rQ+fafJJUrUjj5IOIMNsYQr5FlxTJrrLLpEkEHhWLzFW/P1d6MGNnwN3vhIA46w==" saltValue="Iyz9bTsjamjGaMLg/9iPq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14" t="s">
        <v>3</v>
      </c>
      <c r="D47" s="1214"/>
      <c r="E47" s="1215"/>
      <c r="F47" s="11">
        <v>5.92</v>
      </c>
      <c r="G47" s="12">
        <v>6.42</v>
      </c>
      <c r="H47" s="12">
        <v>7.17</v>
      </c>
      <c r="I47" s="12">
        <v>6.68</v>
      </c>
      <c r="J47" s="13">
        <v>6.49</v>
      </c>
    </row>
    <row r="48" spans="2:10" ht="57.75" customHeight="1" x14ac:dyDescent="0.15">
      <c r="B48" s="14"/>
      <c r="C48" s="1216" t="s">
        <v>4</v>
      </c>
      <c r="D48" s="1216"/>
      <c r="E48" s="1217"/>
      <c r="F48" s="15">
        <v>0.99</v>
      </c>
      <c r="G48" s="16">
        <v>1.55</v>
      </c>
      <c r="H48" s="16">
        <v>0.2</v>
      </c>
      <c r="I48" s="16">
        <v>0.03</v>
      </c>
      <c r="J48" s="17">
        <v>0.01</v>
      </c>
    </row>
    <row r="49" spans="2:10" ht="57.75" customHeight="1" thickBot="1" x14ac:dyDescent="0.2">
      <c r="B49" s="18"/>
      <c r="C49" s="1218" t="s">
        <v>5</v>
      </c>
      <c r="D49" s="1218"/>
      <c r="E49" s="1219"/>
      <c r="F49" s="19" t="s">
        <v>552</v>
      </c>
      <c r="G49" s="20">
        <v>1.07</v>
      </c>
      <c r="H49" s="20" t="s">
        <v>553</v>
      </c>
      <c r="I49" s="20" t="s">
        <v>554</v>
      </c>
      <c r="J49" s="21" t="s">
        <v>555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61+4EsqBSZZa8ueo34kq9GZCIGF+EoqNbwFURYFmyl7TR0y+rmsevV3tkkofrV6T+Vg9ONZ9m82Pwrfh7KQyGw==" saltValue="F5i61nIH4pX3q2jEjZ5a2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cp:lastPrinted>2019-03-13T05:54:08Z</cp:lastPrinted>
  <dcterms:created xsi:type="dcterms:W3CDTF">2019-02-14T03:42:47Z</dcterms:created>
  <dcterms:modified xsi:type="dcterms:W3CDTF">2019-10-25T03:02:22Z</dcterms:modified>
  <cp:category/>
</cp:coreProperties>
</file>