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8熊取町〇\"/>
    </mc:Choice>
  </mc:AlternateContent>
  <workbookProtection workbookAlgorithmName="SHA-512" workbookHashValue="Dm3YlGSArsw9R7j/MvRRRlUYsgQPmAa/A7CJsqPdwEdJfoDGD6Gq8nfOD/hn+fG5wtHUncf/NLUyf0cint1a7A==" workbookSaltValue="ldE2EvtZ/mnFMwI2bGz6AQ==" workbookSpinCount="100000" lockStructure="1"/>
  <bookViews>
    <workbookView xWindow="0" yWindow="15" windowWidth="1536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<sst xmlns="http://schemas.openxmlformats.org/spreadsheetml/2006/main" count="245" uniqueCount="123">
  <si>
    <t>「支払能力」</t>
  </si>
  <si>
    <t>経営比較分析表（平成29年度決算）</t>
  </si>
  <si>
    <t>事業名</t>
  </si>
  <si>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</si>
  <si>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</si>
  <si>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</si>
  <si>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</si>
  <si>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</si>
  <si>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</si>
  <si>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</si>
  <si>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</si>
  <si>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</si>
  <si>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</si>
  <si>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</si>
  <si>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</si>
  <si>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</si>
  <si>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</si>
  <si>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</si>
  <si>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</si>
  <si>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</si>
  <si>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</si>
  <si>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</si>
  <si>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</si>
  <si>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</si>
  <si>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</si>
  <si>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</si>
  <si>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</si>
  <si>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</si>
  <si>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</si>
  <si>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</si>
  <si>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</si>
  <si>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</si>
  <si>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</si>
  <si>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</si>
  <si>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</si>
  <si>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</si>
  <si>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</si>
  <si>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業種CD</t>
    <rPh sb="0" eb="2">
      <t>ギョウシュ</t>
    </rPh>
    <phoneticPr fontId="1"/>
  </si>
  <si>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</si>
  <si>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</si>
  <si>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</si>
  <si>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</si>
  <si>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2①</t>
  </si>
  <si>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</si>
  <si>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</si>
  <si>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</si>
  <si>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</si>
  <si>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</si>
  <si>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</si>
  <si>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</si>
  <si>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</si>
  <si>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</si>
  <si>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</si>
  <si>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</si>
  <si>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</si>
  <si>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</si>
  <si>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</si>
  <si>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</si>
  <si>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</si>
  <si>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</si>
  <si>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</si>
  <si>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</si>
  <si>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</si>
  <si>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</si>
  <si>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</si>
  <si>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</si>
  <si>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</si>
  <si>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</si>
  <si>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</si>
  <si>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</si>
  <si>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</si>
  <si>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</si>
  <si>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</si>
  <si>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</si>
  <si>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</si>
  <si>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</si>
  <si>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</si>
  <si>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</si>
  <si>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</si>
  <si>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</si>
  <si>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</si>
  <si>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</si>
  <si>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</si>
  <si>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</si>
  <si>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</si>
  <si>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</si>
  <si>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</si>
  <si>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</si>
  <si>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</si>
  <si>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</si>
  <si>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</si>
  <si>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</si>
  <si>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</si>
  <si>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</si>
  <si>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</si>
  <si>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</si>
  <si>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</si>
  <si>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</si>
  <si>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</si>
  <si>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</si>
  <si>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</si>
  <si>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</si>
  <si>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</si>
  <si>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</si>
  <si>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</si>
  <si>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</si>
  <si>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</si>
  <si>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</si>
  <si>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大阪府　熊取町</t>
  </si>
  <si>
    <t>法非適用</t>
  </si>
  <si>
    <t>下水道事業</t>
  </si>
  <si>
    <t>公共下水道</t>
  </si>
  <si>
    <t>Bc2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</si>
  <si>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</si>
  <si>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</si>
  <si>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</si>
  <si>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</si>
  <si>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</si>
  <si>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</si>
  <si>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</si>
  <si>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現在は比較的良好な状況である。
　町で施工した公共下水道施設は平成元年からの施工で比較的新しく、民間開発から無償譲渡された施設においても、昭和40年代中頃のため、50年を経過する管渠はない状況である。
　平成27年度より施設の長寿命化工事を計画的に実施し、主に事故の未然防止を目的としたマンホールのふたの取替を実施しているため、③管渠改善率としてはカウントはされない。</t>
    <phoneticPr fontId="1"/>
  </si>
  <si>
    <t>　平成29年度においては打切決算の影響で数値が昨年に比べ大きく変動している。
　昨年と同様の算出方式では、下水道使用料と費用が比例して増加しており昨年とほぼ同様の結果となった。
　今後、地方債償還額は減少すると試算しているが、金額が高額であることに加え維持管理経費も微増傾向となり改善が必要な時期となってきている。
　公営企業会計が開始され、財務諸表等を分析活用した中期的な視点にたった「下水道ビジョン（経営戦略）」の計画策定が急がれる。
　なお、類似団体区分では人口3万人以上の下水道事業であることから、本町と同様に公営企業会計の適用による打切決算を行った団体が多く平均値についても変動幅が大きいと予想される。</t>
    <rPh sb="1" eb="3">
      <t>ヘイセイ</t>
    </rPh>
    <rPh sb="5" eb="6">
      <t>ネン</t>
    </rPh>
    <rPh sb="6" eb="7">
      <t>ド</t>
    </rPh>
    <rPh sb="12" eb="14">
      <t>ウチキ</t>
    </rPh>
    <rPh sb="14" eb="16">
      <t>ケッサン</t>
    </rPh>
    <rPh sb="17" eb="19">
      <t>エイキョウ</t>
    </rPh>
    <rPh sb="20" eb="22">
      <t>スウチ</t>
    </rPh>
    <rPh sb="23" eb="25">
      <t>サクネン</t>
    </rPh>
    <rPh sb="26" eb="27">
      <t>クラ</t>
    </rPh>
    <rPh sb="28" eb="29">
      <t>オオ</t>
    </rPh>
    <rPh sb="31" eb="33">
      <t>ヘンドウ</t>
    </rPh>
    <rPh sb="40" eb="42">
      <t>サクネン</t>
    </rPh>
    <rPh sb="43" eb="45">
      <t>ドウヨウ</t>
    </rPh>
    <rPh sb="46" eb="48">
      <t>サンシュツ</t>
    </rPh>
    <rPh sb="48" eb="50">
      <t>ホウシキ</t>
    </rPh>
    <rPh sb="53" eb="56">
      <t>ゲスイドウ</t>
    </rPh>
    <rPh sb="56" eb="59">
      <t>シヨウリョウ</t>
    </rPh>
    <rPh sb="60" eb="62">
      <t>ヒヨウ</t>
    </rPh>
    <rPh sb="63" eb="65">
      <t>ヒレイ</t>
    </rPh>
    <rPh sb="67" eb="69">
      <t>ゾウカ</t>
    </rPh>
    <rPh sb="73" eb="75">
      <t>サクネン</t>
    </rPh>
    <rPh sb="78" eb="80">
      <t>ドウヨウ</t>
    </rPh>
    <rPh sb="81" eb="83">
      <t>ケッカ</t>
    </rPh>
    <rPh sb="90" eb="92">
      <t>コンゴ</t>
    </rPh>
    <rPh sb="93" eb="96">
      <t>チホウサイ</t>
    </rPh>
    <rPh sb="96" eb="98">
      <t>ショウカン</t>
    </rPh>
    <rPh sb="98" eb="99">
      <t>ガク</t>
    </rPh>
    <rPh sb="100" eb="102">
      <t>ゲンショウ</t>
    </rPh>
    <rPh sb="105" eb="107">
      <t>シサン</t>
    </rPh>
    <rPh sb="113" eb="115">
      <t>キンガク</t>
    </rPh>
    <rPh sb="116" eb="118">
      <t>コウガク</t>
    </rPh>
    <rPh sb="124" eb="125">
      <t>クワ</t>
    </rPh>
    <rPh sb="126" eb="128">
      <t>イジ</t>
    </rPh>
    <rPh sb="128" eb="130">
      <t>カンリ</t>
    </rPh>
    <rPh sb="130" eb="132">
      <t>ケイヒ</t>
    </rPh>
    <rPh sb="133" eb="135">
      <t>ビゾウ</t>
    </rPh>
    <rPh sb="135" eb="137">
      <t>ケイコウ</t>
    </rPh>
    <rPh sb="140" eb="142">
      <t>カイゼン</t>
    </rPh>
    <rPh sb="143" eb="145">
      <t>ヒツヨウ</t>
    </rPh>
    <rPh sb="146" eb="148">
      <t>ジキ</t>
    </rPh>
    <rPh sb="159" eb="161">
      <t>コウエイ</t>
    </rPh>
    <rPh sb="161" eb="163">
      <t>キギョウ</t>
    </rPh>
    <rPh sb="163" eb="165">
      <t>カイケイ</t>
    </rPh>
    <rPh sb="166" eb="168">
      <t>カイシ</t>
    </rPh>
    <rPh sb="171" eb="173">
      <t>ザイム</t>
    </rPh>
    <rPh sb="173" eb="175">
      <t>ショヒョウ</t>
    </rPh>
    <rPh sb="175" eb="176">
      <t>トウ</t>
    </rPh>
    <rPh sb="177" eb="179">
      <t>ブンセキ</t>
    </rPh>
    <rPh sb="179" eb="181">
      <t>カツヨウ</t>
    </rPh>
    <rPh sb="183" eb="186">
      <t>チュウキテキ</t>
    </rPh>
    <rPh sb="187" eb="189">
      <t>シテン</t>
    </rPh>
    <rPh sb="194" eb="197">
      <t>ゲスイドウ</t>
    </rPh>
    <rPh sb="202" eb="204">
      <t>ケイエイ</t>
    </rPh>
    <rPh sb="204" eb="206">
      <t>センリャク</t>
    </rPh>
    <rPh sb="209" eb="211">
      <t>ケイカク</t>
    </rPh>
    <rPh sb="211" eb="213">
      <t>サクテイ</t>
    </rPh>
    <rPh sb="214" eb="215">
      <t>イソ</t>
    </rPh>
    <rPh sb="224" eb="226">
      <t>ルイジ</t>
    </rPh>
    <rPh sb="226" eb="228">
      <t>ダンタイ</t>
    </rPh>
    <rPh sb="228" eb="230">
      <t>クブン</t>
    </rPh>
    <rPh sb="232" eb="234">
      <t>ジンコウ</t>
    </rPh>
    <rPh sb="235" eb="237">
      <t>マンニン</t>
    </rPh>
    <rPh sb="237" eb="239">
      <t>イジョウ</t>
    </rPh>
    <rPh sb="240" eb="243">
      <t>ゲスイドウ</t>
    </rPh>
    <rPh sb="243" eb="245">
      <t>ジギョウ</t>
    </rPh>
    <rPh sb="253" eb="255">
      <t>ホンチョウ</t>
    </rPh>
    <rPh sb="256" eb="258">
      <t>ドウヨウ</t>
    </rPh>
    <rPh sb="259" eb="261">
      <t>コウエイ</t>
    </rPh>
    <rPh sb="261" eb="263">
      <t>キギョウ</t>
    </rPh>
    <rPh sb="263" eb="265">
      <t>カイケイ</t>
    </rPh>
    <rPh sb="266" eb="268">
      <t>テキヨウ</t>
    </rPh>
    <rPh sb="271" eb="273">
      <t>ウチキ</t>
    </rPh>
    <rPh sb="273" eb="275">
      <t>ケッサン</t>
    </rPh>
    <rPh sb="276" eb="277">
      <t>オコナ</t>
    </rPh>
    <rPh sb="279" eb="281">
      <t>ダンタイ</t>
    </rPh>
    <rPh sb="282" eb="283">
      <t>オオ</t>
    </rPh>
    <rPh sb="284" eb="287">
      <t>ヘイキンチ</t>
    </rPh>
    <rPh sb="292" eb="295">
      <t>ヘンドウハバ</t>
    </rPh>
    <rPh sb="296" eb="297">
      <t>オオ</t>
    </rPh>
    <rPh sb="300" eb="302">
      <t>ヨソウ</t>
    </rPh>
    <phoneticPr fontId="1"/>
  </si>
  <si>
    <t>　①収益的収支比率は昨年に比べ2.13％増加しているが、これは平成30年4月より公営企業会計適用による打切決算の影響である。昨年と同様に出納整理期間を考慮した算出では71.99％となり昨年とほぼ同様の比率である。収益と地方債償還金を含めた費用の比率の変動はない状況である。
　④企業債残高対事業規模比率は企業債残高が減少し続けており、類似団体との比較でも低い状況が確認できる。なお、昨年と同様に算出すると617.86％となり平均値を更に下回る結果となった。
　⑤経費回収率は100％を下回る状況となっているが、これは打切決算の影響であり昨年までの算出方法では100％となる。
　⑥汚水処理原価は低下している。しかし、これも打切決算による影響であり、昨年までの算出方法では154円とほぼ同額となる。処理費用と有収水量の割合は変化していない。
　⑧水洗化率は94％以上を維持しているが近年微減傾向である。水洗化率向上に向け水洗便所改造助成金制度などの活用を通じて引き続き啓発を実施していく。
　以上のことから、類似団体との比較では健全性・効率性は概ね良好ではあるが、料金収入の増加に比べ維持管理費の増加割合が高くなってきており健全性・効率性に悪化の恐れがある。</t>
    <rPh sb="2" eb="5">
      <t>シュウエキテキ</t>
    </rPh>
    <rPh sb="5" eb="7">
      <t>シュウシ</t>
    </rPh>
    <rPh sb="7" eb="9">
      <t>ヒリツ</t>
    </rPh>
    <rPh sb="10" eb="12">
      <t>サクネン</t>
    </rPh>
    <rPh sb="13" eb="14">
      <t>クラ</t>
    </rPh>
    <rPh sb="20" eb="22">
      <t>ゾウカ</t>
    </rPh>
    <rPh sb="31" eb="33">
      <t>ヘイセイ</t>
    </rPh>
    <rPh sb="35" eb="36">
      <t>ネン</t>
    </rPh>
    <rPh sb="37" eb="38">
      <t>ガツ</t>
    </rPh>
    <rPh sb="40" eb="42">
      <t>コウエイ</t>
    </rPh>
    <rPh sb="42" eb="44">
      <t>キギョウ</t>
    </rPh>
    <rPh sb="44" eb="46">
      <t>カイケイ</t>
    </rPh>
    <rPh sb="46" eb="48">
      <t>テキヨウ</t>
    </rPh>
    <rPh sb="51" eb="53">
      <t>ウチキ</t>
    </rPh>
    <rPh sb="53" eb="55">
      <t>ケッサン</t>
    </rPh>
    <rPh sb="56" eb="58">
      <t>エイキョウ</t>
    </rPh>
    <rPh sb="62" eb="64">
      <t>サクネン</t>
    </rPh>
    <rPh sb="65" eb="67">
      <t>ドウヨウ</t>
    </rPh>
    <rPh sb="68" eb="70">
      <t>スイトウ</t>
    </rPh>
    <rPh sb="70" eb="72">
      <t>セイリ</t>
    </rPh>
    <rPh sb="72" eb="74">
      <t>キカン</t>
    </rPh>
    <rPh sb="75" eb="77">
      <t>コウリョ</t>
    </rPh>
    <rPh sb="79" eb="81">
      <t>サンシュツ</t>
    </rPh>
    <rPh sb="92" eb="94">
      <t>サクネン</t>
    </rPh>
    <rPh sb="97" eb="99">
      <t>ドウヨウ</t>
    </rPh>
    <rPh sb="100" eb="102">
      <t>ヒリツ</t>
    </rPh>
    <rPh sb="106" eb="108">
      <t>シュウエキ</t>
    </rPh>
    <rPh sb="109" eb="112">
      <t>チホウサイ</t>
    </rPh>
    <rPh sb="112" eb="114">
      <t>ショウカン</t>
    </rPh>
    <rPh sb="114" eb="115">
      <t>キン</t>
    </rPh>
    <rPh sb="116" eb="117">
      <t>フク</t>
    </rPh>
    <rPh sb="119" eb="121">
      <t>ヒヨウ</t>
    </rPh>
    <rPh sb="122" eb="124">
      <t>ヒリツ</t>
    </rPh>
    <rPh sb="125" eb="127">
      <t>ヘンドウ</t>
    </rPh>
    <rPh sb="130" eb="132">
      <t>ジョウキョウ</t>
    </rPh>
    <rPh sb="139" eb="141">
      <t>キギョウ</t>
    </rPh>
    <rPh sb="141" eb="142">
      <t>サイ</t>
    </rPh>
    <rPh sb="142" eb="144">
      <t>ザンダカ</t>
    </rPh>
    <rPh sb="144" eb="145">
      <t>タイ</t>
    </rPh>
    <rPh sb="145" eb="147">
      <t>ジギョウ</t>
    </rPh>
    <rPh sb="147" eb="149">
      <t>キボ</t>
    </rPh>
    <rPh sb="149" eb="151">
      <t>ヒリツ</t>
    </rPh>
    <rPh sb="152" eb="154">
      <t>キギョウ</t>
    </rPh>
    <rPh sb="154" eb="155">
      <t>サイ</t>
    </rPh>
    <rPh sb="155" eb="157">
      <t>ザンダカ</t>
    </rPh>
    <rPh sb="158" eb="160">
      <t>ゲンショウ</t>
    </rPh>
    <rPh sb="161" eb="162">
      <t>ツヅ</t>
    </rPh>
    <rPh sb="167" eb="169">
      <t>ルイジ</t>
    </rPh>
    <rPh sb="169" eb="171">
      <t>ダンタイ</t>
    </rPh>
    <rPh sb="173" eb="175">
      <t>ヒカク</t>
    </rPh>
    <rPh sb="177" eb="178">
      <t>ヒク</t>
    </rPh>
    <rPh sb="179" eb="181">
      <t>ジョウキョウ</t>
    </rPh>
    <rPh sb="182" eb="184">
      <t>カクニン</t>
    </rPh>
    <rPh sb="191" eb="192">
      <t>サク</t>
    </rPh>
    <rPh sb="192" eb="193">
      <t>ネン</t>
    </rPh>
    <rPh sb="194" eb="196">
      <t>ドウヨウ</t>
    </rPh>
    <rPh sb="197" eb="199">
      <t>サンシュツ</t>
    </rPh>
    <rPh sb="212" eb="214">
      <t>ヘイキン</t>
    </rPh>
    <rPh sb="214" eb="215">
      <t>アタイ</t>
    </rPh>
    <rPh sb="216" eb="217">
      <t>サラ</t>
    </rPh>
    <rPh sb="218" eb="220">
      <t>シタマワ</t>
    </rPh>
    <rPh sb="221" eb="223">
      <t>ケッカ</t>
    </rPh>
    <rPh sb="231" eb="233">
      <t>ケイヒ</t>
    </rPh>
    <rPh sb="233" eb="235">
      <t>カイシュウ</t>
    </rPh>
    <rPh sb="235" eb="236">
      <t>リツ</t>
    </rPh>
    <rPh sb="242" eb="244">
      <t>シタマワ</t>
    </rPh>
    <rPh sb="245" eb="247">
      <t>ジョウキョウ</t>
    </rPh>
    <rPh sb="258" eb="260">
      <t>ウチキ</t>
    </rPh>
    <rPh sb="260" eb="262">
      <t>ケッサン</t>
    </rPh>
    <rPh sb="263" eb="265">
      <t>エイキョウ</t>
    </rPh>
    <rPh sb="268" eb="270">
      <t>サクネン</t>
    </rPh>
    <rPh sb="273" eb="275">
      <t>サンシュツ</t>
    </rPh>
    <rPh sb="275" eb="277">
      <t>ホウホウ</t>
    </rPh>
    <rPh sb="290" eb="292">
      <t>オスイ</t>
    </rPh>
    <rPh sb="292" eb="294">
      <t>ショリ</t>
    </rPh>
    <rPh sb="294" eb="296">
      <t>ゲンカ</t>
    </rPh>
    <rPh sb="297" eb="299">
      <t>テイカ</t>
    </rPh>
    <rPh sb="311" eb="313">
      <t>ウチキ</t>
    </rPh>
    <rPh sb="313" eb="315">
      <t>ケッサン</t>
    </rPh>
    <rPh sb="318" eb="320">
      <t>エイキョウ</t>
    </rPh>
    <rPh sb="324" eb="326">
      <t>サクネン</t>
    </rPh>
    <rPh sb="329" eb="331">
      <t>サンシュツ</t>
    </rPh>
    <rPh sb="331" eb="333">
      <t>ホウホウ</t>
    </rPh>
    <rPh sb="338" eb="339">
      <t>エン</t>
    </rPh>
    <rPh sb="342" eb="344">
      <t>ドウガク</t>
    </rPh>
    <rPh sb="348" eb="350">
      <t>ショリ</t>
    </rPh>
    <rPh sb="350" eb="352">
      <t>ヒヨウ</t>
    </rPh>
    <rPh sb="353" eb="355">
      <t>ユウシュウ</t>
    </rPh>
    <rPh sb="355" eb="357">
      <t>スイリョウ</t>
    </rPh>
    <rPh sb="358" eb="360">
      <t>ワリアイ</t>
    </rPh>
    <rPh sb="361" eb="363">
      <t>ヘンカ</t>
    </rPh>
    <rPh sb="372" eb="375">
      <t>スイセンカ</t>
    </rPh>
    <rPh sb="375" eb="376">
      <t>リツ</t>
    </rPh>
    <rPh sb="380" eb="382">
      <t>イジョウ</t>
    </rPh>
    <rPh sb="383" eb="385">
      <t>イジ</t>
    </rPh>
    <rPh sb="390" eb="392">
      <t>キンネン</t>
    </rPh>
    <rPh sb="392" eb="394">
      <t>ビゲン</t>
    </rPh>
    <rPh sb="394" eb="396">
      <t>ケイコウ</t>
    </rPh>
    <rPh sb="400" eb="403">
      <t>スイセンカ</t>
    </rPh>
    <rPh sb="403" eb="404">
      <t>リツ</t>
    </rPh>
    <rPh sb="404" eb="406">
      <t>コウジョウ</t>
    </rPh>
    <rPh sb="407" eb="408">
      <t>ム</t>
    </rPh>
    <rPh sb="409" eb="411">
      <t>スイセン</t>
    </rPh>
    <rPh sb="411" eb="413">
      <t>ベンジョ</t>
    </rPh>
    <rPh sb="413" eb="415">
      <t>カイゾウ</t>
    </rPh>
    <rPh sb="415" eb="418">
      <t>ジョセイキン</t>
    </rPh>
    <rPh sb="418" eb="420">
      <t>セイド</t>
    </rPh>
    <rPh sb="423" eb="425">
      <t>カツヨウ</t>
    </rPh>
    <rPh sb="426" eb="427">
      <t>ツウ</t>
    </rPh>
    <rPh sb="429" eb="430">
      <t>ヒ</t>
    </rPh>
    <rPh sb="431" eb="432">
      <t>ツヅ</t>
    </rPh>
    <rPh sb="433" eb="435">
      <t>ケイハツ</t>
    </rPh>
    <rPh sb="436" eb="438">
      <t>ジッシ</t>
    </rPh>
    <rPh sb="445" eb="447">
      <t>イジョウ</t>
    </rPh>
    <rPh sb="453" eb="455">
      <t>ルイジ</t>
    </rPh>
    <rPh sb="455" eb="457">
      <t>ダンタイ</t>
    </rPh>
    <rPh sb="459" eb="461">
      <t>ヒカク</t>
    </rPh>
    <rPh sb="463" eb="466">
      <t>ケンゼンセイ</t>
    </rPh>
    <rPh sb="467" eb="470">
      <t>コウリツセイ</t>
    </rPh>
    <rPh sb="471" eb="472">
      <t>オオム</t>
    </rPh>
    <rPh sb="473" eb="475">
      <t>リョウコウ</t>
    </rPh>
    <rPh sb="481" eb="483">
      <t>リョウキン</t>
    </rPh>
    <rPh sb="483" eb="485">
      <t>シュウニュウ</t>
    </rPh>
    <rPh sb="486" eb="488">
      <t>ゾウカ</t>
    </rPh>
    <rPh sb="489" eb="490">
      <t>クラ</t>
    </rPh>
    <rPh sb="491" eb="493">
      <t>イジ</t>
    </rPh>
    <rPh sb="493" eb="495">
      <t>カンリ</t>
    </rPh>
    <rPh sb="495" eb="496">
      <t>ヒ</t>
    </rPh>
    <rPh sb="497" eb="499">
      <t>ゾウカ</t>
    </rPh>
    <rPh sb="499" eb="501">
      <t>ワリアイ</t>
    </rPh>
    <rPh sb="502" eb="503">
      <t>タカ</t>
    </rPh>
    <rPh sb="511" eb="514">
      <t>ケンゼンセイ</t>
    </rPh>
    <rPh sb="515" eb="518">
      <t>コウリツセイ</t>
    </rPh>
    <rPh sb="519" eb="521">
      <t>アッカ</t>
    </rPh>
    <rPh sb="522" eb="523">
      <t>オソ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</si>
</sst>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7-4052-BA04-4129D7759C6C}"/>
            </c:ext>
          </c:extLst>
        </c:ser>
        <c:dLbls>
          <c:showLegendKey val="0"/>
          <c:showVal val="0"/>
          <c:showCatName val="0"/>
          <c:showSerName val="0"/>
          <c:showPercent val="0"/>
          <c:showBubbleSize val="0"/>
        </c:dLbls>
        <c:gapWidth val="150"/>
        <c:axId val="145003648"/>
        <c:axId val="145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c:ext xmlns:c16="http://schemas.microsoft.com/office/drawing/2014/chart" uri="{C3380CC4-5D6E-409C-BE32-E72D297353CC}">
              <c16:uniqueId val="{00000001-5107-4052-BA04-4129D7759C6C}"/>
            </c:ext>
          </c:extLst>
        </c:ser>
        <c:dLbls>
          <c:showLegendKey val="0"/>
          <c:showVal val="0"/>
          <c:showCatName val="0"/>
          <c:showSerName val="0"/>
          <c:showPercent val="0"/>
          <c:showBubbleSize val="0"/>
        </c:dLbls>
        <c:marker val="1"/>
        <c:smooth val="0"/>
        <c:axId val="145003648"/>
        <c:axId val="145005568"/>
      </c:lineChart>
      <c:dateAx>
        <c:axId val="145003648"/>
        <c:scaling>
          <c:orientation val="minMax"/>
        </c:scaling>
        <c:delete val="1"/>
        <c:axPos val="b"/>
        <c:numFmt formatCode="ge" sourceLinked="1"/>
        <c:majorTickMark val="none"/>
        <c:minorTickMark val="none"/>
        <c:tickLblPos val="none"/>
        <c:crossAx val="145005568"/>
        <c:crosses val="autoZero"/>
        <c:auto val="1"/>
        <c:lblOffset val="100"/>
        <c:baseTimeUnit val="years"/>
      </c:dateAx>
      <c:valAx>
        <c:axId val="145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50036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51-4D49-ADB0-B059A31C2E17}"/>
            </c:ext>
          </c:extLst>
        </c:ser>
        <c:dLbls>
          <c:showLegendKey val="0"/>
          <c:showVal val="0"/>
          <c:showCatName val="0"/>
          <c:showSerName val="0"/>
          <c:showPercent val="0"/>
          <c:showBubbleSize val="0"/>
        </c:dLbls>
        <c:gapWidth val="150"/>
        <c:axId val="152958464"/>
        <c:axId val="1529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c:ext xmlns:c16="http://schemas.microsoft.com/office/drawing/2014/chart" uri="{C3380CC4-5D6E-409C-BE32-E72D297353CC}">
              <c16:uniqueId val="{00000001-4451-4D49-ADB0-B059A31C2E17}"/>
            </c:ext>
          </c:extLst>
        </c:ser>
        <c:dLbls>
          <c:showLegendKey val="0"/>
          <c:showVal val="0"/>
          <c:showCatName val="0"/>
          <c:showSerName val="0"/>
          <c:showPercent val="0"/>
          <c:showBubbleSize val="0"/>
        </c:dLbls>
        <c:marker val="1"/>
        <c:smooth val="0"/>
        <c:axId val="152958464"/>
        <c:axId val="152960384"/>
      </c:lineChart>
      <c:dateAx>
        <c:axId val="152958464"/>
        <c:scaling>
          <c:orientation val="minMax"/>
        </c:scaling>
        <c:delete val="1"/>
        <c:axPos val="b"/>
        <c:numFmt formatCode="ge" sourceLinked="1"/>
        <c:majorTickMark val="none"/>
        <c:minorTickMark val="none"/>
        <c:tickLblPos val="none"/>
        <c:crossAx val="152960384"/>
        <c:crosses val="autoZero"/>
        <c:auto val="1"/>
        <c:lblOffset val="100"/>
        <c:baseTimeUnit val="years"/>
      </c:dateAx>
      <c:valAx>
        <c:axId val="152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584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94.62</c:v>
                </c:pt>
                <c:pt idx="1">
                  <c:v>94.49</c:v>
                </c:pt>
                <c:pt idx="2">
                  <c:v>94.58</c:v>
                </c:pt>
                <c:pt idx="3">
                  <c:v>94.43</c:v>
                </c:pt>
                <c:pt idx="4">
                  <c:v>94.16</c:v>
                </c:pt>
              </c:numCache>
            </c:numRef>
          </c:val>
          <c:extLst>
            <c:ext xmlns:c16="http://schemas.microsoft.com/office/drawing/2014/chart" uri="{C3380CC4-5D6E-409C-BE32-E72D297353CC}">
              <c16:uniqueId val="{00000000-D89A-4454-8D4B-539BCFA583FE}"/>
            </c:ext>
          </c:extLst>
        </c:ser>
        <c:dLbls>
          <c:showLegendKey val="0"/>
          <c:showVal val="0"/>
          <c:showCatName val="0"/>
          <c:showSerName val="0"/>
          <c:showPercent val="0"/>
          <c:showBubbleSize val="0"/>
        </c:dLbls>
        <c:gapWidth val="150"/>
        <c:axId val="153007232"/>
        <c:axId val="1530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c:ext xmlns:c16="http://schemas.microsoft.com/office/drawing/2014/chart" uri="{C3380CC4-5D6E-409C-BE32-E72D297353CC}">
              <c16:uniqueId val="{00000001-D89A-4454-8D4B-539BCFA583FE}"/>
            </c:ext>
          </c:extLst>
        </c:ser>
        <c:dLbls>
          <c:showLegendKey val="0"/>
          <c:showVal val="0"/>
          <c:showCatName val="0"/>
          <c:showSerName val="0"/>
          <c:showPercent val="0"/>
          <c:showBubbleSize val="0"/>
        </c:dLbls>
        <c:marker val="1"/>
        <c:smooth val="0"/>
        <c:axId val="153007232"/>
        <c:axId val="153009152"/>
      </c:lineChart>
      <c:dateAx>
        <c:axId val="153007232"/>
        <c:scaling>
          <c:orientation val="minMax"/>
        </c:scaling>
        <c:delete val="1"/>
        <c:axPos val="b"/>
        <c:numFmt formatCode="ge" sourceLinked="1"/>
        <c:majorTickMark val="none"/>
        <c:minorTickMark val="none"/>
        <c:tickLblPos val="none"/>
        <c:crossAx val="153009152"/>
        <c:crosses val="autoZero"/>
        <c:auto val="1"/>
        <c:lblOffset val="100"/>
        <c:baseTimeUnit val="years"/>
      </c:dateAx>
      <c:valAx>
        <c:axId val="153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072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79.11</c:v>
                </c:pt>
                <c:pt idx="1">
                  <c:v>78.209999999999994</c:v>
                </c:pt>
                <c:pt idx="2">
                  <c:v>77.53</c:v>
                </c:pt>
                <c:pt idx="3">
                  <c:v>72.010000000000005</c:v>
                </c:pt>
                <c:pt idx="4">
                  <c:v>74.14</c:v>
                </c:pt>
              </c:numCache>
            </c:numRef>
          </c:val>
          <c:extLst>
            <c:ext xmlns:c16="http://schemas.microsoft.com/office/drawing/2014/chart" uri="{C3380CC4-5D6E-409C-BE32-E72D297353CC}">
              <c16:uniqueId val="{00000000-D48F-4FC2-B5EF-54519967FDF7}"/>
            </c:ext>
          </c:extLst>
        </c:ser>
        <c:dLbls>
          <c:showLegendKey val="0"/>
          <c:showVal val="0"/>
          <c:showCatName val="0"/>
          <c:showSerName val="0"/>
          <c:showPercent val="0"/>
          <c:showBubbleSize val="0"/>
        </c:dLbls>
        <c:gapWidth val="150"/>
        <c:axId val="150668032"/>
        <c:axId val="1506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8F-4FC2-B5EF-54519967FDF7}"/>
            </c:ext>
          </c:extLst>
        </c:ser>
        <c:dLbls>
          <c:showLegendKey val="0"/>
          <c:showVal val="0"/>
          <c:showCatName val="0"/>
          <c:showSerName val="0"/>
          <c:showPercent val="0"/>
          <c:showBubbleSize val="0"/>
        </c:dLbls>
        <c:marker val="1"/>
        <c:smooth val="0"/>
        <c:axId val="150668032"/>
        <c:axId val="150669952"/>
      </c:lineChart>
      <c:dateAx>
        <c:axId val="150668032"/>
        <c:scaling>
          <c:orientation val="minMax"/>
        </c:scaling>
        <c:delete val="1"/>
        <c:axPos val="b"/>
        <c:numFmt formatCode="ge" sourceLinked="1"/>
        <c:majorTickMark val="none"/>
        <c:minorTickMark val="none"/>
        <c:tickLblPos val="none"/>
        <c:crossAx val="150669952"/>
        <c:crosses val="autoZero"/>
        <c:auto val="1"/>
        <c:lblOffset val="100"/>
        <c:baseTimeUnit val="years"/>
      </c:dateAx>
      <c:valAx>
        <c:axId val="150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06680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8-424A-9351-02044EEF3857}"/>
            </c:ext>
          </c:extLst>
        </c:ser>
        <c:dLbls>
          <c:showLegendKey val="0"/>
          <c:showVal val="0"/>
          <c:showCatName val="0"/>
          <c:showSerName val="0"/>
          <c:showPercent val="0"/>
          <c:showBubbleSize val="0"/>
        </c:dLbls>
        <c:gapWidth val="150"/>
        <c:axId val="150716800"/>
        <c:axId val="1507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8-424A-9351-02044EEF3857}"/>
            </c:ext>
          </c:extLst>
        </c:ser>
        <c:dLbls>
          <c:showLegendKey val="0"/>
          <c:showVal val="0"/>
          <c:showCatName val="0"/>
          <c:showSerName val="0"/>
          <c:showPercent val="0"/>
          <c:showBubbleSize val="0"/>
        </c:dLbls>
        <c:marker val="1"/>
        <c:smooth val="0"/>
        <c:axId val="150716800"/>
        <c:axId val="150718720"/>
      </c:lineChart>
      <c:dateAx>
        <c:axId val="150716800"/>
        <c:scaling>
          <c:orientation val="minMax"/>
        </c:scaling>
        <c:delete val="1"/>
        <c:axPos val="b"/>
        <c:numFmt formatCode="ge" sourceLinked="1"/>
        <c:majorTickMark val="none"/>
        <c:minorTickMark val="none"/>
        <c:tickLblPos val="none"/>
        <c:crossAx val="150718720"/>
        <c:crosses val="autoZero"/>
        <c:auto val="1"/>
        <c:lblOffset val="100"/>
        <c:baseTimeUnit val="years"/>
      </c:dateAx>
      <c:valAx>
        <c:axId val="1507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071680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8A-4C53-BA9C-5291C3393D9F}"/>
            </c:ext>
          </c:extLst>
        </c:ser>
        <c:dLbls>
          <c:showLegendKey val="0"/>
          <c:showVal val="0"/>
          <c:showCatName val="0"/>
          <c:showSerName val="0"/>
          <c:showPercent val="0"/>
          <c:showBubbleSize val="0"/>
        </c:dLbls>
        <c:gapWidth val="150"/>
        <c:axId val="151093248"/>
        <c:axId val="151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A-4C53-BA9C-5291C3393D9F}"/>
            </c:ext>
          </c:extLst>
        </c:ser>
        <c:dLbls>
          <c:showLegendKey val="0"/>
          <c:showVal val="0"/>
          <c:showCatName val="0"/>
          <c:showSerName val="0"/>
          <c:showPercent val="0"/>
          <c:showBubbleSize val="0"/>
        </c:dLbls>
        <c:marker val="1"/>
        <c:smooth val="0"/>
        <c:axId val="151093248"/>
        <c:axId val="151095168"/>
      </c:lineChart>
      <c:dateAx>
        <c:axId val="151093248"/>
        <c:scaling>
          <c:orientation val="minMax"/>
        </c:scaling>
        <c:delete val="1"/>
        <c:axPos val="b"/>
        <c:numFmt formatCode="ge" sourceLinked="1"/>
        <c:majorTickMark val="none"/>
        <c:minorTickMark val="none"/>
        <c:tickLblPos val="none"/>
        <c:crossAx val="151095168"/>
        <c:crosses val="autoZero"/>
        <c:auto val="1"/>
        <c:lblOffset val="100"/>
        <c:baseTimeUnit val="years"/>
      </c:dateAx>
      <c:valAx>
        <c:axId val="151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10932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F-4966-A4B8-205D8F612AAC}"/>
            </c:ext>
          </c:extLst>
        </c:ser>
        <c:dLbls>
          <c:showLegendKey val="0"/>
          <c:showVal val="0"/>
          <c:showCatName val="0"/>
          <c:showSerName val="0"/>
          <c:showPercent val="0"/>
          <c:showBubbleSize val="0"/>
        </c:dLbls>
        <c:gapWidth val="150"/>
        <c:axId val="151715840"/>
        <c:axId val="151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F-4966-A4B8-205D8F612AAC}"/>
            </c:ext>
          </c:extLst>
        </c:ser>
        <c:dLbls>
          <c:showLegendKey val="0"/>
          <c:showVal val="0"/>
          <c:showCatName val="0"/>
          <c:showSerName val="0"/>
          <c:showPercent val="0"/>
          <c:showBubbleSize val="0"/>
        </c:dLbls>
        <c:marker val="1"/>
        <c:smooth val="0"/>
        <c:axId val="151715840"/>
        <c:axId val="151717760"/>
      </c:lineChart>
      <c:dateAx>
        <c:axId val="151715840"/>
        <c:scaling>
          <c:orientation val="minMax"/>
        </c:scaling>
        <c:delete val="1"/>
        <c:axPos val="b"/>
        <c:numFmt formatCode="ge" sourceLinked="1"/>
        <c:majorTickMark val="none"/>
        <c:minorTickMark val="none"/>
        <c:tickLblPos val="none"/>
        <c:crossAx val="151717760"/>
        <c:crosses val="autoZero"/>
        <c:auto val="1"/>
        <c:lblOffset val="100"/>
        <c:baseTimeUnit val="years"/>
      </c:dateAx>
      <c:valAx>
        <c:axId val="151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1715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19-4F3E-8719-E599BFCED160}"/>
            </c:ext>
          </c:extLst>
        </c:ser>
        <c:dLbls>
          <c:showLegendKey val="0"/>
          <c:showVal val="0"/>
          <c:showCatName val="0"/>
          <c:showSerName val="0"/>
          <c:showPercent val="0"/>
          <c:showBubbleSize val="0"/>
        </c:dLbls>
        <c:gapWidth val="150"/>
        <c:axId val="151750144"/>
        <c:axId val="151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9-4F3E-8719-E599BFCED160}"/>
            </c:ext>
          </c:extLst>
        </c:ser>
        <c:dLbls>
          <c:showLegendKey val="0"/>
          <c:showVal val="0"/>
          <c:showCatName val="0"/>
          <c:showSerName val="0"/>
          <c:showPercent val="0"/>
          <c:showBubbleSize val="0"/>
        </c:dLbls>
        <c:marker val="1"/>
        <c:smooth val="0"/>
        <c:axId val="151750144"/>
        <c:axId val="151752064"/>
      </c:lineChart>
      <c:dateAx>
        <c:axId val="151750144"/>
        <c:scaling>
          <c:orientation val="minMax"/>
        </c:scaling>
        <c:delete val="1"/>
        <c:axPos val="b"/>
        <c:numFmt formatCode="ge" sourceLinked="1"/>
        <c:majorTickMark val="none"/>
        <c:minorTickMark val="none"/>
        <c:tickLblPos val="none"/>
        <c:crossAx val="151752064"/>
        <c:crosses val="autoZero"/>
        <c:auto val="1"/>
        <c:lblOffset val="100"/>
        <c:baseTimeUnit val="years"/>
      </c:dateAx>
      <c:valAx>
        <c:axId val="151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17501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808.7</c:v>
                </c:pt>
                <c:pt idx="1">
                  <c:v>747.4</c:v>
                </c:pt>
                <c:pt idx="2">
                  <c:v>712.09</c:v>
                </c:pt>
                <c:pt idx="3">
                  <c:v>681.93</c:v>
                </c:pt>
                <c:pt idx="4">
                  <c:v>689.13</c:v>
                </c:pt>
              </c:numCache>
            </c:numRef>
          </c:val>
          <c:extLst>
            <c:ext xmlns:c16="http://schemas.microsoft.com/office/drawing/2014/chart" uri="{C3380CC4-5D6E-409C-BE32-E72D297353CC}">
              <c16:uniqueId val="{00000000-457C-4F7D-8D30-8E0BA4AAC123}"/>
            </c:ext>
          </c:extLst>
        </c:ser>
        <c:dLbls>
          <c:showLegendKey val="0"/>
          <c:showVal val="0"/>
          <c:showCatName val="0"/>
          <c:showSerName val="0"/>
          <c:showPercent val="0"/>
          <c:showBubbleSize val="0"/>
        </c:dLbls>
        <c:gapWidth val="150"/>
        <c:axId val="151772544"/>
        <c:axId val="1531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c:ext xmlns:c16="http://schemas.microsoft.com/office/drawing/2014/chart" uri="{C3380CC4-5D6E-409C-BE32-E72D297353CC}">
              <c16:uniqueId val="{00000001-457C-4F7D-8D30-8E0BA4AAC123}"/>
            </c:ext>
          </c:extLst>
        </c:ser>
        <c:dLbls>
          <c:showLegendKey val="0"/>
          <c:showVal val="0"/>
          <c:showCatName val="0"/>
          <c:showSerName val="0"/>
          <c:showPercent val="0"/>
          <c:showBubbleSize val="0"/>
        </c:dLbls>
        <c:marker val="1"/>
        <c:smooth val="0"/>
        <c:axId val="151772544"/>
        <c:axId val="153114112"/>
      </c:lineChart>
      <c:dateAx>
        <c:axId val="151772544"/>
        <c:scaling>
          <c:orientation val="minMax"/>
        </c:scaling>
        <c:delete val="1"/>
        <c:axPos val="b"/>
        <c:numFmt formatCode="ge" sourceLinked="1"/>
        <c:majorTickMark val="none"/>
        <c:minorTickMark val="none"/>
        <c:tickLblPos val="none"/>
        <c:crossAx val="153114112"/>
        <c:crosses val="autoZero"/>
        <c:auto val="1"/>
        <c:lblOffset val="100"/>
        <c:baseTimeUnit val="years"/>
      </c:dateAx>
      <c:valAx>
        <c:axId val="153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17725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98.15</c:v>
                </c:pt>
              </c:numCache>
            </c:numRef>
          </c:val>
          <c:extLst>
            <c:ext xmlns:c16="http://schemas.microsoft.com/office/drawing/2014/chart" uri="{C3380CC4-5D6E-409C-BE32-E72D297353CC}">
              <c16:uniqueId val="{00000000-34FA-43CF-A1F0-4D8FC894797D}"/>
            </c:ext>
          </c:extLst>
        </c:ser>
        <c:dLbls>
          <c:showLegendKey val="0"/>
          <c:showVal val="0"/>
          <c:showCatName val="0"/>
          <c:showSerName val="0"/>
          <c:showPercent val="0"/>
          <c:showBubbleSize val="0"/>
        </c:dLbls>
        <c:gapWidth val="150"/>
        <c:axId val="153156992"/>
        <c:axId val="1531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c:ext xmlns:c16="http://schemas.microsoft.com/office/drawing/2014/chart" uri="{C3380CC4-5D6E-409C-BE32-E72D297353CC}">
              <c16:uniqueId val="{00000001-34FA-43CF-A1F0-4D8FC894797D}"/>
            </c:ext>
          </c:extLst>
        </c:ser>
        <c:dLbls>
          <c:showLegendKey val="0"/>
          <c:showVal val="0"/>
          <c:showCatName val="0"/>
          <c:showSerName val="0"/>
          <c:showPercent val="0"/>
          <c:showBubbleSize val="0"/>
        </c:dLbls>
        <c:marker val="1"/>
        <c:smooth val="0"/>
        <c:axId val="153156992"/>
        <c:axId val="153156224"/>
      </c:lineChart>
      <c:dateAx>
        <c:axId val="153156992"/>
        <c:scaling>
          <c:orientation val="minMax"/>
        </c:scaling>
        <c:delete val="1"/>
        <c:axPos val="b"/>
        <c:numFmt formatCode="ge" sourceLinked="1"/>
        <c:majorTickMark val="none"/>
        <c:minorTickMark val="none"/>
        <c:tickLblPos val="none"/>
        <c:crossAx val="153156224"/>
        <c:crosses val="autoZero"/>
        <c:auto val="1"/>
        <c:lblOffset val="100"/>
        <c:baseTimeUnit val="years"/>
      </c:dateAx>
      <c:valAx>
        <c:axId val="1531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156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147.63999999999999</c:v>
                </c:pt>
                <c:pt idx="1">
                  <c:v>151.16999999999999</c:v>
                </c:pt>
                <c:pt idx="2">
                  <c:v>152.52000000000001</c:v>
                </c:pt>
                <c:pt idx="3">
                  <c:v>153.38999999999999</c:v>
                </c:pt>
                <c:pt idx="4">
                  <c:v>142.21</c:v>
                </c:pt>
              </c:numCache>
            </c:numRef>
          </c:val>
          <c:extLst>
            <c:ext xmlns:c16="http://schemas.microsoft.com/office/drawing/2014/chart" uri="{C3380CC4-5D6E-409C-BE32-E72D297353CC}">
              <c16:uniqueId val="{00000000-4B1C-494C-822B-3F9C9CB5DD9A}"/>
            </c:ext>
          </c:extLst>
        </c:ser>
        <c:dLbls>
          <c:showLegendKey val="0"/>
          <c:showVal val="0"/>
          <c:showCatName val="0"/>
          <c:showSerName val="0"/>
          <c:showPercent val="0"/>
          <c:showBubbleSize val="0"/>
        </c:dLbls>
        <c:gapWidth val="150"/>
        <c:axId val="152930176"/>
        <c:axId val="1529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c:ext xmlns:c16="http://schemas.microsoft.com/office/drawing/2014/chart" uri="{C3380CC4-5D6E-409C-BE32-E72D297353CC}">
              <c16:uniqueId val="{00000001-4B1C-494C-822B-3F9C9CB5DD9A}"/>
            </c:ext>
          </c:extLst>
        </c:ser>
        <c:dLbls>
          <c:showLegendKey val="0"/>
          <c:showVal val="0"/>
          <c:showCatName val="0"/>
          <c:showSerName val="0"/>
          <c:showPercent val="0"/>
          <c:showBubbleSize val="0"/>
        </c:dLbls>
        <c:marker val="1"/>
        <c:smooth val="0"/>
        <c:axId val="152930176"/>
        <c:axId val="152932352"/>
      </c:lineChart>
      <c:dateAx>
        <c:axId val="152930176"/>
        <c:scaling>
          <c:orientation val="minMax"/>
        </c:scaling>
        <c:delete val="1"/>
        <c:axPos val="b"/>
        <c:numFmt formatCode="ge" sourceLinked="1"/>
        <c:majorTickMark val="none"/>
        <c:minorTickMark val="none"/>
        <c:tickLblPos val="none"/>
        <c:crossAx val="152932352"/>
        <c:crosses val="autoZero"/>
        <c:auto val="1"/>
        <c:lblOffset val="100"/>
        <c:baseTimeUnit val="years"/>
      </c:dateAx>
      <c:valAx>
        <c:axId val="152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301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熊取町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5</v>
      </c>
      <c r="C7" s="69"/>
      <c r="D7" s="69"/>
      <c r="E7" s="69"/>
      <c r="F7" s="69"/>
      <c r="G7" s="69"/>
      <c r="H7" s="69"/>
      <c r="I7" s="69" t="s">
        <v>8</v>
      </c>
      <c r="J7" s="69"/>
      <c r="K7" s="69"/>
      <c r="L7" s="69"/>
      <c r="M7" s="69"/>
      <c r="N7" s="69"/>
      <c r="O7" s="69"/>
      <c r="P7" s="69" t="s">
        <v>2</v>
      </c>
      <c r="Q7" s="69"/>
      <c r="R7" s="69"/>
      <c r="S7" s="69"/>
      <c r="T7" s="69"/>
      <c r="U7" s="69"/>
      <c r="V7" s="69"/>
      <c r="W7" s="69" t="s">
        <v>7</v>
      </c>
      <c r="X7" s="69"/>
      <c r="Y7" s="69"/>
      <c r="Z7" s="69"/>
      <c r="AA7" s="69"/>
      <c r="AB7" s="69"/>
      <c r="AC7" s="69"/>
      <c r="AD7" s="69" t="s">
        <v>14</v>
      </c>
      <c r="AE7" s="69"/>
      <c r="AF7" s="69"/>
      <c r="AG7" s="69"/>
      <c r="AH7" s="69"/>
      <c r="AI7" s="69"/>
      <c r="AJ7" s="69"/>
      <c r="AK7" s="3"/>
      <c r="AL7" s="69" t="s">
        <v>15</v>
      </c>
      <c r="AM7" s="69"/>
      <c r="AN7" s="69"/>
      <c r="AO7" s="69"/>
      <c r="AP7" s="69"/>
      <c r="AQ7" s="69"/>
      <c r="AR7" s="69"/>
      <c r="AS7" s="69"/>
      <c r="AT7" s="69" t="s">
        <v>12</v>
      </c>
      <c r="AU7" s="69"/>
      <c r="AV7" s="69"/>
      <c r="AW7" s="69"/>
      <c r="AX7" s="69"/>
      <c r="AY7" s="69"/>
      <c r="AZ7" s="69"/>
      <c r="BA7" s="69"/>
      <c r="BB7" s="69" t="s">
        <v>11</v>
      </c>
      <c r="BC7" s="69"/>
      <c r="BD7" s="69"/>
      <c r="BE7" s="69"/>
      <c r="BF7" s="69"/>
      <c r="BG7" s="69"/>
      <c r="BH7" s="69"/>
      <c r="BI7" s="69"/>
      <c r="BJ7" s="3"/>
      <c r="BK7" s="3"/>
      <c r="BL7" s="14" t="s">
        <v>17</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tr">
        <f>データ!$M$6</f>
        <v>非設置</v>
      </c>
      <c r="AE8" s="73"/>
      <c r="AF8" s="73"/>
      <c r="AG8" s="73"/>
      <c r="AH8" s="73"/>
      <c r="AI8" s="73"/>
      <c r="AJ8" s="73"/>
      <c r="AK8" s="3"/>
      <c r="AL8" s="62">
        <f>データ!S6</f>
        <v>43927</v>
      </c>
      <c r="AM8" s="62"/>
      <c r="AN8" s="62"/>
      <c r="AO8" s="62"/>
      <c r="AP8" s="62"/>
      <c r="AQ8" s="62"/>
      <c r="AR8" s="62"/>
      <c r="AS8" s="62"/>
      <c r="AT8" s="63">
        <f>データ!T6</f>
        <v>17.239999999999998</v>
      </c>
      <c r="AU8" s="63"/>
      <c r="AV8" s="63"/>
      <c r="AW8" s="63"/>
      <c r="AX8" s="63"/>
      <c r="AY8" s="63"/>
      <c r="AZ8" s="63"/>
      <c r="BA8" s="63"/>
      <c r="BB8" s="63">
        <f>データ!U6</f>
        <v>2547.9699999999998</v>
      </c>
      <c r="BC8" s="63"/>
      <c r="BD8" s="63"/>
      <c r="BE8" s="63"/>
      <c r="BF8" s="63"/>
      <c r="BG8" s="63"/>
      <c r="BH8" s="63"/>
      <c r="BI8" s="63"/>
      <c r="BJ8" s="3"/>
      <c r="BK8" s="3"/>
      <c r="BL8" s="67" t="s">
        <v>18</v>
      </c>
      <c r="BM8" s="68"/>
      <c r="BN8" s="16" t="s">
        <v>21</v>
      </c>
      <c r="BO8" s="19"/>
      <c r="BP8" s="19"/>
      <c r="BQ8" s="19"/>
      <c r="BR8" s="19"/>
      <c r="BS8" s="19"/>
      <c r="BT8" s="19"/>
      <c r="BU8" s="19"/>
      <c r="BV8" s="19"/>
      <c r="BW8" s="19"/>
      <c r="BX8" s="19"/>
      <c r="BY8" s="23"/>
    </row>
    <row r="9" spans="1:78" ht="18.75" customHeight="1" x14ac:dyDescent="0.15">
      <c r="A9" s="2"/>
      <c r="B9" s="69" t="s">
        <v>22</v>
      </c>
      <c r="C9" s="69"/>
      <c r="D9" s="69"/>
      <c r="E9" s="69"/>
      <c r="F9" s="69"/>
      <c r="G9" s="69"/>
      <c r="H9" s="69"/>
      <c r="I9" s="69" t="s">
        <v>24</v>
      </c>
      <c r="J9" s="69"/>
      <c r="K9" s="69"/>
      <c r="L9" s="69"/>
      <c r="M9" s="69"/>
      <c r="N9" s="69"/>
      <c r="O9" s="69"/>
      <c r="P9" s="69" t="s">
        <v>26</v>
      </c>
      <c r="Q9" s="69"/>
      <c r="R9" s="69"/>
      <c r="S9" s="69"/>
      <c r="T9" s="69"/>
      <c r="U9" s="69"/>
      <c r="V9" s="69"/>
      <c r="W9" s="69" t="s">
        <v>27</v>
      </c>
      <c r="X9" s="69"/>
      <c r="Y9" s="69"/>
      <c r="Z9" s="69"/>
      <c r="AA9" s="69"/>
      <c r="AB9" s="69"/>
      <c r="AC9" s="69"/>
      <c r="AD9" s="69" t="s">
        <v>28</v>
      </c>
      <c r="AE9" s="69"/>
      <c r="AF9" s="69"/>
      <c r="AG9" s="69"/>
      <c r="AH9" s="69"/>
      <c r="AI9" s="69"/>
      <c r="AJ9" s="69"/>
      <c r="AK9" s="3"/>
      <c r="AL9" s="69" t="s">
        <v>30</v>
      </c>
      <c r="AM9" s="69"/>
      <c r="AN9" s="69"/>
      <c r="AO9" s="69"/>
      <c r="AP9" s="69"/>
      <c r="AQ9" s="69"/>
      <c r="AR9" s="69"/>
      <c r="AS9" s="69"/>
      <c r="AT9" s="69" t="s">
        <v>34</v>
      </c>
      <c r="AU9" s="69"/>
      <c r="AV9" s="69"/>
      <c r="AW9" s="69"/>
      <c r="AX9" s="69"/>
      <c r="AY9" s="69"/>
      <c r="AZ9" s="69"/>
      <c r="BA9" s="69"/>
      <c r="BB9" s="69" t="s">
        <v>36</v>
      </c>
      <c r="BC9" s="69"/>
      <c r="BD9" s="69"/>
      <c r="BE9" s="69"/>
      <c r="BF9" s="69"/>
      <c r="BG9" s="69"/>
      <c r="BH9" s="69"/>
      <c r="BI9" s="69"/>
      <c r="BJ9" s="3"/>
      <c r="BK9" s="3"/>
      <c r="BL9" s="70" t="s">
        <v>38</v>
      </c>
      <c r="BM9" s="71"/>
      <c r="BN9" s="17" t="s">
        <v>9</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80.06</v>
      </c>
      <c r="Q10" s="63"/>
      <c r="R10" s="63"/>
      <c r="S10" s="63"/>
      <c r="T10" s="63"/>
      <c r="U10" s="63"/>
      <c r="V10" s="63"/>
      <c r="W10" s="63">
        <f>データ!Q6</f>
        <v>87.77</v>
      </c>
      <c r="X10" s="63"/>
      <c r="Y10" s="63"/>
      <c r="Z10" s="63"/>
      <c r="AA10" s="63"/>
      <c r="AB10" s="63"/>
      <c r="AC10" s="63"/>
      <c r="AD10" s="62">
        <f>データ!R6</f>
        <v>2490</v>
      </c>
      <c r="AE10" s="62"/>
      <c r="AF10" s="62"/>
      <c r="AG10" s="62"/>
      <c r="AH10" s="62"/>
      <c r="AI10" s="62"/>
      <c r="AJ10" s="62"/>
      <c r="AK10" s="2"/>
      <c r="AL10" s="62">
        <f>データ!V6</f>
        <v>35158</v>
      </c>
      <c r="AM10" s="62"/>
      <c r="AN10" s="62"/>
      <c r="AO10" s="62"/>
      <c r="AP10" s="62"/>
      <c r="AQ10" s="62"/>
      <c r="AR10" s="62"/>
      <c r="AS10" s="62"/>
      <c r="AT10" s="63">
        <f>データ!W6</f>
        <v>5.79</v>
      </c>
      <c r="AU10" s="63"/>
      <c r="AV10" s="63"/>
      <c r="AW10" s="63"/>
      <c r="AX10" s="63"/>
      <c r="AY10" s="63"/>
      <c r="AZ10" s="63"/>
      <c r="BA10" s="63"/>
      <c r="BB10" s="63">
        <f>データ!X6</f>
        <v>6072.19</v>
      </c>
      <c r="BC10" s="63"/>
      <c r="BD10" s="63"/>
      <c r="BE10" s="63"/>
      <c r="BF10" s="63"/>
      <c r="BG10" s="63"/>
      <c r="BH10" s="63"/>
      <c r="BI10" s="63"/>
      <c r="BJ10" s="2"/>
      <c r="BK10" s="2"/>
      <c r="BL10" s="64" t="s">
        <v>16</v>
      </c>
      <c r="BM10" s="65"/>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13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41</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122</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43</v>
      </c>
      <c r="D34" s="50"/>
      <c r="E34" s="50"/>
      <c r="F34" s="50"/>
      <c r="G34" s="50"/>
      <c r="H34" s="50"/>
      <c r="I34" s="50"/>
      <c r="J34" s="50"/>
      <c r="K34" s="50"/>
      <c r="L34" s="50"/>
      <c r="M34" s="50"/>
      <c r="N34" s="50"/>
      <c r="O34" s="50"/>
      <c r="P34" s="50"/>
      <c r="Q34" s="11"/>
      <c r="R34" s="50" t="s">
        <v>45</v>
      </c>
      <c r="S34" s="50"/>
      <c r="T34" s="50"/>
      <c r="U34" s="50"/>
      <c r="V34" s="50"/>
      <c r="W34" s="50"/>
      <c r="X34" s="50"/>
      <c r="Y34" s="50"/>
      <c r="Z34" s="50"/>
      <c r="AA34" s="50"/>
      <c r="AB34" s="50"/>
      <c r="AC34" s="50"/>
      <c r="AD34" s="50"/>
      <c r="AE34" s="50"/>
      <c r="AF34" s="11"/>
      <c r="AG34" s="50" t="s">
        <v>0</v>
      </c>
      <c r="AH34" s="50"/>
      <c r="AI34" s="50"/>
      <c r="AJ34" s="50"/>
      <c r="AK34" s="50"/>
      <c r="AL34" s="50"/>
      <c r="AM34" s="50"/>
      <c r="AN34" s="50"/>
      <c r="AO34" s="50"/>
      <c r="AP34" s="50"/>
      <c r="AQ34" s="50"/>
      <c r="AR34" s="50"/>
      <c r="AS34" s="50"/>
      <c r="AT34" s="50"/>
      <c r="AU34" s="11"/>
      <c r="AV34" s="50" t="s">
        <v>46</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33</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120</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50</v>
      </c>
      <c r="D56" s="50"/>
      <c r="E56" s="50"/>
      <c r="F56" s="50"/>
      <c r="G56" s="50"/>
      <c r="H56" s="50"/>
      <c r="I56" s="50"/>
      <c r="J56" s="50"/>
      <c r="K56" s="50"/>
      <c r="L56" s="50"/>
      <c r="M56" s="50"/>
      <c r="N56" s="50"/>
      <c r="O56" s="50"/>
      <c r="P56" s="50"/>
      <c r="Q56" s="11"/>
      <c r="R56" s="50" t="s">
        <v>19</v>
      </c>
      <c r="S56" s="50"/>
      <c r="T56" s="50"/>
      <c r="U56" s="50"/>
      <c r="V56" s="50"/>
      <c r="W56" s="50"/>
      <c r="X56" s="50"/>
      <c r="Y56" s="50"/>
      <c r="Z56" s="50"/>
      <c r="AA56" s="50"/>
      <c r="AB56" s="50"/>
      <c r="AC56" s="50"/>
      <c r="AD56" s="50"/>
      <c r="AE56" s="50"/>
      <c r="AF56" s="11"/>
      <c r="AG56" s="50" t="s">
        <v>51</v>
      </c>
      <c r="AH56" s="50"/>
      <c r="AI56" s="50"/>
      <c r="AJ56" s="50"/>
      <c r="AK56" s="50"/>
      <c r="AL56" s="50"/>
      <c r="AM56" s="50"/>
      <c r="AN56" s="50"/>
      <c r="AO56" s="50"/>
      <c r="AP56" s="50"/>
      <c r="AQ56" s="50"/>
      <c r="AR56" s="50"/>
      <c r="AS56" s="50"/>
      <c r="AT56" s="50"/>
      <c r="AU56" s="11"/>
      <c r="AV56" s="50" t="s">
        <v>52</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48</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49</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121</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20</v>
      </c>
      <c r="D79" s="50"/>
      <c r="E79" s="50"/>
      <c r="F79" s="50"/>
      <c r="G79" s="50"/>
      <c r="H79" s="50"/>
      <c r="I79" s="50"/>
      <c r="J79" s="50"/>
      <c r="K79" s="50"/>
      <c r="L79" s="50"/>
      <c r="M79" s="50"/>
      <c r="N79" s="50"/>
      <c r="O79" s="50"/>
      <c r="P79" s="50"/>
      <c r="Q79" s="50"/>
      <c r="R79" s="50"/>
      <c r="S79" s="50"/>
      <c r="T79" s="50"/>
      <c r="U79" s="11"/>
      <c r="V79" s="11"/>
      <c r="W79" s="50" t="s">
        <v>53</v>
      </c>
      <c r="X79" s="50"/>
      <c r="Y79" s="50"/>
      <c r="Z79" s="50"/>
      <c r="AA79" s="50"/>
      <c r="AB79" s="50"/>
      <c r="AC79" s="50"/>
      <c r="AD79" s="50"/>
      <c r="AE79" s="50"/>
      <c r="AF79" s="50"/>
      <c r="AG79" s="50"/>
      <c r="AH79" s="50"/>
      <c r="AI79" s="50"/>
      <c r="AJ79" s="50"/>
      <c r="AK79" s="50"/>
      <c r="AL79" s="50"/>
      <c r="AM79" s="50"/>
      <c r="AN79" s="50"/>
      <c r="AO79" s="11"/>
      <c r="AP79" s="11"/>
      <c r="AQ79" s="50" t="s">
        <v>55</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40</v>
      </c>
    </row>
    <row r="84" spans="1:78" x14ac:dyDescent="0.15">
      <c r="C84" s="2" t="s">
        <v>4</v>
      </c>
    </row>
    <row r="85" spans="1:78" hidden="1" x14ac:dyDescent="0.15">
      <c r="B85" s="6" t="s">
        <v>6</v>
      </c>
      <c r="C85" s="6"/>
      <c r="D85" s="6"/>
      <c r="E85" s="6" t="s">
        <v>56</v>
      </c>
      <c r="F85" s="6" t="s">
        <v>32</v>
      </c>
      <c r="G85" s="6" t="s">
        <v>58</v>
      </c>
      <c r="H85" s="6" t="s">
        <v>59</v>
      </c>
      <c r="I85" s="6" t="s">
        <v>61</v>
      </c>
      <c r="J85" s="6" t="s">
        <v>29</v>
      </c>
      <c r="K85" s="6" t="s">
        <v>62</v>
      </c>
      <c r="L85" s="6" t="s">
        <v>54</v>
      </c>
      <c r="M85" s="6" t="s">
        <v>42</v>
      </c>
      <c r="N85" s="6" t="s">
        <v>57</v>
      </c>
      <c r="O85" s="6" t="s">
        <v>31</v>
      </c>
    </row>
    <row r="86" spans="1:78" hidden="1" x14ac:dyDescent="0.15">
      <c r="B86" s="6"/>
      <c r="C86" s="6"/>
      <c r="D86" s="6"/>
      <c r="E86" s="6" t="str">
        <f>データ!AI6</f>
        <v/>
      </c>
      <c r="F86" s="6" t="s">
        <v>64</v>
      </c>
      <c r="G86" s="6" t="s">
        <v>64</v>
      </c>
      <c r="H86" s="6" t="str">
        <f>データ!BP6</f>
        <v>【707.33】</v>
      </c>
      <c r="I86" s="6" t="str">
        <f>データ!CA6</f>
        <v>【101.26】</v>
      </c>
      <c r="J86" s="6" t="str">
        <f>データ!CL6</f>
        <v>【136.39】</v>
      </c>
      <c r="K86" s="6" t="str">
        <f>データ!CW6</f>
        <v>【60.13】</v>
      </c>
      <c r="L86" s="6" t="str">
        <f>データ!DH6</f>
        <v>【95.06】</v>
      </c>
      <c r="M86" s="6" t="s">
        <v>64</v>
      </c>
      <c r="N86" s="6" t="s">
        <v>64</v>
      </c>
      <c r="O86" s="6" t="str">
        <f>データ!EO6</f>
        <v>【0.23】</v>
      </c>
    </row>
  </sheetData>
  <sheetProtection algorithmName="SHA-512" hashValue="S6VQGZRP5BIOkSguOI8hvnyNeGs1pGb6k/liSYZGzQBn01zUKv0nJAazllVB3SGtxRuawdhAr0uUBR4rz1imsg==" saltValue="apISfYHOXLDNJ3HTTVl/Pw=="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67</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44</v>
      </c>
      <c r="B3" s="29" t="s">
        <v>63</v>
      </c>
      <c r="C3" s="29" t="s">
        <v>47</v>
      </c>
      <c r="D3" s="29" t="s">
        <v>23</v>
      </c>
      <c r="E3" s="29" t="s">
        <v>37</v>
      </c>
      <c r="F3" s="29" t="s">
        <v>60</v>
      </c>
      <c r="G3" s="29" t="s">
        <v>68</v>
      </c>
      <c r="H3" s="75" t="s">
        <v>10</v>
      </c>
      <c r="I3" s="76"/>
      <c r="J3" s="76"/>
      <c r="K3" s="76"/>
      <c r="L3" s="76"/>
      <c r="M3" s="76"/>
      <c r="N3" s="76"/>
      <c r="O3" s="76"/>
      <c r="P3" s="76"/>
      <c r="Q3" s="76"/>
      <c r="R3" s="76"/>
      <c r="S3" s="76"/>
      <c r="T3" s="76"/>
      <c r="U3" s="76"/>
      <c r="V3" s="76"/>
      <c r="W3" s="76"/>
      <c r="X3" s="77"/>
      <c r="Y3" s="81" t="s">
        <v>69</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48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70</v>
      </c>
      <c r="B4" s="30"/>
      <c r="C4" s="30"/>
      <c r="D4" s="30"/>
      <c r="E4" s="30"/>
      <c r="F4" s="30"/>
      <c r="G4" s="30"/>
      <c r="H4" s="78"/>
      <c r="I4" s="79"/>
      <c r="J4" s="79"/>
      <c r="K4" s="79"/>
      <c r="L4" s="79"/>
      <c r="M4" s="79"/>
      <c r="N4" s="79"/>
      <c r="O4" s="79"/>
      <c r="P4" s="79"/>
      <c r="Q4" s="79"/>
      <c r="R4" s="79"/>
      <c r="S4" s="79"/>
      <c r="T4" s="79"/>
      <c r="U4" s="79"/>
      <c r="V4" s="79"/>
      <c r="W4" s="79"/>
      <c r="X4" s="80"/>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7" t="s">
        <v>82</v>
      </c>
      <c r="B5" s="31"/>
      <c r="C5" s="31"/>
      <c r="D5" s="31"/>
      <c r="E5" s="31"/>
      <c r="F5" s="31"/>
      <c r="G5" s="31"/>
      <c r="H5" s="35" t="s">
        <v>83</v>
      </c>
      <c r="I5" s="35" t="s">
        <v>84</v>
      </c>
      <c r="J5" s="35" t="s">
        <v>85</v>
      </c>
      <c r="K5" s="35" t="s">
        <v>86</v>
      </c>
      <c r="L5" s="35" t="s">
        <v>87</v>
      </c>
      <c r="M5" s="35" t="s">
        <v>14</v>
      </c>
      <c r="N5" s="35" t="s">
        <v>3</v>
      </c>
      <c r="O5" s="35" t="s">
        <v>88</v>
      </c>
      <c r="P5" s="35" t="s">
        <v>89</v>
      </c>
      <c r="Q5" s="35" t="s">
        <v>90</v>
      </c>
      <c r="R5" s="35" t="s">
        <v>91</v>
      </c>
      <c r="S5" s="35" t="s">
        <v>65</v>
      </c>
      <c r="T5" s="35" t="s">
        <v>92</v>
      </c>
      <c r="U5" s="35" t="s">
        <v>93</v>
      </c>
      <c r="V5" s="35" t="s">
        <v>94</v>
      </c>
      <c r="W5" s="35" t="s">
        <v>95</v>
      </c>
      <c r="X5" s="35" t="s">
        <v>96</v>
      </c>
      <c r="Y5" s="35" t="s">
        <v>35</v>
      </c>
      <c r="Z5" s="35" t="s">
        <v>97</v>
      </c>
      <c r="AA5" s="35" t="s">
        <v>98</v>
      </c>
      <c r="AB5" s="35" t="s">
        <v>99</v>
      </c>
      <c r="AC5" s="35" t="s">
        <v>100</v>
      </c>
      <c r="AD5" s="35" t="s">
        <v>101</v>
      </c>
      <c r="AE5" s="35" t="s">
        <v>102</v>
      </c>
      <c r="AF5" s="35" t="s">
        <v>103</v>
      </c>
      <c r="AG5" s="35" t="s">
        <v>104</v>
      </c>
      <c r="AH5" s="35" t="s">
        <v>105</v>
      </c>
      <c r="AI5" s="35" t="s">
        <v>6</v>
      </c>
      <c r="AJ5" s="35" t="s">
        <v>35</v>
      </c>
      <c r="AK5" s="35" t="s">
        <v>97</v>
      </c>
      <c r="AL5" s="35" t="s">
        <v>98</v>
      </c>
      <c r="AM5" s="35" t="s">
        <v>99</v>
      </c>
      <c r="AN5" s="35" t="s">
        <v>100</v>
      </c>
      <c r="AO5" s="35" t="s">
        <v>101</v>
      </c>
      <c r="AP5" s="35" t="s">
        <v>102</v>
      </c>
      <c r="AQ5" s="35" t="s">
        <v>103</v>
      </c>
      <c r="AR5" s="35" t="s">
        <v>104</v>
      </c>
      <c r="AS5" s="35" t="s">
        <v>105</v>
      </c>
      <c r="AT5" s="35" t="s">
        <v>106</v>
      </c>
      <c r="AU5" s="35" t="s">
        <v>35</v>
      </c>
      <c r="AV5" s="35" t="s">
        <v>97</v>
      </c>
      <c r="AW5" s="35" t="s">
        <v>98</v>
      </c>
      <c r="AX5" s="35" t="s">
        <v>99</v>
      </c>
      <c r="AY5" s="35" t="s">
        <v>100</v>
      </c>
      <c r="AZ5" s="35" t="s">
        <v>101</v>
      </c>
      <c r="BA5" s="35" t="s">
        <v>102</v>
      </c>
      <c r="BB5" s="35" t="s">
        <v>103</v>
      </c>
      <c r="BC5" s="35" t="s">
        <v>104</v>
      </c>
      <c r="BD5" s="35" t="s">
        <v>105</v>
      </c>
      <c r="BE5" s="35" t="s">
        <v>106</v>
      </c>
      <c r="BF5" s="35" t="s">
        <v>35</v>
      </c>
      <c r="BG5" s="35" t="s">
        <v>97</v>
      </c>
      <c r="BH5" s="35" t="s">
        <v>98</v>
      </c>
      <c r="BI5" s="35" t="s">
        <v>99</v>
      </c>
      <c r="BJ5" s="35" t="s">
        <v>100</v>
      </c>
      <c r="BK5" s="35" t="s">
        <v>101</v>
      </c>
      <c r="BL5" s="35" t="s">
        <v>102</v>
      </c>
      <c r="BM5" s="35" t="s">
        <v>103</v>
      </c>
      <c r="BN5" s="35" t="s">
        <v>104</v>
      </c>
      <c r="BO5" s="35" t="s">
        <v>105</v>
      </c>
      <c r="BP5" s="35" t="s">
        <v>106</v>
      </c>
      <c r="BQ5" s="35" t="s">
        <v>35</v>
      </c>
      <c r="BR5" s="35" t="s">
        <v>97</v>
      </c>
      <c r="BS5" s="35" t="s">
        <v>98</v>
      </c>
      <c r="BT5" s="35" t="s">
        <v>99</v>
      </c>
      <c r="BU5" s="35" t="s">
        <v>100</v>
      </c>
      <c r="BV5" s="35" t="s">
        <v>101</v>
      </c>
      <c r="BW5" s="35" t="s">
        <v>102</v>
      </c>
      <c r="BX5" s="35" t="s">
        <v>103</v>
      </c>
      <c r="BY5" s="35" t="s">
        <v>104</v>
      </c>
      <c r="BZ5" s="35" t="s">
        <v>105</v>
      </c>
      <c r="CA5" s="35" t="s">
        <v>106</v>
      </c>
      <c r="CB5" s="35" t="s">
        <v>35</v>
      </c>
      <c r="CC5" s="35" t="s">
        <v>97</v>
      </c>
      <c r="CD5" s="35" t="s">
        <v>98</v>
      </c>
      <c r="CE5" s="35" t="s">
        <v>99</v>
      </c>
      <c r="CF5" s="35" t="s">
        <v>100</v>
      </c>
      <c r="CG5" s="35" t="s">
        <v>101</v>
      </c>
      <c r="CH5" s="35" t="s">
        <v>102</v>
      </c>
      <c r="CI5" s="35" t="s">
        <v>103</v>
      </c>
      <c r="CJ5" s="35" t="s">
        <v>104</v>
      </c>
      <c r="CK5" s="35" t="s">
        <v>105</v>
      </c>
      <c r="CL5" s="35" t="s">
        <v>106</v>
      </c>
      <c r="CM5" s="35" t="s">
        <v>35</v>
      </c>
      <c r="CN5" s="35" t="s">
        <v>97</v>
      </c>
      <c r="CO5" s="35" t="s">
        <v>98</v>
      </c>
      <c r="CP5" s="35" t="s">
        <v>99</v>
      </c>
      <c r="CQ5" s="35" t="s">
        <v>100</v>
      </c>
      <c r="CR5" s="35" t="s">
        <v>101</v>
      </c>
      <c r="CS5" s="35" t="s">
        <v>102</v>
      </c>
      <c r="CT5" s="35" t="s">
        <v>103</v>
      </c>
      <c r="CU5" s="35" t="s">
        <v>104</v>
      </c>
      <c r="CV5" s="35" t="s">
        <v>105</v>
      </c>
      <c r="CW5" s="35" t="s">
        <v>106</v>
      </c>
      <c r="CX5" s="35" t="s">
        <v>35</v>
      </c>
      <c r="CY5" s="35" t="s">
        <v>97</v>
      </c>
      <c r="CZ5" s="35" t="s">
        <v>98</v>
      </c>
      <c r="DA5" s="35" t="s">
        <v>99</v>
      </c>
      <c r="DB5" s="35" t="s">
        <v>100</v>
      </c>
      <c r="DC5" s="35" t="s">
        <v>101</v>
      </c>
      <c r="DD5" s="35" t="s">
        <v>102</v>
      </c>
      <c r="DE5" s="35" t="s">
        <v>103</v>
      </c>
      <c r="DF5" s="35" t="s">
        <v>104</v>
      </c>
      <c r="DG5" s="35" t="s">
        <v>105</v>
      </c>
      <c r="DH5" s="35" t="s">
        <v>106</v>
      </c>
      <c r="DI5" s="35" t="s">
        <v>35</v>
      </c>
      <c r="DJ5" s="35" t="s">
        <v>97</v>
      </c>
      <c r="DK5" s="35" t="s">
        <v>98</v>
      </c>
      <c r="DL5" s="35" t="s">
        <v>99</v>
      </c>
      <c r="DM5" s="35" t="s">
        <v>100</v>
      </c>
      <c r="DN5" s="35" t="s">
        <v>101</v>
      </c>
      <c r="DO5" s="35" t="s">
        <v>102</v>
      </c>
      <c r="DP5" s="35" t="s">
        <v>103</v>
      </c>
      <c r="DQ5" s="35" t="s">
        <v>104</v>
      </c>
      <c r="DR5" s="35" t="s">
        <v>105</v>
      </c>
      <c r="DS5" s="35" t="s">
        <v>106</v>
      </c>
      <c r="DT5" s="35" t="s">
        <v>35</v>
      </c>
      <c r="DU5" s="35" t="s">
        <v>97</v>
      </c>
      <c r="DV5" s="35" t="s">
        <v>98</v>
      </c>
      <c r="DW5" s="35" t="s">
        <v>99</v>
      </c>
      <c r="DX5" s="35" t="s">
        <v>100</v>
      </c>
      <c r="DY5" s="35" t="s">
        <v>101</v>
      </c>
      <c r="DZ5" s="35" t="s">
        <v>102</v>
      </c>
      <c r="EA5" s="35" t="s">
        <v>103</v>
      </c>
      <c r="EB5" s="35" t="s">
        <v>104</v>
      </c>
      <c r="EC5" s="35" t="s">
        <v>105</v>
      </c>
      <c r="ED5" s="35" t="s">
        <v>106</v>
      </c>
      <c r="EE5" s="35" t="s">
        <v>35</v>
      </c>
      <c r="EF5" s="35" t="s">
        <v>97</v>
      </c>
      <c r="EG5" s="35" t="s">
        <v>98</v>
      </c>
      <c r="EH5" s="35" t="s">
        <v>99</v>
      </c>
      <c r="EI5" s="35" t="s">
        <v>100</v>
      </c>
      <c r="EJ5" s="35" t="s">
        <v>101</v>
      </c>
      <c r="EK5" s="35" t="s">
        <v>102</v>
      </c>
      <c r="EL5" s="35" t="s">
        <v>103</v>
      </c>
      <c r="EM5" s="35" t="s">
        <v>104</v>
      </c>
      <c r="EN5" s="35" t="s">
        <v>105</v>
      </c>
      <c r="EO5" s="35" t="s">
        <v>106</v>
      </c>
    </row>
    <row r="6" spans="1:145" s="26" customFormat="1" x14ac:dyDescent="0.15">
      <c r="A6" s="27" t="s">
        <v>107</v>
      </c>
      <c r="B6" s="32">
        <f t="shared" ref="B6:X6" si="1">B7</f>
        <v>2017</v>
      </c>
      <c r="C6" s="32">
        <f t="shared" si="1"/>
        <v>273619</v>
      </c>
      <c r="D6" s="32">
        <f t="shared" si="1"/>
        <v>47</v>
      </c>
      <c r="E6" s="32">
        <f t="shared" si="1"/>
        <v>17</v>
      </c>
      <c r="F6" s="32">
        <f t="shared" si="1"/>
        <v>1</v>
      </c>
      <c r="G6" s="32">
        <f t="shared" si="1"/>
        <v>0</v>
      </c>
      <c r="H6" s="32" t="str">
        <f t="shared" si="1"/>
        <v>大阪府　熊取町</v>
      </c>
      <c r="I6" s="32" t="str">
        <f t="shared" si="1"/>
        <v>法非適用</v>
      </c>
      <c r="J6" s="32" t="str">
        <f t="shared" si="1"/>
        <v>下水道事業</v>
      </c>
      <c r="K6" s="32" t="str">
        <f t="shared" si="1"/>
        <v>公共下水道</v>
      </c>
      <c r="L6" s="32" t="str">
        <f t="shared" si="1"/>
        <v>Bc2</v>
      </c>
      <c r="M6" s="32" t="str">
        <f t="shared" si="1"/>
        <v>非設置</v>
      </c>
      <c r="N6" s="36" t="str">
        <f t="shared" si="1"/>
        <v>-</v>
      </c>
      <c r="O6" s="36" t="str">
        <f t="shared" si="1"/>
        <v>該当数値なし</v>
      </c>
      <c r="P6" s="36">
        <f t="shared" si="1"/>
        <v>80.06</v>
      </c>
      <c r="Q6" s="36">
        <f t="shared" si="1"/>
        <v>87.77</v>
      </c>
      <c r="R6" s="36">
        <f t="shared" si="1"/>
        <v>2490</v>
      </c>
      <c r="S6" s="36">
        <f t="shared" si="1"/>
        <v>43927</v>
      </c>
      <c r="T6" s="36">
        <f t="shared" si="1"/>
        <v>17.239999999999998</v>
      </c>
      <c r="U6" s="36">
        <f t="shared" si="1"/>
        <v>2547.9699999999998</v>
      </c>
      <c r="V6" s="36">
        <f t="shared" si="1"/>
        <v>35158</v>
      </c>
      <c r="W6" s="36">
        <f t="shared" si="1"/>
        <v>5.79</v>
      </c>
      <c r="X6" s="36">
        <f t="shared" si="1"/>
        <v>6072.19</v>
      </c>
      <c r="Y6" s="40">
        <f t="shared" ref="Y6:AH6" si="2">IF(Y7="",NA(),Y7)</f>
        <v>79.11</v>
      </c>
      <c r="Z6" s="40">
        <f t="shared" si="2"/>
        <v>78.209999999999994</v>
      </c>
      <c r="AA6" s="40">
        <f t="shared" si="2"/>
        <v>77.53</v>
      </c>
      <c r="AB6" s="40">
        <f t="shared" si="2"/>
        <v>72.010000000000005</v>
      </c>
      <c r="AC6" s="40">
        <f t="shared" si="2"/>
        <v>74.14</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808.7</v>
      </c>
      <c r="BG6" s="40">
        <f t="shared" si="5"/>
        <v>747.4</v>
      </c>
      <c r="BH6" s="40">
        <f t="shared" si="5"/>
        <v>712.09</v>
      </c>
      <c r="BI6" s="40">
        <f t="shared" si="5"/>
        <v>681.93</v>
      </c>
      <c r="BJ6" s="40">
        <f t="shared" si="5"/>
        <v>689.13</v>
      </c>
      <c r="BK6" s="40">
        <f t="shared" si="5"/>
        <v>1066.1600000000001</v>
      </c>
      <c r="BL6" s="40">
        <f t="shared" si="5"/>
        <v>1117.27</v>
      </c>
      <c r="BM6" s="40">
        <f t="shared" si="5"/>
        <v>1051.49</v>
      </c>
      <c r="BN6" s="40">
        <f t="shared" si="5"/>
        <v>991.69</v>
      </c>
      <c r="BO6" s="40">
        <f t="shared" si="5"/>
        <v>986.82</v>
      </c>
      <c r="BP6" s="36" t="str">
        <f>IF(BP7="","",IF(BP7="-","【-】","【"&amp;SUBSTITUTE(TEXT(BP7,"#,##0.00"),"-","△")&amp;"】"))</f>
        <v>【707.33】</v>
      </c>
      <c r="BQ6" s="40">
        <f t="shared" ref="BQ6:BZ6" si="6">IF(BQ7="",NA(),BQ7)</f>
        <v>100</v>
      </c>
      <c r="BR6" s="40">
        <f t="shared" si="6"/>
        <v>100</v>
      </c>
      <c r="BS6" s="40">
        <f t="shared" si="6"/>
        <v>100</v>
      </c>
      <c r="BT6" s="40">
        <f t="shared" si="6"/>
        <v>100</v>
      </c>
      <c r="BU6" s="40">
        <f t="shared" si="6"/>
        <v>98.15</v>
      </c>
      <c r="BV6" s="40">
        <f t="shared" si="6"/>
        <v>76.91</v>
      </c>
      <c r="BW6" s="40">
        <f t="shared" si="6"/>
        <v>76.33</v>
      </c>
      <c r="BX6" s="40">
        <f t="shared" si="6"/>
        <v>80.11</v>
      </c>
      <c r="BY6" s="40">
        <f t="shared" si="6"/>
        <v>84.53</v>
      </c>
      <c r="BZ6" s="40">
        <f t="shared" si="6"/>
        <v>84.02</v>
      </c>
      <c r="CA6" s="36" t="str">
        <f>IF(CA7="","",IF(CA7="-","【-】","【"&amp;SUBSTITUTE(TEXT(CA7,"#,##0.00"),"-","△")&amp;"】"))</f>
        <v>【101.26】</v>
      </c>
      <c r="CB6" s="40">
        <f t="shared" ref="CB6:CK6" si="7">IF(CB7="",NA(),CB7)</f>
        <v>147.63999999999999</v>
      </c>
      <c r="CC6" s="40">
        <f t="shared" si="7"/>
        <v>151.16999999999999</v>
      </c>
      <c r="CD6" s="40">
        <f t="shared" si="7"/>
        <v>152.52000000000001</v>
      </c>
      <c r="CE6" s="40">
        <f t="shared" si="7"/>
        <v>153.38999999999999</v>
      </c>
      <c r="CF6" s="40">
        <f t="shared" si="7"/>
        <v>142.21</v>
      </c>
      <c r="CG6" s="40">
        <f t="shared" si="7"/>
        <v>160.77000000000001</v>
      </c>
      <c r="CH6" s="40">
        <f t="shared" si="7"/>
        <v>164.13</v>
      </c>
      <c r="CI6" s="40">
        <f t="shared" si="7"/>
        <v>162.66</v>
      </c>
      <c r="CJ6" s="40">
        <f t="shared" si="7"/>
        <v>154.69999999999999</v>
      </c>
      <c r="CK6" s="40">
        <f t="shared" si="7"/>
        <v>154.83000000000001</v>
      </c>
      <c r="CL6" s="36" t="str">
        <f>IF(CL7="","",IF(CL7="-","【-】","【"&amp;SUBSTITUTE(TEXT(CL7,"#,##0.00"),"-","△")&amp;"】"))</f>
        <v>【136.39】</v>
      </c>
      <c r="CM6" s="40" t="str">
        <f t="shared" ref="CM6:CV6" si="8">IF(CM7="",NA(),CM7)</f>
        <v>-</v>
      </c>
      <c r="CN6" s="40" t="str">
        <f t="shared" si="8"/>
        <v>-</v>
      </c>
      <c r="CO6" s="40" t="str">
        <f t="shared" si="8"/>
        <v>-</v>
      </c>
      <c r="CP6" s="40" t="str">
        <f t="shared" si="8"/>
        <v>-</v>
      </c>
      <c r="CQ6" s="40" t="str">
        <f t="shared" si="8"/>
        <v>-</v>
      </c>
      <c r="CR6" s="40">
        <f t="shared" si="8"/>
        <v>56.94</v>
      </c>
      <c r="CS6" s="40">
        <f t="shared" si="8"/>
        <v>58.28</v>
      </c>
      <c r="CT6" s="40">
        <f t="shared" si="8"/>
        <v>56.67</v>
      </c>
      <c r="CU6" s="40">
        <f t="shared" si="8"/>
        <v>58.04</v>
      </c>
      <c r="CV6" s="40">
        <f t="shared" si="8"/>
        <v>59.9</v>
      </c>
      <c r="CW6" s="36" t="str">
        <f>IF(CW7="","",IF(CW7="-","【-】","【"&amp;SUBSTITUTE(TEXT(CW7,"#,##0.00"),"-","△")&amp;"】"))</f>
        <v>【60.13】</v>
      </c>
      <c r="CX6" s="40">
        <f t="shared" ref="CX6:DG6" si="9">IF(CX7="",NA(),CX7)</f>
        <v>94.62</v>
      </c>
      <c r="CY6" s="40">
        <f t="shared" si="9"/>
        <v>94.49</v>
      </c>
      <c r="CZ6" s="40">
        <f t="shared" si="9"/>
        <v>94.58</v>
      </c>
      <c r="DA6" s="40">
        <f t="shared" si="9"/>
        <v>94.43</v>
      </c>
      <c r="DB6" s="40">
        <f t="shared" si="9"/>
        <v>94.16</v>
      </c>
      <c r="DC6" s="40">
        <f t="shared" si="9"/>
        <v>92.35</v>
      </c>
      <c r="DD6" s="40">
        <f t="shared" si="9"/>
        <v>92.78</v>
      </c>
      <c r="DE6" s="40">
        <f t="shared" si="9"/>
        <v>92.9</v>
      </c>
      <c r="DF6" s="40">
        <f t="shared" si="9"/>
        <v>92.56</v>
      </c>
      <c r="DG6" s="40">
        <f t="shared" si="9"/>
        <v>92.4</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0.06</v>
      </c>
      <c r="EK6" s="40">
        <f t="shared" si="12"/>
        <v>0.05</v>
      </c>
      <c r="EL6" s="40">
        <f t="shared" si="12"/>
        <v>0.04</v>
      </c>
      <c r="EM6" s="40">
        <f t="shared" si="12"/>
        <v>0.05</v>
      </c>
      <c r="EN6" s="40">
        <f t="shared" si="12"/>
        <v>0.06</v>
      </c>
      <c r="EO6" s="36" t="str">
        <f>IF(EO7="","",IF(EO7="-","【-】","【"&amp;SUBSTITUTE(TEXT(EO7,"#,##0.00"),"-","△")&amp;"】"))</f>
        <v>【0.23】</v>
      </c>
    </row>
    <row r="7" spans="1:145" s="26" customFormat="1" x14ac:dyDescent="0.15">
      <c r="A7" s="27"/>
      <c r="B7" s="33">
        <v>2017</v>
      </c>
      <c r="C7" s="33">
        <v>273619</v>
      </c>
      <c r="D7" s="33">
        <v>47</v>
      </c>
      <c r="E7" s="33">
        <v>17</v>
      </c>
      <c r="F7" s="33">
        <v>1</v>
      </c>
      <c r="G7" s="33">
        <v>0</v>
      </c>
      <c r="H7" s="33" t="s">
        <v>108</v>
      </c>
      <c r="I7" s="33" t="s">
        <v>109</v>
      </c>
      <c r="J7" s="33" t="s">
        <v>110</v>
      </c>
      <c r="K7" s="33" t="s">
        <v>111</v>
      </c>
      <c r="L7" s="33" t="s">
        <v>112</v>
      </c>
      <c r="M7" s="33" t="s">
        <v>113</v>
      </c>
      <c r="N7" s="37" t="s">
        <v>64</v>
      </c>
      <c r="O7" s="37" t="s">
        <v>114</v>
      </c>
      <c r="P7" s="37">
        <v>80.06</v>
      </c>
      <c r="Q7" s="37">
        <v>87.77</v>
      </c>
      <c r="R7" s="37">
        <v>2490</v>
      </c>
      <c r="S7" s="37">
        <v>43927</v>
      </c>
      <c r="T7" s="37">
        <v>17.239999999999998</v>
      </c>
      <c r="U7" s="37">
        <v>2547.9699999999998</v>
      </c>
      <c r="V7" s="37">
        <v>35158</v>
      </c>
      <c r="W7" s="37">
        <v>5.79</v>
      </c>
      <c r="X7" s="37">
        <v>6072.19</v>
      </c>
      <c r="Y7" s="37">
        <v>79.11</v>
      </c>
      <c r="Z7" s="37">
        <v>78.209999999999994</v>
      </c>
      <c r="AA7" s="37">
        <v>77.53</v>
      </c>
      <c r="AB7" s="37">
        <v>72.010000000000005</v>
      </c>
      <c r="AC7" s="37">
        <v>74.14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808.7</v>
      </c>
      <c r="BG7" s="37">
        <v>747.4</v>
      </c>
      <c r="BH7" s="37">
        <v>712.09</v>
      </c>
      <c r="BI7" s="37">
        <v>681.93</v>
      </c>
      <c r="BJ7" s="37">
        <v>689.13</v>
      </c>
      <c r="BK7" s="37">
        <v>1066.1600000000001</v>
      </c>
      <c r="BL7" s="37">
        <v>1117.27</v>
      </c>
      <c r="BM7" s="37">
        <v>1051.49</v>
      </c>
      <c r="BN7" s="37">
        <v>991.69</v>
      </c>
      <c r="BO7" s="37">
        <v>986.82</v>
      </c>
      <c r="BP7" s="37">
        <v>707.33</v>
      </c>
      <c r="BQ7" s="37">
        <v>100</v>
      </c>
      <c r="BR7" s="37">
        <v>100</v>
      </c>
      <c r="BS7" s="37">
        <v>100</v>
      </c>
      <c r="BT7" s="37">
        <v>100</v>
      </c>
      <c r="BU7" s="37">
        <v>98.15</v>
      </c>
      <c r="BV7" s="37">
        <v>76.91</v>
      </c>
      <c r="BW7" s="37">
        <v>76.33</v>
      </c>
      <c r="BX7" s="37">
        <v>80.11</v>
      </c>
      <c r="BY7" s="37">
        <v>84.53</v>
      </c>
      <c r="BZ7" s="37">
        <v>84.02</v>
      </c>
      <c r="CA7" s="37">
        <v>101.26</v>
      </c>
      <c r="CB7" s="37">
        <v>147.63999999999999</v>
      </c>
      <c r="CC7" s="37">
        <v>151.16999999999999</v>
      </c>
      <c r="CD7" s="37">
        <v>152.52000000000001</v>
      </c>
      <c r="CE7" s="37">
        <v>153.38999999999999</v>
      </c>
      <c r="CF7" s="37">
        <v>142.21</v>
      </c>
      <c r="CG7" s="37">
        <v>160.77000000000001</v>
      </c>
      <c r="CH7" s="37">
        <v>164.13</v>
      </c>
      <c r="CI7" s="37">
        <v>162.66</v>
      </c>
      <c r="CJ7" s="37">
        <v>154.69999999999999</v>
      </c>
      <c r="CK7" s="37">
        <v>154.83000000000001</v>
      </c>
      <c r="CL7" s="37">
        <v>136.38999999999999</v>
      </c>
      <c r="CM7" s="37" t="s">
        <v>64</v>
      </c>
      <c r="CN7" s="37" t="s">
        <v>64</v>
      </c>
      <c r="CO7" s="37" t="s">
        <v>64</v>
      </c>
      <c r="CP7" s="37" t="s">
        <v>64</v>
      </c>
      <c r="CQ7" s="37" t="s">
        <v>64</v>
      </c>
      <c r="CR7" s="37">
        <v>56.94</v>
      </c>
      <c r="CS7" s="37">
        <v>58.28</v>
      </c>
      <c r="CT7" s="37">
        <v>56.67</v>
      </c>
      <c r="CU7" s="37">
        <v>58.04</v>
      </c>
      <c r="CV7" s="37">
        <v>59.9</v>
      </c>
      <c r="CW7" s="37">
        <v>60.13</v>
      </c>
      <c r="CX7" s="37">
        <v>94.62</v>
      </c>
      <c r="CY7" s="37">
        <v>94.49</v>
      </c>
      <c r="CZ7" s="37">
        <v>94.58</v>
      </c>
      <c r="DA7" s="37">
        <v>94.43</v>
      </c>
      <c r="DB7" s="37">
        <v>94.16</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63</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2019-02-13T07:59:48Z</cp:lastPrinted>
  <dcterms:created xsi:type="dcterms:W3CDTF">2018-12-03T09:05:52Z</dcterms:created>
  <dcterms:modified xsi:type="dcterms:W3CDTF">2019-02-20T07:00:48Z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2019-01-21T02:38:01Z</vt:filetime>
  </property>
</Properties>
</file>