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6能勢町〇\"/>
    </mc:Choice>
  </mc:AlternateContent>
  <workbookProtection workbookAlgorithmName="SHA-512" workbookHashValue="/lz1AgUdsBlIczs1WFaj84okDMU80oyTpdBEAIiiqZVIcqTZXrSBEWMI5Du1T+va02a+LwmsDpc5ctDe4a7rmw==" workbookSaltValue="728dyXRREQTlA7iszNXrvQ==" workbookSpinCount="100000" lockStructure="1"/>
  <bookViews>
    <workbookView xWindow="-15" yWindow="-15" windowWidth="20520" windowHeight="86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<sst xmlns="http://schemas.openxmlformats.org/spreadsheetml/2006/main" count="232" uniqueCount="120">
  <si>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</si>
  <si>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</si>
  <si>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</si>
  <si>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</si>
  <si>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</si>
  <si>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</si>
  <si>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</si>
  <si>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</si>
  <si>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</si>
  <si>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</si>
  <si>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</si>
  <si>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</si>
  <si>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</si>
  <si>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</si>
  <si>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</si>
  <si>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</si>
  <si>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</si>
  <si>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</si>
  <si>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</si>
  <si>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</si>
  <si>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</si>
  <si>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</si>
  <si>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</si>
  <si>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</si>
  <si>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</si>
  <si>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</si>
  <si>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</si>
  <si>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</si>
  <si>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</si>
  <si>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</si>
  <si>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</si>
  <si>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</si>
  <si>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</si>
  <si>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</si>
  <si>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</si>
  <si>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</si>
  <si>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</si>
  <si>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</si>
  <si>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</si>
  <si>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</si>
  <si>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</si>
  <si>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</si>
  <si>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</si>
  <si>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</si>
  <si>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</si>
  <si>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</si>
  <si>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</si>
  <si>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</si>
  <si>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</si>
  <si>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</si>
  <si>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</si>
  <si>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</si>
  <si>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</si>
  <si>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</si>
  <si>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</si>
  <si>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</si>
  <si>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</si>
  <si>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</si>
  <si>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</si>
  <si>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</si>
  <si>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</si>
  <si>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</si>
  <si>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</si>
  <si>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</si>
  <si>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</si>
  <si>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</si>
  <si>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</si>
  <si>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</si>
  <si>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</si>
  <si>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</si>
  <si>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</si>
  <si>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</si>
  <si>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</si>
  <si>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</si>
  <si>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</si>
  <si>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</si>
  <si>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</si>
  <si>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</si>
  <si>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</si>
  <si>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</si>
  <si>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</si>
  <si>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</si>
  <si>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</si>
  <si>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</si>
  <si>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</si>
  <si>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</si>
  <si>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</si>
  <si>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</si>
  <si>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</si>
  <si>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</si>
  <si>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</si>
  <si>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</si>
  <si>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</si>
  <si>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</si>
  <si>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</si>
  <si>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</si>
  <si>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</si>
  <si>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</si>
  <si>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</si>
  <si>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</si>
  <si>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</si>
  <si>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</si>
  <si>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</si>
  <si>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</si>
  <si>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</si>
  <si>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</si>
  <si>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</si>
  <si>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</si>
  <si>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</si>
  <si>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</si>
  <si>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</si>
  <si>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</si>
  <si>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</si>
  <si>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</si>
  <si>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</si>
  <si>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</si>
  <si>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</si>
  <si>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統合簡易水道施設整備事業など新規大規模投資による施設更新が進んでいることから、有形固定資産減価償却率は、類似団体平均値と比べ、低い数値となっている。しかしながら、管路経年化率は、平成26年度までは低い数値となっていたが、旧簡易水道時代に布設した水道管で布設後40年を経過した水道管の延長が平成27年度を境に増大している。また、平成29年度は、管路更新率について、類似団体平均を上回りかつ前年度から上昇したものの、技術職不足により、思うように率を上げることが出来ないのが実情である。
　統合簡易水道施設整備事業で新規取得・老朽化の更新を行った施設は、給水区域全体に及ぶものではなく、有収率の低さを見てもわかるように、旧簡易水道時代の管路の経年化が進んでいる。
</t>
    <rPh sb="164" eb="166">
      <t>ヘイセイ</t>
    </rPh>
    <rPh sb="168" eb="170">
      <t>ネンド</t>
    </rPh>
    <rPh sb="182" eb="184">
      <t>ルイジ</t>
    </rPh>
    <rPh sb="184" eb="186">
      <t>ダンタイ</t>
    </rPh>
    <rPh sb="186" eb="188">
      <t>ヘイキン</t>
    </rPh>
    <rPh sb="189" eb="191">
      <t>ウワマワ</t>
    </rPh>
    <rPh sb="194" eb="195">
      <t>マエ</t>
    </rPh>
    <rPh sb="199" eb="201">
      <t>ジョウショウ</t>
    </rPh>
    <rPh sb="207" eb="209">
      <t>ギジュツ</t>
    </rPh>
    <rPh sb="209" eb="210">
      <t>ショク</t>
    </rPh>
    <rPh sb="210" eb="212">
      <t>フソク</t>
    </rPh>
    <rPh sb="216" eb="217">
      <t>オモ</t>
    </rPh>
    <rPh sb="221" eb="222">
      <t>リツ</t>
    </rPh>
    <rPh sb="223" eb="224">
      <t>ア</t>
    </rPh>
    <rPh sb="229" eb="231">
      <t>デキ</t>
    </rPh>
    <rPh sb="235" eb="237">
      <t>ジツジョウ</t>
    </rPh>
    <rPh sb="316" eb="318">
      <t>カンロ</t>
    </rPh>
    <rPh sb="319" eb="322">
      <t>ケイネンカ</t>
    </rPh>
    <rPh sb="323" eb="324">
      <t>スス</t>
    </rPh>
    <phoneticPr fontId="4"/>
  </si>
  <si>
    <t xml:space="preserve">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現在に至る。
　経営の健全性をみると、平成13年度からの統合簡易水道施設整備事業に伴う減価償却費や企業債利子が増加していること、また、地勢上の制約から数多くの水道施設が点在し、非効率な送配水を余儀なくされ動力費等の維持管理費用がかさんでいることから、給水原価が非常に高額なものとなっている。なかでも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との比較ではその平均値を下回る。また、本町では、一般会計からの繰入基準内補助が経常収益の約1/4を占め、給水収益以外の収益に依存する構造となっている。このため、経常収支比率が100％以上の年度であっても、料金回収率は100％を下回る状況となっている。
  一方、効率性に関し、施設利用率は、平成28年度までは、類似団体を下回っていたものの、平成29年度に類似団体を上回ることとなったのは、簡易水道統合の認可変更に合わせ、施設能力の見直しを行ったことが要因である。また、有収率では、平成28年度までは、類似団体との比較において、それほど変わりはなかったが、平成29年度は、1月～2月の長期的な寒波による漏水の影響により、落ち込む結果となった。
</t>
    <rPh sb="591" eb="592">
      <t>カン</t>
    </rPh>
    <rPh sb="601" eb="603">
      <t>ヘイセイ</t>
    </rPh>
    <rPh sb="605" eb="607">
      <t>ネンド</t>
    </rPh>
    <rPh sb="611" eb="613">
      <t>ルイジ</t>
    </rPh>
    <rPh sb="613" eb="615">
      <t>ダンタイ</t>
    </rPh>
    <rPh sb="616" eb="618">
      <t>シタマワ</t>
    </rPh>
    <rPh sb="626" eb="628">
      <t>ヘイセイ</t>
    </rPh>
    <rPh sb="630" eb="632">
      <t>ネンド</t>
    </rPh>
    <rPh sb="633" eb="635">
      <t>ルイジ</t>
    </rPh>
    <rPh sb="635" eb="637">
      <t>ダンタイ</t>
    </rPh>
    <rPh sb="638" eb="640">
      <t>ウワマワ</t>
    </rPh>
    <rPh sb="650" eb="652">
      <t>カンイ</t>
    </rPh>
    <rPh sb="652" eb="654">
      <t>スイドウ</t>
    </rPh>
    <rPh sb="654" eb="656">
      <t>トウゴウ</t>
    </rPh>
    <rPh sb="657" eb="659">
      <t>ニンカ</t>
    </rPh>
    <rPh sb="659" eb="661">
      <t>ヘンコウ</t>
    </rPh>
    <rPh sb="662" eb="663">
      <t>ア</t>
    </rPh>
    <rPh sb="666" eb="668">
      <t>シセツ</t>
    </rPh>
    <rPh sb="668" eb="670">
      <t>ノウリョク</t>
    </rPh>
    <rPh sb="671" eb="673">
      <t>ミナオ</t>
    </rPh>
    <rPh sb="675" eb="676">
      <t>オコナ</t>
    </rPh>
    <rPh sb="681" eb="683">
      <t>ヨウイン</t>
    </rPh>
    <rPh sb="690" eb="692">
      <t>ユウシュウ</t>
    </rPh>
    <rPh sb="692" eb="693">
      <t>リツ</t>
    </rPh>
    <rPh sb="696" eb="698">
      <t>ヘイセイ</t>
    </rPh>
    <rPh sb="700" eb="702">
      <t>ネンド</t>
    </rPh>
    <rPh sb="706" eb="708">
      <t>ルイジ</t>
    </rPh>
    <rPh sb="708" eb="710">
      <t>ダンタイ</t>
    </rPh>
    <rPh sb="712" eb="714">
      <t>ヒカク</t>
    </rPh>
    <rPh sb="723" eb="724">
      <t>カ</t>
    </rPh>
    <rPh sb="733" eb="735">
      <t>ヘイセイ</t>
    </rPh>
    <rPh sb="737" eb="739">
      <t>ネンド</t>
    </rPh>
    <rPh sb="742" eb="743">
      <t>ガツ</t>
    </rPh>
    <rPh sb="745" eb="746">
      <t>ガツ</t>
    </rPh>
    <rPh sb="747" eb="750">
      <t>チョウキテキ</t>
    </rPh>
    <rPh sb="751" eb="753">
      <t>カンパ</t>
    </rPh>
    <rPh sb="756" eb="758">
      <t>ロウスイ</t>
    </rPh>
    <rPh sb="759" eb="761">
      <t>エイキョウ</t>
    </rPh>
    <rPh sb="765" eb="766">
      <t>オ</t>
    </rPh>
    <rPh sb="767" eb="768">
      <t>コ</t>
    </rPh>
    <rPh sb="769" eb="771">
      <t>ケッカ</t>
    </rPh>
    <phoneticPr fontId="4"/>
  </si>
  <si>
    <t xml:space="preserve">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ダウンサイジングや施設配置の集約化検討を行い、更新再投資額を抑制し、新たに発生する資本費の縮減に努める。また、料金回収率が低いことからもわかるように、井戸水から水道水へのシフトを促す等の料金収益の増収策を検討していく。
  老朽化の状況に関し、管路更新率について平成29年度は上昇したものの、未だ低い水準である。特に、旧簡易水道時代の経年管延長が今後も増大し、管路経年化率は上昇していく見込みである。このため、早期に管路更新計画を策定し、計画的な老朽管の更新を行いながら、段階的な比率の向上に努める。
  なお、平成28年度に経営戦略を策定済みであり、現在、平成36年度での大阪広域水道企業団との統合に向けた検討・協議を行っている最中である。
</t>
    <rPh sb="257" eb="259">
      <t>ケントウ</t>
    </rPh>
    <rPh sb="286" eb="288">
      <t>ヘイセイ</t>
    </rPh>
    <rPh sb="290" eb="292">
      <t>ネンド</t>
    </rPh>
    <rPh sb="293" eb="295">
      <t>ジョウショウ</t>
    </rPh>
    <rPh sb="301" eb="302">
      <t>イマ</t>
    </rPh>
    <rPh sb="311" eb="312">
      <t>トク</t>
    </rPh>
    <rPh sb="314" eb="315">
      <t>キュウ</t>
    </rPh>
    <rPh sb="315" eb="317">
      <t>カンイ</t>
    </rPh>
    <rPh sb="317" eb="319">
      <t>スイドウ</t>
    </rPh>
    <rPh sb="319" eb="321">
      <t>ジダイ</t>
    </rPh>
    <rPh sb="360" eb="362">
      <t>ソウキ</t>
    </rPh>
    <rPh sb="395" eb="396">
      <t>ヒ</t>
    </rPh>
    <rPh sb="411" eb="413">
      <t>ヘイセイ</t>
    </rPh>
    <rPh sb="415" eb="417">
      <t>ネンド</t>
    </rPh>
    <rPh sb="418" eb="420">
      <t>ケイエイ</t>
    </rPh>
    <rPh sb="420" eb="422">
      <t>センリャク</t>
    </rPh>
    <rPh sb="423" eb="425">
      <t>サクテイ</t>
    </rPh>
    <rPh sb="425" eb="426">
      <t>ズ</t>
    </rPh>
    <rPh sb="431" eb="433">
      <t>ゲンザイ</t>
    </rPh>
    <rPh sb="456" eb="457">
      <t>ム</t>
    </rPh>
    <rPh sb="465" eb="466">
      <t>オコナ</t>
    </rPh>
    <rPh sb="470" eb="472">
      <t>サイチュウ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</si>
</sst>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3" fillId="0" borderId="11"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0.36</c:v>
                </c:pt>
                <c:pt idx="2">
                  <c:v>0.49</c:v>
                </c:pt>
                <c:pt idx="3">
                  <c:v>0.53</c:v>
                </c:pt>
                <c:pt idx="4">
                  <c:v>0.8</c:v>
                </c:pt>
              </c:numCache>
            </c:numRef>
          </c:val>
          <c:extLst>
            <c:ext xmlns:c16="http://schemas.microsoft.com/office/drawing/2014/chart" uri="{C3380CC4-5D6E-409C-BE32-E72D297353CC}">
              <c16:uniqueId val="{00000000-99C6-4392-B74A-B66A8777F146}"/>
            </c:ext>
          </c:extLst>
        </c:ser>
        <c:dLbls>
          <c:showLegendKey val="0"/>
          <c:showVal val="0"/>
          <c:showCatName val="0"/>
          <c:showSerName val="0"/>
          <c:showPercent val="0"/>
          <c:showBubbleSize val="0"/>
        </c:dLbls>
        <c:gapWidth val="150"/>
        <c:axId val="68454272"/>
        <c:axId val="684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99C6-4392-B74A-B66A8777F146}"/>
            </c:ext>
          </c:extLst>
        </c:ser>
        <c:dLbls>
          <c:showLegendKey val="0"/>
          <c:showVal val="0"/>
          <c:showCatName val="0"/>
          <c:showSerName val="0"/>
          <c:showPercent val="0"/>
          <c:showBubbleSize val="0"/>
        </c:dLbls>
        <c:marker val="1"/>
        <c:smooth val="0"/>
        <c:axId val="68454272"/>
        <c:axId val="68464640"/>
      </c:lineChart>
      <c:dateAx>
        <c:axId val="68454272"/>
        <c:scaling>
          <c:orientation val="minMax"/>
        </c:scaling>
        <c:delete val="1"/>
        <c:axPos val="b"/>
        <c:numFmt formatCode="ge" sourceLinked="1"/>
        <c:majorTickMark val="none"/>
        <c:minorTickMark val="none"/>
        <c:tickLblPos val="none"/>
        <c:crossAx val="68464640"/>
        <c:crosses val="autoZero"/>
        <c:auto val="1"/>
        <c:lblOffset val="100"/>
        <c:baseTimeUnit val="years"/>
      </c:dateAx>
      <c:valAx>
        <c:axId val="684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40.85</c:v>
                </c:pt>
                <c:pt idx="1">
                  <c:v>40.72</c:v>
                </c:pt>
                <c:pt idx="2">
                  <c:v>40.76</c:v>
                </c:pt>
                <c:pt idx="3">
                  <c:v>39.79</c:v>
                </c:pt>
                <c:pt idx="4">
                  <c:v>79.16</c:v>
                </c:pt>
              </c:numCache>
            </c:numRef>
          </c:val>
          <c:extLst>
            <c:ext xmlns:c16="http://schemas.microsoft.com/office/drawing/2014/chart" uri="{C3380CC4-5D6E-409C-BE32-E72D297353CC}">
              <c16:uniqueId val="{00000000-CB24-4B03-8FFA-36516F889564}"/>
            </c:ext>
          </c:extLst>
        </c:ser>
        <c:dLbls>
          <c:showLegendKey val="0"/>
          <c:showVal val="0"/>
          <c:showCatName val="0"/>
          <c:showSerName val="0"/>
          <c:showPercent val="0"/>
          <c:showBubbleSize val="0"/>
        </c:dLbls>
        <c:gapWidth val="150"/>
        <c:axId val="73377280"/>
        <c:axId val="733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CB24-4B03-8FFA-36516F889564}"/>
            </c:ext>
          </c:extLst>
        </c:ser>
        <c:dLbls>
          <c:showLegendKey val="0"/>
          <c:showVal val="0"/>
          <c:showCatName val="0"/>
          <c:showSerName val="0"/>
          <c:showPercent val="0"/>
          <c:showBubbleSize val="0"/>
        </c:dLbls>
        <c:marker val="1"/>
        <c:smooth val="0"/>
        <c:axId val="73377280"/>
        <c:axId val="73379200"/>
      </c:lineChart>
      <c:dateAx>
        <c:axId val="73377280"/>
        <c:scaling>
          <c:orientation val="minMax"/>
        </c:scaling>
        <c:delete val="1"/>
        <c:axPos val="b"/>
        <c:numFmt formatCode="ge" sourceLinked="1"/>
        <c:majorTickMark val="none"/>
        <c:minorTickMark val="none"/>
        <c:tickLblPos val="none"/>
        <c:crossAx val="73379200"/>
        <c:crosses val="autoZero"/>
        <c:auto val="1"/>
        <c:lblOffset val="100"/>
        <c:baseTimeUnit val="years"/>
      </c:dateAx>
      <c:valAx>
        <c:axId val="73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84.42</c:v>
                </c:pt>
                <c:pt idx="1">
                  <c:v>81.69</c:v>
                </c:pt>
                <c:pt idx="2">
                  <c:v>80.52</c:v>
                </c:pt>
                <c:pt idx="3">
                  <c:v>80.14</c:v>
                </c:pt>
                <c:pt idx="4">
                  <c:v>77.89</c:v>
                </c:pt>
              </c:numCache>
            </c:numRef>
          </c:val>
          <c:extLst>
            <c:ext xmlns:c16="http://schemas.microsoft.com/office/drawing/2014/chart" uri="{C3380CC4-5D6E-409C-BE32-E72D297353CC}">
              <c16:uniqueId val="{00000000-D4C4-4B4A-B7AE-3D502F8FB22D}"/>
            </c:ext>
          </c:extLst>
        </c:ser>
        <c:dLbls>
          <c:showLegendKey val="0"/>
          <c:showVal val="0"/>
          <c:showCatName val="0"/>
          <c:showSerName val="0"/>
          <c:showPercent val="0"/>
          <c:showBubbleSize val="0"/>
        </c:dLbls>
        <c:gapWidth val="150"/>
        <c:axId val="73439104"/>
        <c:axId val="734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D4C4-4B4A-B7AE-3D502F8FB22D}"/>
            </c:ext>
          </c:extLst>
        </c:ser>
        <c:dLbls>
          <c:showLegendKey val="0"/>
          <c:showVal val="0"/>
          <c:showCatName val="0"/>
          <c:showSerName val="0"/>
          <c:showPercent val="0"/>
          <c:showBubbleSize val="0"/>
        </c:dLbls>
        <c:marker val="1"/>
        <c:smooth val="0"/>
        <c:axId val="73439104"/>
        <c:axId val="73441280"/>
      </c:lineChart>
      <c:dateAx>
        <c:axId val="73439104"/>
        <c:scaling>
          <c:orientation val="minMax"/>
        </c:scaling>
        <c:delete val="1"/>
        <c:axPos val="b"/>
        <c:numFmt formatCode="ge" sourceLinked="1"/>
        <c:majorTickMark val="none"/>
        <c:minorTickMark val="none"/>
        <c:tickLblPos val="none"/>
        <c:crossAx val="73441280"/>
        <c:crosses val="autoZero"/>
        <c:auto val="1"/>
        <c:lblOffset val="100"/>
        <c:baseTimeUnit val="years"/>
      </c:dateAx>
      <c:valAx>
        <c:axId val="734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102.53</c:v>
                </c:pt>
                <c:pt idx="1">
                  <c:v>94.01</c:v>
                </c:pt>
                <c:pt idx="2">
                  <c:v>103.58</c:v>
                </c:pt>
                <c:pt idx="3">
                  <c:v>96.96</c:v>
                </c:pt>
                <c:pt idx="4">
                  <c:v>99.26</c:v>
                </c:pt>
              </c:numCache>
            </c:numRef>
          </c:val>
          <c:extLst>
            <c:ext xmlns:c16="http://schemas.microsoft.com/office/drawing/2014/chart" uri="{C3380CC4-5D6E-409C-BE32-E72D297353CC}">
              <c16:uniqueId val="{00000000-14D2-4089-8543-A333053798A9}"/>
            </c:ext>
          </c:extLst>
        </c:ser>
        <c:dLbls>
          <c:showLegendKey val="0"/>
          <c:showVal val="0"/>
          <c:showCatName val="0"/>
          <c:showSerName val="0"/>
          <c:showPercent val="0"/>
          <c:showBubbleSize val="0"/>
        </c:dLbls>
        <c:gapWidth val="150"/>
        <c:axId val="40712448"/>
        <c:axId val="407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14D2-4089-8543-A333053798A9}"/>
            </c:ext>
          </c:extLst>
        </c:ser>
        <c:dLbls>
          <c:showLegendKey val="0"/>
          <c:showVal val="0"/>
          <c:showCatName val="0"/>
          <c:showSerName val="0"/>
          <c:showPercent val="0"/>
          <c:showBubbleSize val="0"/>
        </c:dLbls>
        <c:marker val="1"/>
        <c:smooth val="0"/>
        <c:axId val="40712448"/>
        <c:axId val="40722816"/>
      </c:lineChart>
      <c:dateAx>
        <c:axId val="40712448"/>
        <c:scaling>
          <c:orientation val="minMax"/>
        </c:scaling>
        <c:delete val="1"/>
        <c:axPos val="b"/>
        <c:numFmt formatCode="ge" sourceLinked="1"/>
        <c:majorTickMark val="none"/>
        <c:minorTickMark val="none"/>
        <c:tickLblPos val="none"/>
        <c:crossAx val="40722816"/>
        <c:crosses val="autoZero"/>
        <c:auto val="1"/>
        <c:lblOffset val="100"/>
        <c:baseTimeUnit val="years"/>
      </c:dateAx>
      <c:valAx>
        <c:axId val="4072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14.09</c:v>
                </c:pt>
                <c:pt idx="1">
                  <c:v>29.38</c:v>
                </c:pt>
                <c:pt idx="2">
                  <c:v>32.11</c:v>
                </c:pt>
                <c:pt idx="3">
                  <c:v>34.31</c:v>
                </c:pt>
                <c:pt idx="4">
                  <c:v>36.71</c:v>
                </c:pt>
              </c:numCache>
            </c:numRef>
          </c:val>
          <c:extLst>
            <c:ext xmlns:c16="http://schemas.microsoft.com/office/drawing/2014/chart" uri="{C3380CC4-5D6E-409C-BE32-E72D297353CC}">
              <c16:uniqueId val="{00000000-DC0B-4581-99CA-9DA7DAA0BDAA}"/>
            </c:ext>
          </c:extLst>
        </c:ser>
        <c:dLbls>
          <c:showLegendKey val="0"/>
          <c:showVal val="0"/>
          <c:showCatName val="0"/>
          <c:showSerName val="0"/>
          <c:showPercent val="0"/>
          <c:showBubbleSize val="0"/>
        </c:dLbls>
        <c:gapWidth val="150"/>
        <c:axId val="40749696"/>
        <c:axId val="699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DC0B-4581-99CA-9DA7DAA0BDAA}"/>
            </c:ext>
          </c:extLst>
        </c:ser>
        <c:dLbls>
          <c:showLegendKey val="0"/>
          <c:showVal val="0"/>
          <c:showCatName val="0"/>
          <c:showSerName val="0"/>
          <c:showPercent val="0"/>
          <c:showBubbleSize val="0"/>
        </c:dLbls>
        <c:marker val="1"/>
        <c:smooth val="0"/>
        <c:axId val="40749696"/>
        <c:axId val="69972736"/>
      </c:lineChart>
      <c:dateAx>
        <c:axId val="40749696"/>
        <c:scaling>
          <c:orientation val="minMax"/>
        </c:scaling>
        <c:delete val="1"/>
        <c:axPos val="b"/>
        <c:numFmt formatCode="ge" sourceLinked="1"/>
        <c:majorTickMark val="none"/>
        <c:minorTickMark val="none"/>
        <c:tickLblPos val="none"/>
        <c:crossAx val="69972736"/>
        <c:crosses val="autoZero"/>
        <c:auto val="1"/>
        <c:lblOffset val="100"/>
        <c:baseTimeUnit val="years"/>
      </c:dateAx>
      <c:valAx>
        <c:axId val="699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0.56000000000000005</c:v>
                </c:pt>
                <c:pt idx="1">
                  <c:v>0.56000000000000005</c:v>
                </c:pt>
                <c:pt idx="2">
                  <c:v>4.72</c:v>
                </c:pt>
                <c:pt idx="3">
                  <c:v>7.47</c:v>
                </c:pt>
                <c:pt idx="4">
                  <c:v>8.52</c:v>
                </c:pt>
              </c:numCache>
            </c:numRef>
          </c:val>
          <c:extLst>
            <c:ext xmlns:c16="http://schemas.microsoft.com/office/drawing/2014/chart" uri="{C3380CC4-5D6E-409C-BE32-E72D297353CC}">
              <c16:uniqueId val="{00000000-2950-4648-A10A-65A7FE1E8AED}"/>
            </c:ext>
          </c:extLst>
        </c:ser>
        <c:dLbls>
          <c:showLegendKey val="0"/>
          <c:showVal val="0"/>
          <c:showCatName val="0"/>
          <c:showSerName val="0"/>
          <c:showPercent val="0"/>
          <c:showBubbleSize val="0"/>
        </c:dLbls>
        <c:gapWidth val="150"/>
        <c:axId val="41229312"/>
        <c:axId val="412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2950-4648-A10A-65A7FE1E8AED}"/>
            </c:ext>
          </c:extLst>
        </c:ser>
        <c:dLbls>
          <c:showLegendKey val="0"/>
          <c:showVal val="0"/>
          <c:showCatName val="0"/>
          <c:showSerName val="0"/>
          <c:showPercent val="0"/>
          <c:showBubbleSize val="0"/>
        </c:dLbls>
        <c:marker val="1"/>
        <c:smooth val="0"/>
        <c:axId val="41229312"/>
        <c:axId val="41239680"/>
      </c:lineChart>
      <c:dateAx>
        <c:axId val="41229312"/>
        <c:scaling>
          <c:orientation val="minMax"/>
        </c:scaling>
        <c:delete val="1"/>
        <c:axPos val="b"/>
        <c:numFmt formatCode="ge" sourceLinked="1"/>
        <c:majorTickMark val="none"/>
        <c:minorTickMark val="none"/>
        <c:tickLblPos val="none"/>
        <c:crossAx val="41239680"/>
        <c:crosses val="autoZero"/>
        <c:auto val="1"/>
        <c:lblOffset val="100"/>
        <c:baseTimeUnit val="years"/>
      </c:dateAx>
      <c:valAx>
        <c:axId val="41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quot;-&quot;">
                  <c:v>0.56000000000000005</c:v>
                </c:pt>
              </c:numCache>
            </c:numRef>
          </c:val>
          <c:extLst>
            <c:ext xmlns:c16="http://schemas.microsoft.com/office/drawing/2014/chart" uri="{C3380CC4-5D6E-409C-BE32-E72D297353CC}">
              <c16:uniqueId val="{00000000-4ADA-4F20-BEE4-6BB66ED1A85B}"/>
            </c:ext>
          </c:extLst>
        </c:ser>
        <c:dLbls>
          <c:showLegendKey val="0"/>
          <c:showVal val="0"/>
          <c:showCatName val="0"/>
          <c:showSerName val="0"/>
          <c:showPercent val="0"/>
          <c:showBubbleSize val="0"/>
        </c:dLbls>
        <c:gapWidth val="150"/>
        <c:axId val="41285504"/>
        <c:axId val="719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4ADA-4F20-BEE4-6BB66ED1A85B}"/>
            </c:ext>
          </c:extLst>
        </c:ser>
        <c:dLbls>
          <c:showLegendKey val="0"/>
          <c:showVal val="0"/>
          <c:showCatName val="0"/>
          <c:showSerName val="0"/>
          <c:showPercent val="0"/>
          <c:showBubbleSize val="0"/>
        </c:dLbls>
        <c:marker val="1"/>
        <c:smooth val="0"/>
        <c:axId val="41285504"/>
        <c:axId val="71901184"/>
      </c:lineChart>
      <c:dateAx>
        <c:axId val="41285504"/>
        <c:scaling>
          <c:orientation val="minMax"/>
        </c:scaling>
        <c:delete val="1"/>
        <c:axPos val="b"/>
        <c:numFmt formatCode="ge" sourceLinked="1"/>
        <c:majorTickMark val="none"/>
        <c:minorTickMark val="none"/>
        <c:tickLblPos val="none"/>
        <c:crossAx val="71901184"/>
        <c:crosses val="autoZero"/>
        <c:auto val="1"/>
        <c:lblOffset val="100"/>
        <c:baseTimeUnit val="years"/>
      </c:dateAx>
      <c:valAx>
        <c:axId val="7190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1860.53</c:v>
                </c:pt>
                <c:pt idx="1">
                  <c:v>394.02</c:v>
                </c:pt>
                <c:pt idx="2">
                  <c:v>427.53</c:v>
                </c:pt>
                <c:pt idx="3">
                  <c:v>366.8</c:v>
                </c:pt>
                <c:pt idx="4">
                  <c:v>458.19</c:v>
                </c:pt>
              </c:numCache>
            </c:numRef>
          </c:val>
          <c:extLst>
            <c:ext xmlns:c16="http://schemas.microsoft.com/office/drawing/2014/chart" uri="{C3380CC4-5D6E-409C-BE32-E72D297353CC}">
              <c16:uniqueId val="{00000000-9B26-4042-891A-83C48EC771F9}"/>
            </c:ext>
          </c:extLst>
        </c:ser>
        <c:dLbls>
          <c:showLegendKey val="0"/>
          <c:showVal val="0"/>
          <c:showCatName val="0"/>
          <c:showSerName val="0"/>
          <c:showPercent val="0"/>
          <c:showBubbleSize val="0"/>
        </c:dLbls>
        <c:gapWidth val="150"/>
        <c:axId val="71923968"/>
        <c:axId val="719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9B26-4042-891A-83C48EC771F9}"/>
            </c:ext>
          </c:extLst>
        </c:ser>
        <c:dLbls>
          <c:showLegendKey val="0"/>
          <c:showVal val="0"/>
          <c:showCatName val="0"/>
          <c:showSerName val="0"/>
          <c:showPercent val="0"/>
          <c:showBubbleSize val="0"/>
        </c:dLbls>
        <c:marker val="1"/>
        <c:smooth val="0"/>
        <c:axId val="71923968"/>
        <c:axId val="71930240"/>
      </c:lineChart>
      <c:dateAx>
        <c:axId val="71923968"/>
        <c:scaling>
          <c:orientation val="minMax"/>
        </c:scaling>
        <c:delete val="1"/>
        <c:axPos val="b"/>
        <c:numFmt formatCode="ge" sourceLinked="1"/>
        <c:majorTickMark val="none"/>
        <c:minorTickMark val="none"/>
        <c:tickLblPos val="none"/>
        <c:crossAx val="71930240"/>
        <c:crosses val="autoZero"/>
        <c:auto val="1"/>
        <c:lblOffset val="100"/>
        <c:baseTimeUnit val="years"/>
      </c:dateAx>
      <c:valAx>
        <c:axId val="7193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9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1275.3800000000001</c:v>
                </c:pt>
                <c:pt idx="1">
                  <c:v>1263.8499999999999</c:v>
                </c:pt>
                <c:pt idx="2">
                  <c:v>1211.32</c:v>
                </c:pt>
                <c:pt idx="3">
                  <c:v>1218.4100000000001</c:v>
                </c:pt>
                <c:pt idx="4">
                  <c:v>1157.54</c:v>
                </c:pt>
              </c:numCache>
            </c:numRef>
          </c:val>
          <c:extLst>
            <c:ext xmlns:c16="http://schemas.microsoft.com/office/drawing/2014/chart" uri="{C3380CC4-5D6E-409C-BE32-E72D297353CC}">
              <c16:uniqueId val="{00000000-D208-4358-9C84-C1558242553E}"/>
            </c:ext>
          </c:extLst>
        </c:ser>
        <c:dLbls>
          <c:showLegendKey val="0"/>
          <c:showVal val="0"/>
          <c:showCatName val="0"/>
          <c:showSerName val="0"/>
          <c:showPercent val="0"/>
          <c:showBubbleSize val="0"/>
        </c:dLbls>
        <c:gapWidth val="150"/>
        <c:axId val="73542272"/>
        <c:axId val="7354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D208-4358-9C84-C1558242553E}"/>
            </c:ext>
          </c:extLst>
        </c:ser>
        <c:dLbls>
          <c:showLegendKey val="0"/>
          <c:showVal val="0"/>
          <c:showCatName val="0"/>
          <c:showSerName val="0"/>
          <c:showPercent val="0"/>
          <c:showBubbleSize val="0"/>
        </c:dLbls>
        <c:marker val="1"/>
        <c:smooth val="0"/>
        <c:axId val="73542272"/>
        <c:axId val="73548544"/>
      </c:lineChart>
      <c:dateAx>
        <c:axId val="73542272"/>
        <c:scaling>
          <c:orientation val="minMax"/>
        </c:scaling>
        <c:delete val="1"/>
        <c:axPos val="b"/>
        <c:numFmt formatCode="ge" sourceLinked="1"/>
        <c:majorTickMark val="none"/>
        <c:minorTickMark val="none"/>
        <c:tickLblPos val="none"/>
        <c:crossAx val="73548544"/>
        <c:crosses val="autoZero"/>
        <c:auto val="1"/>
        <c:lblOffset val="100"/>
        <c:baseTimeUnit val="years"/>
      </c:dateAx>
      <c:valAx>
        <c:axId val="7354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5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63.95</c:v>
                </c:pt>
                <c:pt idx="1">
                  <c:v>57.13</c:v>
                </c:pt>
                <c:pt idx="2">
                  <c:v>59.19</c:v>
                </c:pt>
                <c:pt idx="3">
                  <c:v>56.18</c:v>
                </c:pt>
                <c:pt idx="4">
                  <c:v>55.59</c:v>
                </c:pt>
              </c:numCache>
            </c:numRef>
          </c:val>
          <c:extLst>
            <c:ext xmlns:c16="http://schemas.microsoft.com/office/drawing/2014/chart" uri="{C3380CC4-5D6E-409C-BE32-E72D297353CC}">
              <c16:uniqueId val="{00000000-34DA-4F95-B553-0C9550E379DE}"/>
            </c:ext>
          </c:extLst>
        </c:ser>
        <c:dLbls>
          <c:showLegendKey val="0"/>
          <c:showVal val="0"/>
          <c:showCatName val="0"/>
          <c:showSerName val="0"/>
          <c:showPercent val="0"/>
          <c:showBubbleSize val="0"/>
        </c:dLbls>
        <c:gapWidth val="150"/>
        <c:axId val="73561600"/>
        <c:axId val="735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34DA-4F95-B553-0C9550E379DE}"/>
            </c:ext>
          </c:extLst>
        </c:ser>
        <c:dLbls>
          <c:showLegendKey val="0"/>
          <c:showVal val="0"/>
          <c:showCatName val="0"/>
          <c:showSerName val="0"/>
          <c:showPercent val="0"/>
          <c:showBubbleSize val="0"/>
        </c:dLbls>
        <c:marker val="1"/>
        <c:smooth val="0"/>
        <c:axId val="73561600"/>
        <c:axId val="73563520"/>
      </c:lineChart>
      <c:dateAx>
        <c:axId val="73561600"/>
        <c:scaling>
          <c:orientation val="minMax"/>
        </c:scaling>
        <c:delete val="1"/>
        <c:axPos val="b"/>
        <c:numFmt formatCode="ge" sourceLinked="1"/>
        <c:majorTickMark val="none"/>
        <c:minorTickMark val="none"/>
        <c:tickLblPos val="none"/>
        <c:crossAx val="73563520"/>
        <c:crosses val="autoZero"/>
        <c:auto val="1"/>
        <c:lblOffset val="100"/>
        <c:baseTimeUnit val="years"/>
      </c:dateAx>
      <c:valAx>
        <c:axId val="73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409.09</c:v>
                </c:pt>
                <c:pt idx="1">
                  <c:v>459.23</c:v>
                </c:pt>
                <c:pt idx="2">
                  <c:v>446.8</c:v>
                </c:pt>
                <c:pt idx="3">
                  <c:v>469.35</c:v>
                </c:pt>
                <c:pt idx="4">
                  <c:v>475.39</c:v>
                </c:pt>
              </c:numCache>
            </c:numRef>
          </c:val>
          <c:extLst>
            <c:ext xmlns:c16="http://schemas.microsoft.com/office/drawing/2014/chart" uri="{C3380CC4-5D6E-409C-BE32-E72D297353CC}">
              <c16:uniqueId val="{00000000-8F61-44CC-9D45-29FFAB8410D5}"/>
            </c:ext>
          </c:extLst>
        </c:ser>
        <c:dLbls>
          <c:showLegendKey val="0"/>
          <c:showVal val="0"/>
          <c:showCatName val="0"/>
          <c:showSerName val="0"/>
          <c:showPercent val="0"/>
          <c:showBubbleSize val="0"/>
        </c:dLbls>
        <c:gapWidth val="150"/>
        <c:axId val="73352320"/>
        <c:axId val="733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8F61-44CC-9D45-29FFAB8410D5}"/>
            </c:ext>
          </c:extLst>
        </c:ser>
        <c:dLbls>
          <c:showLegendKey val="0"/>
          <c:showVal val="0"/>
          <c:showCatName val="0"/>
          <c:showSerName val="0"/>
          <c:showPercent val="0"/>
          <c:showBubbleSize val="0"/>
        </c:dLbls>
        <c:marker val="1"/>
        <c:smooth val="0"/>
        <c:axId val="73352320"/>
        <c:axId val="73354240"/>
      </c:lineChart>
      <c:dateAx>
        <c:axId val="73352320"/>
        <c:scaling>
          <c:orientation val="minMax"/>
        </c:scaling>
        <c:delete val="1"/>
        <c:axPos val="b"/>
        <c:numFmt formatCode="ge" sourceLinked="1"/>
        <c:majorTickMark val="none"/>
        <c:minorTickMark val="none"/>
        <c:tickLblPos val="none"/>
        <c:crossAx val="73354240"/>
        <c:crosses val="autoZero"/>
        <c:auto val="1"/>
        <c:lblOffset val="100"/>
        <c:baseTimeUnit val="years"/>
      </c:dateAx>
      <c:valAx>
        <c:axId val="73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大阪府　能勢町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A7</v>
      </c>
      <c r="X8" s="88"/>
      <c r="Y8" s="88"/>
      <c r="Z8" s="88"/>
      <c r="AA8" s="88"/>
      <c r="AB8" s="88"/>
      <c r="AC8" s="88"/>
      <c r="AD8" s="88" t="str">
        <f>データ!$M$6</f>
        <v>非設置</v>
      </c>
      <c r="AE8" s="88"/>
      <c r="AF8" s="88"/>
      <c r="AG8" s="88"/>
      <c r="AH8" s="88"/>
      <c r="AI8" s="88"/>
      <c r="AJ8" s="88"/>
      <c r="AK8" s="4"/>
      <c r="AL8" s="76">
        <f>データ!$R$6</f>
        <v>10393</v>
      </c>
      <c r="AM8" s="76"/>
      <c r="AN8" s="76"/>
      <c r="AO8" s="76"/>
      <c r="AP8" s="76"/>
      <c r="AQ8" s="76"/>
      <c r="AR8" s="76"/>
      <c r="AS8" s="76"/>
      <c r="AT8" s="72">
        <f>データ!$S$6</f>
        <v>98.75</v>
      </c>
      <c r="AU8" s="73"/>
      <c r="AV8" s="73"/>
      <c r="AW8" s="73"/>
      <c r="AX8" s="73"/>
      <c r="AY8" s="73"/>
      <c r="AZ8" s="73"/>
      <c r="BA8" s="73"/>
      <c r="BB8" s="75">
        <f>データ!$T$6</f>
        <v>105.25</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57.66</v>
      </c>
      <c r="J10" s="73"/>
      <c r="K10" s="73"/>
      <c r="L10" s="73"/>
      <c r="M10" s="73"/>
      <c r="N10" s="73"/>
      <c r="O10" s="74"/>
      <c r="P10" s="75">
        <f>データ!$P$6</f>
        <v>98.65</v>
      </c>
      <c r="Q10" s="75"/>
      <c r="R10" s="75"/>
      <c r="S10" s="75"/>
      <c r="T10" s="75"/>
      <c r="U10" s="75"/>
      <c r="V10" s="75"/>
      <c r="W10" s="76">
        <f>データ!$Q$6</f>
        <v>4682</v>
      </c>
      <c r="X10" s="76"/>
      <c r="Y10" s="76"/>
      <c r="Z10" s="76"/>
      <c r="AA10" s="76"/>
      <c r="AB10" s="76"/>
      <c r="AC10" s="76"/>
      <c r="AD10" s="2"/>
      <c r="AE10" s="2"/>
      <c r="AF10" s="2"/>
      <c r="AG10" s="2"/>
      <c r="AH10" s="4"/>
      <c r="AI10" s="4"/>
      <c r="AJ10" s="4"/>
      <c r="AK10" s="4"/>
      <c r="AL10" s="76">
        <f>データ!$U$6</f>
        <v>10142</v>
      </c>
      <c r="AM10" s="76"/>
      <c r="AN10" s="76"/>
      <c r="AO10" s="76"/>
      <c r="AP10" s="76"/>
      <c r="AQ10" s="76"/>
      <c r="AR10" s="76"/>
      <c r="AS10" s="76"/>
      <c r="AT10" s="72">
        <f>データ!$V$6</f>
        <v>28.71</v>
      </c>
      <c r="AU10" s="73"/>
      <c r="AV10" s="73"/>
      <c r="AW10" s="73"/>
      <c r="AX10" s="73"/>
      <c r="AY10" s="73"/>
      <c r="AZ10" s="73"/>
      <c r="BA10" s="73"/>
      <c r="BB10" s="75">
        <f>データ!$W$6</f>
        <v>353.26</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TSoH+TlZLiNAd8t00fzAkIm1O+FnkKYV6yNpAnWDp82BHNKPtytSf8W0o8R9OmJvMfh2tQ9vfWVoU0OWTK96A==" saltValue="lbeVIgaFY8EGIdKM/3B1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273228</v>
      </c>
      <c r="D6" s="33">
        <f t="shared" si="3"/>
        <v>46</v>
      </c>
      <c r="E6" s="33">
        <f t="shared" si="3"/>
        <v>1</v>
      </c>
      <c r="F6" s="33">
        <f t="shared" si="3"/>
        <v>0</v>
      </c>
      <c r="G6" s="33">
        <f t="shared" si="3"/>
        <v>1</v>
      </c>
      <c r="H6" s="33" t="str">
        <f t="shared" si="3"/>
        <v>大阪府　能勢町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57.66</v>
      </c>
      <c r="P6" s="34">
        <f t="shared" si="3"/>
        <v>98.65</v>
      </c>
      <c r="Q6" s="34">
        <f t="shared" si="3"/>
        <v>4682</v>
      </c>
      <c r="R6" s="34">
        <f t="shared" si="3"/>
        <v>10393</v>
      </c>
      <c r="S6" s="34">
        <f t="shared" si="3"/>
        <v>98.75</v>
      </c>
      <c r="T6" s="34">
        <f t="shared" si="3"/>
        <v>105.25</v>
      </c>
      <c r="U6" s="34">
        <f t="shared" si="3"/>
        <v>10142</v>
      </c>
      <c r="V6" s="34">
        <f t="shared" si="3"/>
        <v>28.71</v>
      </c>
      <c r="W6" s="34">
        <f t="shared" si="3"/>
        <v>353.26</v>
      </c>
      <c r="X6" s="35">
        <f>IF(X7="",NA(),X7)</f>
        <v>102.53</v>
      </c>
      <c r="Y6" s="35">
        <f t="shared" ref="Y6:AG6" si="4">IF(Y7="",NA(),Y7)</f>
        <v>94.01</v>
      </c>
      <c r="Z6" s="35">
        <f t="shared" si="4"/>
        <v>103.58</v>
      </c>
      <c r="AA6" s="35">
        <f t="shared" si="4"/>
        <v>96.96</v>
      </c>
      <c r="AB6" s="35">
        <f t="shared" si="4"/>
        <v>99.26</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5">
        <f t="shared" si="5"/>
        <v>0.56000000000000005</v>
      </c>
      <c r="AN6" s="35">
        <f t="shared" si="5"/>
        <v>13.47</v>
      </c>
      <c r="AO6" s="35">
        <f t="shared" si="5"/>
        <v>9.49</v>
      </c>
      <c r="AP6" s="35">
        <f t="shared" si="5"/>
        <v>9.35</v>
      </c>
      <c r="AQ6" s="35">
        <f t="shared" si="5"/>
        <v>10.130000000000001</v>
      </c>
      <c r="AR6" s="35">
        <f t="shared" si="5"/>
        <v>7.31</v>
      </c>
      <c r="AS6" s="34" t="str">
        <f>IF(AS7="","",IF(AS7="-","【-】","【"&amp;SUBSTITUTE(TEXT(AS7,"#,##0.00"),"-","△")&amp;"】"))</f>
        <v>【0.85】</v>
      </c>
      <c r="AT6" s="35">
        <f>IF(AT7="",NA(),AT7)</f>
        <v>1860.53</v>
      </c>
      <c r="AU6" s="35">
        <f t="shared" ref="AU6:BC6" si="6">IF(AU7="",NA(),AU7)</f>
        <v>394.02</v>
      </c>
      <c r="AV6" s="35">
        <f t="shared" si="6"/>
        <v>427.53</v>
      </c>
      <c r="AW6" s="35">
        <f t="shared" si="6"/>
        <v>366.8</v>
      </c>
      <c r="AX6" s="35">
        <f t="shared" si="6"/>
        <v>458.19</v>
      </c>
      <c r="AY6" s="35">
        <f t="shared" si="6"/>
        <v>1081.23</v>
      </c>
      <c r="AZ6" s="35">
        <f t="shared" si="6"/>
        <v>406.37</v>
      </c>
      <c r="BA6" s="35">
        <f t="shared" si="6"/>
        <v>398.29</v>
      </c>
      <c r="BB6" s="35">
        <f t="shared" si="6"/>
        <v>388.67</v>
      </c>
      <c r="BC6" s="35">
        <f t="shared" si="6"/>
        <v>355.27</v>
      </c>
      <c r="BD6" s="34" t="str">
        <f>IF(BD7="","",IF(BD7="-","【-】","【"&amp;SUBSTITUTE(TEXT(BD7,"#,##0.00"),"-","△")&amp;"】"))</f>
        <v>【264.34】</v>
      </c>
      <c r="BE6" s="35">
        <f>IF(BE7="",NA(),BE7)</f>
        <v>1275.3800000000001</v>
      </c>
      <c r="BF6" s="35">
        <f t="shared" ref="BF6:BN6" si="7">IF(BF7="",NA(),BF7)</f>
        <v>1263.8499999999999</v>
      </c>
      <c r="BG6" s="35">
        <f t="shared" si="7"/>
        <v>1211.32</v>
      </c>
      <c r="BH6" s="35">
        <f t="shared" si="7"/>
        <v>1218.4100000000001</v>
      </c>
      <c r="BI6" s="35">
        <f t="shared" si="7"/>
        <v>1157.54</v>
      </c>
      <c r="BJ6" s="35">
        <f t="shared" si="7"/>
        <v>443.13</v>
      </c>
      <c r="BK6" s="35">
        <f t="shared" si="7"/>
        <v>442.54</v>
      </c>
      <c r="BL6" s="35">
        <f t="shared" si="7"/>
        <v>431</v>
      </c>
      <c r="BM6" s="35">
        <f t="shared" si="7"/>
        <v>422.5</v>
      </c>
      <c r="BN6" s="35">
        <f t="shared" si="7"/>
        <v>458.27</v>
      </c>
      <c r="BO6" s="34" t="str">
        <f>IF(BO7="","",IF(BO7="-","【-】","【"&amp;SUBSTITUTE(TEXT(BO7,"#,##0.00"),"-","△")&amp;"】"))</f>
        <v>【274.27】</v>
      </c>
      <c r="BP6" s="35">
        <f>IF(BP7="",NA(),BP7)</f>
        <v>63.95</v>
      </c>
      <c r="BQ6" s="35">
        <f t="shared" ref="BQ6:BY6" si="8">IF(BQ7="",NA(),BQ7)</f>
        <v>57.13</v>
      </c>
      <c r="BR6" s="35">
        <f t="shared" si="8"/>
        <v>59.19</v>
      </c>
      <c r="BS6" s="35">
        <f t="shared" si="8"/>
        <v>56.18</v>
      </c>
      <c r="BT6" s="35">
        <f t="shared" si="8"/>
        <v>55.59</v>
      </c>
      <c r="BU6" s="35">
        <f t="shared" si="8"/>
        <v>95.4</v>
      </c>
      <c r="BV6" s="35">
        <f t="shared" si="8"/>
        <v>98.6</v>
      </c>
      <c r="BW6" s="35">
        <f t="shared" si="8"/>
        <v>100.82</v>
      </c>
      <c r="BX6" s="35">
        <f t="shared" si="8"/>
        <v>101.64</v>
      </c>
      <c r="BY6" s="35">
        <f t="shared" si="8"/>
        <v>96.77</v>
      </c>
      <c r="BZ6" s="34" t="str">
        <f>IF(BZ7="","",IF(BZ7="-","【-】","【"&amp;SUBSTITUTE(TEXT(BZ7,"#,##0.00"),"-","△")&amp;"】"))</f>
        <v>【104.36】</v>
      </c>
      <c r="CA6" s="35">
        <f>IF(CA7="",NA(),CA7)</f>
        <v>409.09</v>
      </c>
      <c r="CB6" s="35">
        <f t="shared" ref="CB6:CJ6" si="9">IF(CB7="",NA(),CB7)</f>
        <v>459.23</v>
      </c>
      <c r="CC6" s="35">
        <f t="shared" si="9"/>
        <v>446.8</v>
      </c>
      <c r="CD6" s="35">
        <f t="shared" si="9"/>
        <v>469.35</v>
      </c>
      <c r="CE6" s="35">
        <f t="shared" si="9"/>
        <v>475.39</v>
      </c>
      <c r="CF6" s="35">
        <f t="shared" si="9"/>
        <v>186.15</v>
      </c>
      <c r="CG6" s="35">
        <f t="shared" si="9"/>
        <v>181.67</v>
      </c>
      <c r="CH6" s="35">
        <f t="shared" si="9"/>
        <v>179.55</v>
      </c>
      <c r="CI6" s="35">
        <f t="shared" si="9"/>
        <v>179.16</v>
      </c>
      <c r="CJ6" s="35">
        <f t="shared" si="9"/>
        <v>187.18</v>
      </c>
      <c r="CK6" s="34" t="str">
        <f>IF(CK7="","",IF(CK7="-","【-】","【"&amp;SUBSTITUTE(TEXT(CK7,"#,##0.00"),"-","△")&amp;"】"))</f>
        <v>【165.71】</v>
      </c>
      <c r="CL6" s="35">
        <f>IF(CL7="",NA(),CL7)</f>
        <v>40.85</v>
      </c>
      <c r="CM6" s="35">
        <f t="shared" ref="CM6:CU6" si="10">IF(CM7="",NA(),CM7)</f>
        <v>40.72</v>
      </c>
      <c r="CN6" s="35">
        <f t="shared" si="10"/>
        <v>40.76</v>
      </c>
      <c r="CO6" s="35">
        <f t="shared" si="10"/>
        <v>39.79</v>
      </c>
      <c r="CP6" s="35">
        <f t="shared" si="10"/>
        <v>79.16</v>
      </c>
      <c r="CQ6" s="35">
        <f t="shared" si="10"/>
        <v>54.47</v>
      </c>
      <c r="CR6" s="35">
        <f t="shared" si="10"/>
        <v>53.61</v>
      </c>
      <c r="CS6" s="35">
        <f t="shared" si="10"/>
        <v>53.52</v>
      </c>
      <c r="CT6" s="35">
        <f t="shared" si="10"/>
        <v>54.24</v>
      </c>
      <c r="CU6" s="35">
        <f t="shared" si="10"/>
        <v>55.88</v>
      </c>
      <c r="CV6" s="34" t="str">
        <f>IF(CV7="","",IF(CV7="-","【-】","【"&amp;SUBSTITUTE(TEXT(CV7,"#,##0.00"),"-","△")&amp;"】"))</f>
        <v>【60.41】</v>
      </c>
      <c r="CW6" s="35">
        <f>IF(CW7="",NA(),CW7)</f>
        <v>84.42</v>
      </c>
      <c r="CX6" s="35">
        <f t="shared" ref="CX6:DF6" si="11">IF(CX7="",NA(),CX7)</f>
        <v>81.69</v>
      </c>
      <c r="CY6" s="35">
        <f t="shared" si="11"/>
        <v>80.52</v>
      </c>
      <c r="CZ6" s="35">
        <f t="shared" si="11"/>
        <v>80.14</v>
      </c>
      <c r="DA6" s="35">
        <f t="shared" si="11"/>
        <v>77.89</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14.09</v>
      </c>
      <c r="DI6" s="35">
        <f t="shared" ref="DI6:DQ6" si="12">IF(DI7="",NA(),DI7)</f>
        <v>29.38</v>
      </c>
      <c r="DJ6" s="35">
        <f t="shared" si="12"/>
        <v>32.11</v>
      </c>
      <c r="DK6" s="35">
        <f t="shared" si="12"/>
        <v>34.31</v>
      </c>
      <c r="DL6" s="35">
        <f t="shared" si="12"/>
        <v>36.71</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0.56000000000000005</v>
      </c>
      <c r="DT6" s="35">
        <f t="shared" ref="DT6:EB6" si="13">IF(DT7="",NA(),DT7)</f>
        <v>0.56000000000000005</v>
      </c>
      <c r="DU6" s="35">
        <f t="shared" si="13"/>
        <v>4.72</v>
      </c>
      <c r="DV6" s="35">
        <f t="shared" si="13"/>
        <v>7.47</v>
      </c>
      <c r="DW6" s="35">
        <f t="shared" si="13"/>
        <v>8.52</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0.43</v>
      </c>
      <c r="EE6" s="35">
        <f t="shared" ref="EE6:EM6" si="14">IF(EE7="",NA(),EE7)</f>
        <v>0.36</v>
      </c>
      <c r="EF6" s="35">
        <f t="shared" si="14"/>
        <v>0.49</v>
      </c>
      <c r="EG6" s="35">
        <f t="shared" si="14"/>
        <v>0.53</v>
      </c>
      <c r="EH6" s="35">
        <f t="shared" si="14"/>
        <v>0.8</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273228</v>
      </c>
      <c r="D7" s="37">
        <v>46</v>
      </c>
      <c r="E7" s="37">
        <v>1</v>
      </c>
      <c r="F7" s="37">
        <v>0</v>
      </c>
      <c r="G7" s="37">
        <v>1</v>
      </c>
      <c r="H7" s="37" t="s">
        <v>105</v>
      </c>
      <c r="I7" s="37" t="s">
        <v>106</v>
      </c>
      <c r="J7" s="37" t="s">
        <v>107</v>
      </c>
      <c r="K7" s="37" t="s">
        <v>108</v>
      </c>
      <c r="L7" s="37" t="s">
        <v>109</v>
      </c>
      <c r="M7" s="37" t="s">
        <v>110</v>
      </c>
      <c r="N7" s="38" t="s">
        <v>111</v>
      </c>
      <c r="O7" s="38">
        <v>57.66</v>
      </c>
      <c r="P7" s="38">
        <v>98.65</v>
      </c>
      <c r="Q7" s="38">
        <v>4682</v>
      </c>
      <c r="R7" s="38">
        <v>10393</v>
      </c>
      <c r="S7" s="38">
        <v>98.75</v>
      </c>
      <c r="T7" s="38">
        <v>105.25</v>
      </c>
      <c r="U7" s="38">
        <v>10142</v>
      </c>
      <c r="V7" s="38">
        <v>28.71</v>
      </c>
      <c r="W7" s="38">
        <v>353.26</v>
      </c>
      <c r="X7" s="38">
        <v>102.53</v>
      </c>
      <c r="Y7" s="38">
        <v>94.01</v>
      </c>
      <c r="Z7" s="38">
        <v>103.58</v>
      </c>
      <c r="AA7" s="38">
        <v>96.96</v>
      </c>
      <c r="AB7" s="38">
        <v>99.26</v>
      </c>
      <c r="AC7" s="38">
        <v>107.95</v>
      </c>
      <c r="AD7" s="38">
        <v>109.49</v>
      </c>
      <c r="AE7" s="38">
        <v>111.06</v>
      </c>
      <c r="AF7" s="38">
        <v>111.34</v>
      </c>
      <c r="AG7" s="38">
        <v>110.02</v>
      </c>
      <c r="AH7" s="38">
        <v>113.39</v>
      </c>
      <c r="AI7" s="38">
        <v>0</v>
      </c>
      <c r="AJ7" s="38">
        <v>0</v>
      </c>
      <c r="AK7" s="38">
        <v>0</v>
      </c>
      <c r="AL7" s="38">
        <v>0</v>
      </c>
      <c r="AM7" s="38">
        <v>0.56000000000000005</v>
      </c>
      <c r="AN7" s="38">
        <v>13.47</v>
      </c>
      <c r="AO7" s="38">
        <v>9.49</v>
      </c>
      <c r="AP7" s="38">
        <v>9.35</v>
      </c>
      <c r="AQ7" s="38">
        <v>10.130000000000001</v>
      </c>
      <c r="AR7" s="38">
        <v>7.31</v>
      </c>
      <c r="AS7" s="38">
        <v>0.85</v>
      </c>
      <c r="AT7" s="38">
        <v>1860.53</v>
      </c>
      <c r="AU7" s="38">
        <v>394.02</v>
      </c>
      <c r="AV7" s="38">
        <v>427.53</v>
      </c>
      <c r="AW7" s="38">
        <v>366.8</v>
      </c>
      <c r="AX7" s="38">
        <v>458.19</v>
      </c>
      <c r="AY7" s="38">
        <v>1081.23</v>
      </c>
      <c r="AZ7" s="38">
        <v>406.37</v>
      </c>
      <c r="BA7" s="38">
        <v>398.29</v>
      </c>
      <c r="BB7" s="38">
        <v>388.67</v>
      </c>
      <c r="BC7" s="38">
        <v>355.27</v>
      </c>
      <c r="BD7" s="38">
        <v>264.33999999999997</v>
      </c>
      <c r="BE7" s="38">
        <v>1275.3800000000001</v>
      </c>
      <c r="BF7" s="38">
        <v>1263.8499999999999</v>
      </c>
      <c r="BG7" s="38">
        <v>1211.32</v>
      </c>
      <c r="BH7" s="38">
        <v>1218.4100000000001</v>
      </c>
      <c r="BI7" s="38">
        <v>1157.54</v>
      </c>
      <c r="BJ7" s="38">
        <v>443.13</v>
      </c>
      <c r="BK7" s="38">
        <v>442.54</v>
      </c>
      <c r="BL7" s="38">
        <v>431</v>
      </c>
      <c r="BM7" s="38">
        <v>422.5</v>
      </c>
      <c r="BN7" s="38">
        <v>458.27</v>
      </c>
      <c r="BO7" s="38">
        <v>274.27</v>
      </c>
      <c r="BP7" s="38">
        <v>63.95</v>
      </c>
      <c r="BQ7" s="38">
        <v>57.13</v>
      </c>
      <c r="BR7" s="38">
        <v>59.19</v>
      </c>
      <c r="BS7" s="38">
        <v>56.18</v>
      </c>
      <c r="BT7" s="38">
        <v>55.59</v>
      </c>
      <c r="BU7" s="38">
        <v>95.4</v>
      </c>
      <c r="BV7" s="38">
        <v>98.6</v>
      </c>
      <c r="BW7" s="38">
        <v>100.82</v>
      </c>
      <c r="BX7" s="38">
        <v>101.64</v>
      </c>
      <c r="BY7" s="38">
        <v>96.77</v>
      </c>
      <c r="BZ7" s="38">
        <v>104.36</v>
      </c>
      <c r="CA7" s="38">
        <v>409.09</v>
      </c>
      <c r="CB7" s="38">
        <v>459.23</v>
      </c>
      <c r="CC7" s="38">
        <v>446.8</v>
      </c>
      <c r="CD7" s="38">
        <v>469.35</v>
      </c>
      <c r="CE7" s="38">
        <v>475.39</v>
      </c>
      <c r="CF7" s="38">
        <v>186.15</v>
      </c>
      <c r="CG7" s="38">
        <v>181.67</v>
      </c>
      <c r="CH7" s="38">
        <v>179.55</v>
      </c>
      <c r="CI7" s="38">
        <v>179.16</v>
      </c>
      <c r="CJ7" s="38">
        <v>187.18</v>
      </c>
      <c r="CK7" s="38">
        <v>165.71</v>
      </c>
      <c r="CL7" s="38">
        <v>40.85</v>
      </c>
      <c r="CM7" s="38">
        <v>40.72</v>
      </c>
      <c r="CN7" s="38">
        <v>40.76</v>
      </c>
      <c r="CO7" s="38">
        <v>39.79</v>
      </c>
      <c r="CP7" s="38">
        <v>79.16</v>
      </c>
      <c r="CQ7" s="38">
        <v>54.47</v>
      </c>
      <c r="CR7" s="38">
        <v>53.61</v>
      </c>
      <c r="CS7" s="38">
        <v>53.52</v>
      </c>
      <c r="CT7" s="38">
        <v>54.24</v>
      </c>
      <c r="CU7" s="38">
        <v>55.88</v>
      </c>
      <c r="CV7" s="38">
        <v>60.41</v>
      </c>
      <c r="CW7" s="38">
        <v>84.42</v>
      </c>
      <c r="CX7" s="38">
        <v>81.69</v>
      </c>
      <c r="CY7" s="38">
        <v>80.52</v>
      </c>
      <c r="CZ7" s="38">
        <v>80.14</v>
      </c>
      <c r="DA7" s="38">
        <v>77.89</v>
      </c>
      <c r="DB7" s="38">
        <v>81.459999999999994</v>
      </c>
      <c r="DC7" s="38">
        <v>81.31</v>
      </c>
      <c r="DD7" s="38">
        <v>81.459999999999994</v>
      </c>
      <c r="DE7" s="38">
        <v>81.680000000000007</v>
      </c>
      <c r="DF7" s="38">
        <v>80.989999999999995</v>
      </c>
      <c r="DG7" s="38">
        <v>89.93</v>
      </c>
      <c r="DH7" s="38">
        <v>14.09</v>
      </c>
      <c r="DI7" s="38">
        <v>29.38</v>
      </c>
      <c r="DJ7" s="38">
        <v>32.11</v>
      </c>
      <c r="DK7" s="38">
        <v>34.31</v>
      </c>
      <c r="DL7" s="38">
        <v>36.71</v>
      </c>
      <c r="DM7" s="38">
        <v>38.520000000000003</v>
      </c>
      <c r="DN7" s="38">
        <v>46.67</v>
      </c>
      <c r="DO7" s="38">
        <v>47.7</v>
      </c>
      <c r="DP7" s="38">
        <v>48.14</v>
      </c>
      <c r="DQ7" s="38">
        <v>46.61</v>
      </c>
      <c r="DR7" s="38">
        <v>48.12</v>
      </c>
      <c r="DS7" s="38">
        <v>0.56000000000000005</v>
      </c>
      <c r="DT7" s="38">
        <v>0.56000000000000005</v>
      </c>
      <c r="DU7" s="38">
        <v>4.72</v>
      </c>
      <c r="DV7" s="38">
        <v>7.47</v>
      </c>
      <c r="DW7" s="38">
        <v>8.52</v>
      </c>
      <c r="DX7" s="38">
        <v>9.43</v>
      </c>
      <c r="DY7" s="38">
        <v>10.029999999999999</v>
      </c>
      <c r="DZ7" s="38">
        <v>7.26</v>
      </c>
      <c r="EA7" s="38">
        <v>11.13</v>
      </c>
      <c r="EB7" s="38">
        <v>10.84</v>
      </c>
      <c r="EC7" s="38">
        <v>15.89</v>
      </c>
      <c r="ED7" s="38">
        <v>0.43</v>
      </c>
      <c r="EE7" s="38">
        <v>0.36</v>
      </c>
      <c r="EF7" s="38">
        <v>0.49</v>
      </c>
      <c r="EG7" s="38">
        <v>0.53</v>
      </c>
      <c r="EH7" s="38">
        <v>0.8</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2019-02-22T01:34:08Z</cp:lastPrinted>
  <dcterms:created xsi:type="dcterms:W3CDTF">2018-12-03T08:34:25Z</dcterms:created>
  <dcterms:modified xsi:type="dcterms:W3CDTF">2019-02-22T01:34:11Z</dcterms:modified>
</cp:coreProperties>
</file>