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32大阪狭山市〇\03完成\"/>
    </mc:Choice>
  </mc:AlternateContent>
  <workbookProtection workbookAlgorithmName="SHA-512" workbookHashValue="ININcci+sCgy7cIHN8OlOv3SIKSGDev8+9g43gesNqrupm4mmSeq9gmN5bMvbQ4eD0KBt9QAsDOar7nZ27x6Vg==" workbookSaltValue="OxvSMy5NwR723JjuwGG7m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<sst xmlns="http://schemas.openxmlformats.org/spreadsheetml/2006/main" count="232" uniqueCount="120">
  <si>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</si>
  <si>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</si>
  <si>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</si>
  <si>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</si>
  <si>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</si>
  <si>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</si>
  <si>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</si>
  <si>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</si>
  <si>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</si>
  <si>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</si>
  <si>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</si>
  <si>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</si>
  <si>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</si>
  <si>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</si>
  <si>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</si>
  <si>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</si>
  <si>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</si>
  <si>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</si>
  <si>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</si>
  <si>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</si>
  <si>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</si>
  <si>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</si>
  <si>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</si>
  <si>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</si>
  <si>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</si>
  <si>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</si>
  <si>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</si>
  <si>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</si>
  <si>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</si>
  <si>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</si>
  <si>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</si>
  <si>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</si>
  <si>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</si>
  <si>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</si>
  <si>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</si>
  <si>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</si>
  <si>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</si>
  <si>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</si>
  <si>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</si>
  <si>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</si>
  <si>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</si>
  <si>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</si>
  <si>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</si>
  <si>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</si>
  <si>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</si>
  <si>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</si>
  <si>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</si>
  <si>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</si>
  <si>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</si>
  <si>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</si>
  <si>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</si>
  <si>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</si>
  <si>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</si>
  <si>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</si>
  <si>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</si>
  <si>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</si>
  <si>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</si>
  <si>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</si>
  <si>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</si>
  <si>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</si>
  <si>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</si>
  <si>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</si>
  <si>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</si>
  <si>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</si>
  <si>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</si>
  <si>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</si>
  <si>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</si>
  <si>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</si>
  <si>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</si>
  <si>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</si>
  <si>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</si>
  <si>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</si>
  <si>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</si>
  <si>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</si>
  <si>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</si>
  <si>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</si>
  <si>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</si>
  <si>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</si>
  <si>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</si>
  <si>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</si>
  <si>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</si>
  <si>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</si>
  <si>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</si>
  <si>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</si>
  <si>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</si>
  <si>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</si>
  <si>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</si>
  <si>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</si>
  <si>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</si>
  <si>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</si>
  <si>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</si>
  <si>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</si>
  <si>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</si>
  <si>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</si>
  <si>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</si>
  <si>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</si>
  <si>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</si>
  <si>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</si>
  <si>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</si>
  <si>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</si>
  <si>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</si>
  <si>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</si>
  <si>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</si>
  <si>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</si>
  <si>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</si>
  <si>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</si>
  <si>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</si>
  <si>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</si>
  <si>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</si>
  <si>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</si>
  <si>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</si>
  <si>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</si>
  <si>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</si>
  <si>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</si>
  <si>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</si>
  <si>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</si>
  <si>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</si>
  <si>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①経常収支比率は、少子高齢化や節水等の影響で水需要が落ち込む中、人件費等の経費節減により100％を上回っていますが、類似団体平均値に比べて低い水準にあります。
　②累積欠損金は、計上しておりません。
　③流動比率は、100％以上が望ましいとされているところ、100％を上回っており、類似団体平均値に比べて高い水準にあります。
　④企業債残高対給水収益比率は、低いほど安全性が高いとされており、類似団体平均値に比べて低い水準にあります。
　⑤料金回収率は、100％以上が望ましいとされているところ、平成24(2012)年以降、水質向上のため自己水を廃止して大阪広域水道企業団からの受水量が増加した影響で給水原価が増加しましたが前述のとおり経費節減に努めたことにより、100％を上回っていますが、類似団体平均値に比べて低い水準にあります。
　⑥給水原価は、低いほうが望ましいとされているところ、前述のとおり経費節減に努めたことにより、類似団体平均値に比べて低い水準にあります。
　⑦施設利用率は、高いほうが望ましいとされており、類似団体平均値に比べて高い水準にあります。
　⑧有収率は、高いほうが望ましいとされており、類似団体平均値に比べて高い水準にあります。</t>
    <rPh sb="63" eb="66">
      <t>ヘイキンチ</t>
    </rPh>
    <rPh sb="113" eb="115">
      <t>イジョウ</t>
    </rPh>
    <rPh sb="116" eb="117">
      <t>ノゾ</t>
    </rPh>
    <rPh sb="146" eb="149">
      <t>ヘイキンチ</t>
    </rPh>
    <rPh sb="201" eb="204">
      <t>ヘイキンチ</t>
    </rPh>
    <rPh sb="351" eb="354">
      <t>ヘイキンチ</t>
    </rPh>
    <rPh sb="420" eb="423">
      <t>ヘイキンチ</t>
    </rPh>
    <rPh sb="467" eb="470">
      <t>ヘイキンチ</t>
    </rPh>
    <rPh sb="512" eb="515">
      <t>ヘイキンチ</t>
    </rPh>
    <phoneticPr fontId="4"/>
  </si>
  <si>
    <t>　本市の人口は、少子高齢化といった人口構成の変動により将来的に増加が望みにくい状況となっています。また、給水量については、人口の低迷と節水型機器の普及や節水意識の定着等、循環型社会への移行等から水需要が落ち込んでおり、今後も減少推移すると予測されます。
　安全な水道水を安定供給するための根幹となる水道施設は、経年による老朽化が進む中で、順次更新が必要となっており、大阪狭山市水道事業ビジョンに基づいて計画的に老朽化対策に取り組みます。さらに、南海トラフ地震等災害への対策強化のため施設の耐震化も重要となります。
　大阪狭山市水道事業としては、今後も安全な水道水を安定供給するため、適切な事業計画に基づき、施設更新及び耐震化を推進し、平成31年度を目途に経営戦略を策定し、効率的な事業経営に努めてまいります。</t>
    <rPh sb="83" eb="84">
      <t>ナド</t>
    </rPh>
    <rPh sb="197" eb="198">
      <t>モト</t>
    </rPh>
    <rPh sb="201" eb="204">
      <t>ケイカクテキ</t>
    </rPh>
    <rPh sb="229" eb="230">
      <t>ナド</t>
    </rPh>
    <rPh sb="230" eb="232">
      <t>サイガイ</t>
    </rPh>
    <rPh sb="272" eb="274">
      <t>コンゴ</t>
    </rPh>
    <phoneticPr fontId="4"/>
  </si>
  <si>
    <t>　①有形固定資産減価償却率は、減価償却の進行状況や資産の経過年数を知ることができる指標であり、高いほど施設の老朽化を示しており、類似団体平均値に比べて高い水準にあります。
　②管路経年化率は、1970年代初めに集中的に整備した管路が、順次耐用年数の40年を経過していることから、類似団体平均値に比べて高い水準にあります。
　③管路更新率は、高いほど管路の更新が進んでいるとされており、大阪狭山市水道施設整備計画に基づき施設整備を進めているため、類似団体平均値に比べて高い水準にあります。</t>
    <rPh sb="68" eb="71">
      <t>ヘイキンチ</t>
    </rPh>
    <rPh sb="143" eb="146">
      <t>ヘイキンチ</t>
    </rPh>
    <rPh sb="226" eb="229">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</si>
</sst>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1.52</c:v>
                </c:pt>
                <c:pt idx="1">
                  <c:v>2</c:v>
                </c:pt>
                <c:pt idx="2">
                  <c:v>2.63</c:v>
                </c:pt>
                <c:pt idx="3">
                  <c:v>1.33</c:v>
                </c:pt>
                <c:pt idx="4">
                  <c:v>1.02</c:v>
                </c:pt>
              </c:numCache>
            </c:numRef>
          </c:val>
          <c:extLst>
            <c:ext xmlns:c16="http://schemas.microsoft.com/office/drawing/2014/chart" uri="{C3380CC4-5D6E-409C-BE32-E72D297353CC}">
              <c16:uniqueId val="{00000000-8922-47D9-8F47-B7D797CA23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8922-47D9-8F47-B7D797CA23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67.650000000000006</c:v>
                </c:pt>
                <c:pt idx="1">
                  <c:v>66.97</c:v>
                </c:pt>
                <c:pt idx="2">
                  <c:v>66.58</c:v>
                </c:pt>
                <c:pt idx="3">
                  <c:v>66.13</c:v>
                </c:pt>
                <c:pt idx="4">
                  <c:v>65.38</c:v>
                </c:pt>
              </c:numCache>
            </c:numRef>
          </c:val>
          <c:extLst>
            <c:ext xmlns:c16="http://schemas.microsoft.com/office/drawing/2014/chart" uri="{C3380CC4-5D6E-409C-BE32-E72D297353CC}">
              <c16:uniqueId val="{00000000-9885-4C50-80AE-5CF5340DA0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9885-4C50-80AE-5CF5340DA0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96.28</c:v>
                </c:pt>
                <c:pt idx="1">
                  <c:v>94.97</c:v>
                </c:pt>
                <c:pt idx="2">
                  <c:v>94.15</c:v>
                </c:pt>
                <c:pt idx="3">
                  <c:v>95.33</c:v>
                </c:pt>
                <c:pt idx="4">
                  <c:v>96.11</c:v>
                </c:pt>
              </c:numCache>
            </c:numRef>
          </c:val>
          <c:extLst>
            <c:ext xmlns:c16="http://schemas.microsoft.com/office/drawing/2014/chart" uri="{C3380CC4-5D6E-409C-BE32-E72D297353CC}">
              <c16:uniqueId val="{00000000-B6C1-44CE-868C-21BF726480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B6C1-44CE-868C-21BF726480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102.05</c:v>
                </c:pt>
                <c:pt idx="1">
                  <c:v>104.72</c:v>
                </c:pt>
                <c:pt idx="2">
                  <c:v>105.29</c:v>
                </c:pt>
                <c:pt idx="3">
                  <c:v>109.52</c:v>
                </c:pt>
                <c:pt idx="4">
                  <c:v>109.97</c:v>
                </c:pt>
              </c:numCache>
            </c:numRef>
          </c:val>
          <c:extLst>
            <c:ext xmlns:c16="http://schemas.microsoft.com/office/drawing/2014/chart" uri="{C3380CC4-5D6E-409C-BE32-E72D297353CC}">
              <c16:uniqueId val="{00000000-E727-4ACD-9136-A1E48C6D08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E727-4ACD-9136-A1E48C6D08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37.18</c:v>
                </c:pt>
                <c:pt idx="1">
                  <c:v>52.87</c:v>
                </c:pt>
                <c:pt idx="2">
                  <c:v>52.99</c:v>
                </c:pt>
                <c:pt idx="3">
                  <c:v>53.53</c:v>
                </c:pt>
                <c:pt idx="4">
                  <c:v>54.23</c:v>
                </c:pt>
              </c:numCache>
            </c:numRef>
          </c:val>
          <c:extLst>
            <c:ext xmlns:c16="http://schemas.microsoft.com/office/drawing/2014/chart" uri="{C3380CC4-5D6E-409C-BE32-E72D297353CC}">
              <c16:uniqueId val="{00000000-A5AC-4563-8B8D-BBDD15BB52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A5AC-4563-8B8D-BBDD15BB52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30.01</c:v>
                </c:pt>
                <c:pt idx="1">
                  <c:v>30.46</c:v>
                </c:pt>
                <c:pt idx="2">
                  <c:v>29.14</c:v>
                </c:pt>
                <c:pt idx="3">
                  <c:v>29.07</c:v>
                </c:pt>
                <c:pt idx="4">
                  <c:v>29.33</c:v>
                </c:pt>
              </c:numCache>
            </c:numRef>
          </c:val>
          <c:extLst>
            <c:ext xmlns:c16="http://schemas.microsoft.com/office/drawing/2014/chart" uri="{C3380CC4-5D6E-409C-BE32-E72D297353CC}">
              <c16:uniqueId val="{00000000-3833-4FAC-9FF0-F00894C73A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3833-4FAC-9FF0-F00894C73A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2D-477E-9DE8-87FFED6DFF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882D-477E-9DE8-87FFED6DFF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1732.62</c:v>
                </c:pt>
                <c:pt idx="1">
                  <c:v>359.56</c:v>
                </c:pt>
                <c:pt idx="2">
                  <c:v>346.15</c:v>
                </c:pt>
                <c:pt idx="3">
                  <c:v>404.29</c:v>
                </c:pt>
                <c:pt idx="4">
                  <c:v>445.35</c:v>
                </c:pt>
              </c:numCache>
            </c:numRef>
          </c:val>
          <c:extLst>
            <c:ext xmlns:c16="http://schemas.microsoft.com/office/drawing/2014/chart" uri="{C3380CC4-5D6E-409C-BE32-E72D297353CC}">
              <c16:uniqueId val="{00000000-39C3-43B6-A16A-4CA9E563EF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39C3-43B6-A16A-4CA9E563EF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c:v>
                </c:pt>
                <c:pt idx="1">
                  <c:v>165.51</c:v>
                </c:pt>
                <c:pt idx="2">
                  <c:v>180.19</c:v>
                </c:pt>
                <c:pt idx="3">
                  <c:v>182.4</c:v>
                </c:pt>
                <c:pt idx="4">
                  <c:v>185.74</c:v>
                </c:pt>
              </c:numCache>
            </c:numRef>
          </c:val>
          <c:extLst>
            <c:ext xmlns:c16="http://schemas.microsoft.com/office/drawing/2014/chart" uri="{C3380CC4-5D6E-409C-BE32-E72D297353CC}">
              <c16:uniqueId val="{00000000-3340-4109-A61B-6EC1AC3C36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3340-4109-A61B-6EC1AC3C36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96.26</c:v>
                </c:pt>
                <c:pt idx="1">
                  <c:v>99.39</c:v>
                </c:pt>
                <c:pt idx="2">
                  <c:v>99.55</c:v>
                </c:pt>
                <c:pt idx="3">
                  <c:v>102.32</c:v>
                </c:pt>
                <c:pt idx="4">
                  <c:v>102.75</c:v>
                </c:pt>
              </c:numCache>
            </c:numRef>
          </c:val>
          <c:extLst>
            <c:ext xmlns:c16="http://schemas.microsoft.com/office/drawing/2014/chart" uri="{C3380CC4-5D6E-409C-BE32-E72D297353CC}">
              <c16:uniqueId val="{00000000-75D9-445B-BF68-BF26A91EB3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75D9-445B-BF68-BF26A91EB3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174.19</c:v>
                </c:pt>
                <c:pt idx="1">
                  <c:v>167.08</c:v>
                </c:pt>
                <c:pt idx="2">
                  <c:v>165.68</c:v>
                </c:pt>
                <c:pt idx="3">
                  <c:v>160.5</c:v>
                </c:pt>
                <c:pt idx="4">
                  <c:v>159.41</c:v>
                </c:pt>
              </c:numCache>
            </c:numRef>
          </c:val>
          <c:extLst>
            <c:ext xmlns:c16="http://schemas.microsoft.com/office/drawing/2014/chart" uri="{C3380CC4-5D6E-409C-BE32-E72D297353CC}">
              <c16:uniqueId val="{00000000-67BD-46F5-918C-BC1B84064A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67BD-46F5-918C-BC1B84064A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大阪狭山市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58232</v>
      </c>
      <c r="AM8" s="59"/>
      <c r="AN8" s="59"/>
      <c r="AO8" s="59"/>
      <c r="AP8" s="59"/>
      <c r="AQ8" s="59"/>
      <c r="AR8" s="59"/>
      <c r="AS8" s="59"/>
      <c r="AT8" s="50">
        <f>データ!$S$6</f>
        <v>11.92</v>
      </c>
      <c r="AU8" s="51"/>
      <c r="AV8" s="51"/>
      <c r="AW8" s="51"/>
      <c r="AX8" s="51"/>
      <c r="AY8" s="51"/>
      <c r="AZ8" s="51"/>
      <c r="BA8" s="51"/>
      <c r="BB8" s="52">
        <f>データ!$T$6</f>
        <v>4885.2299999999996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73.78</v>
      </c>
      <c r="J10" s="51"/>
      <c r="K10" s="51"/>
      <c r="L10" s="51"/>
      <c r="M10" s="51"/>
      <c r="N10" s="51"/>
      <c r="O10" s="62"/>
      <c r="P10" s="52">
        <f>データ!$P$6</f>
        <v>99.99</v>
      </c>
      <c r="Q10" s="52"/>
      <c r="R10" s="52"/>
      <c r="S10" s="52"/>
      <c r="T10" s="52"/>
      <c r="U10" s="52"/>
      <c r="V10" s="52"/>
      <c r="W10" s="59">
        <f>データ!$Q$6</f>
        <v>2656</v>
      </c>
      <c r="X10" s="59"/>
      <c r="Y10" s="59"/>
      <c r="Z10" s="59"/>
      <c r="AA10" s="59"/>
      <c r="AB10" s="59"/>
      <c r="AC10" s="59"/>
      <c r="AD10" s="2"/>
      <c r="AE10" s="2"/>
      <c r="AF10" s="2"/>
      <c r="AG10" s="2"/>
      <c r="AH10" s="4"/>
      <c r="AI10" s="4"/>
      <c r="AJ10" s="4"/>
      <c r="AK10" s="4"/>
      <c r="AL10" s="59">
        <f>データ!$U$6</f>
        <v>58232</v>
      </c>
      <c r="AM10" s="59"/>
      <c r="AN10" s="59"/>
      <c r="AO10" s="59"/>
      <c r="AP10" s="59"/>
      <c r="AQ10" s="59"/>
      <c r="AR10" s="59"/>
      <c r="AS10" s="59"/>
      <c r="AT10" s="50">
        <f>データ!$V$6</f>
        <v>11.92</v>
      </c>
      <c r="AU10" s="51"/>
      <c r="AV10" s="51"/>
      <c r="AW10" s="51"/>
      <c r="AX10" s="51"/>
      <c r="AY10" s="51"/>
      <c r="AZ10" s="51"/>
      <c r="BA10" s="51"/>
      <c r="BB10" s="52">
        <f>データ!$W$6</f>
        <v>4885.2299999999996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8LB1w+xdM/dAEl87Pvgl+D9WmPOBxXPTqVFj7DFfKgktp82RBnv1VqohnCOKtvxaINNnVL1ibbShzL0PPaPXg==" saltValue="hpiIZs/NGeAI/HAEA9CLh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272311</v>
      </c>
      <c r="D6" s="33">
        <f t="shared" si="3"/>
        <v>46</v>
      </c>
      <c r="E6" s="33">
        <f t="shared" si="3"/>
        <v>1</v>
      </c>
      <c r="F6" s="33">
        <f t="shared" si="3"/>
        <v>0</v>
      </c>
      <c r="G6" s="33">
        <f t="shared" si="3"/>
        <v>1</v>
      </c>
      <c r="H6" s="33" t="str">
        <f t="shared" si="3"/>
        <v>大阪府　大阪狭山市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73.78</v>
      </c>
      <c r="P6" s="34">
        <f t="shared" si="3"/>
        <v>99.99</v>
      </c>
      <c r="Q6" s="34">
        <f t="shared" si="3"/>
        <v>2656</v>
      </c>
      <c r="R6" s="34">
        <f t="shared" si="3"/>
        <v>58232</v>
      </c>
      <c r="S6" s="34">
        <f t="shared" si="3"/>
        <v>11.92</v>
      </c>
      <c r="T6" s="34">
        <f t="shared" si="3"/>
        <v>4885.2299999999996</v>
      </c>
      <c r="U6" s="34">
        <f t="shared" si="3"/>
        <v>58232</v>
      </c>
      <c r="V6" s="34">
        <f t="shared" si="3"/>
        <v>11.92</v>
      </c>
      <c r="W6" s="34">
        <f t="shared" si="3"/>
        <v>4885.2299999999996</v>
      </c>
      <c r="X6" s="35">
        <f>IF(X7="",NA(),X7)</f>
        <v>102.05</v>
      </c>
      <c r="Y6" s="35">
        <f t="shared" ref="Y6:AG6" si="4">IF(Y7="",NA(),Y7)</f>
        <v>104.72</v>
      </c>
      <c r="Z6" s="35">
        <f t="shared" si="4"/>
        <v>105.29</v>
      </c>
      <c r="AA6" s="35">
        <f t="shared" si="4"/>
        <v>109.52</v>
      </c>
      <c r="AB6" s="35">
        <f t="shared" si="4"/>
        <v>109.97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1732.62</v>
      </c>
      <c r="AU6" s="35">
        <f t="shared" ref="AU6:BC6" si="6">IF(AU7="",NA(),AU7)</f>
        <v>359.56</v>
      </c>
      <c r="AV6" s="35">
        <f t="shared" si="6"/>
        <v>346.15</v>
      </c>
      <c r="AW6" s="35">
        <f t="shared" si="6"/>
        <v>404.29</v>
      </c>
      <c r="AX6" s="35">
        <f t="shared" si="6"/>
        <v>445.35</v>
      </c>
      <c r="AY6" s="35">
        <f t="shared" si="6"/>
        <v>739.59</v>
      </c>
      <c r="AZ6" s="35">
        <f t="shared" si="6"/>
        <v>335.95</v>
      </c>
      <c r="BA6" s="35">
        <f t="shared" si="6"/>
        <v>346.59</v>
      </c>
      <c r="BB6" s="35">
        <f t="shared" si="6"/>
        <v>357.82</v>
      </c>
      <c r="BC6" s="35">
        <f t="shared" si="6"/>
        <v>355.5</v>
      </c>
      <c r="BD6" s="34" t="str">
        <f>IF(BD7="","",IF(BD7="-","【-】","【"&amp;SUBSTITUTE(TEXT(BD7,"#,##0.00"),"-","△")&amp;"】"))</f>
        <v>【264.34】</v>
      </c>
      <c r="BE6" s="35">
        <f>IF(BE7="",NA(),BE7)</f>
        <v>161</v>
      </c>
      <c r="BF6" s="35">
        <f t="shared" ref="BF6:BN6" si="7">IF(BF7="",NA(),BF7)</f>
        <v>165.51</v>
      </c>
      <c r="BG6" s="35">
        <f t="shared" si="7"/>
        <v>180.19</v>
      </c>
      <c r="BH6" s="35">
        <f t="shared" si="7"/>
        <v>182.4</v>
      </c>
      <c r="BI6" s="35">
        <f t="shared" si="7"/>
        <v>185.74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96.26</v>
      </c>
      <c r="BQ6" s="35">
        <f t="shared" ref="BQ6:BY6" si="8">IF(BQ7="",NA(),BQ7)</f>
        <v>99.39</v>
      </c>
      <c r="BR6" s="35">
        <f t="shared" si="8"/>
        <v>99.55</v>
      </c>
      <c r="BS6" s="35">
        <f t="shared" si="8"/>
        <v>102.32</v>
      </c>
      <c r="BT6" s="35">
        <f t="shared" si="8"/>
        <v>102.75</v>
      </c>
      <c r="BU6" s="35">
        <f t="shared" si="8"/>
        <v>99.46</v>
      </c>
      <c r="BV6" s="35">
        <f t="shared" si="8"/>
        <v>105.21</v>
      </c>
      <c r="BW6" s="35">
        <f t="shared" si="8"/>
        <v>105.71</v>
      </c>
      <c r="BX6" s="35">
        <f t="shared" si="8"/>
        <v>106.01</v>
      </c>
      <c r="BY6" s="35">
        <f t="shared" si="8"/>
        <v>104.57</v>
      </c>
      <c r="BZ6" s="34" t="str">
        <f>IF(BZ7="","",IF(BZ7="-","【-】","【"&amp;SUBSTITUTE(TEXT(BZ7,"#,##0.00"),"-","△")&amp;"】"))</f>
        <v>【104.36】</v>
      </c>
      <c r="CA6" s="35">
        <f>IF(CA7="",NA(),CA7)</f>
        <v>174.19</v>
      </c>
      <c r="CB6" s="35">
        <f t="shared" ref="CB6:CJ6" si="9">IF(CB7="",NA(),CB7)</f>
        <v>167.08</v>
      </c>
      <c r="CC6" s="35">
        <f t="shared" si="9"/>
        <v>165.68</v>
      </c>
      <c r="CD6" s="35">
        <f t="shared" si="9"/>
        <v>160.5</v>
      </c>
      <c r="CE6" s="35">
        <f t="shared" si="9"/>
        <v>159.41</v>
      </c>
      <c r="CF6" s="35">
        <f t="shared" si="9"/>
        <v>171.78</v>
      </c>
      <c r="CG6" s="35">
        <f t="shared" si="9"/>
        <v>162.59</v>
      </c>
      <c r="CH6" s="35">
        <f t="shared" si="9"/>
        <v>162.15</v>
      </c>
      <c r="CI6" s="35">
        <f t="shared" si="9"/>
        <v>162.24</v>
      </c>
      <c r="CJ6" s="35">
        <f t="shared" si="9"/>
        <v>165.47</v>
      </c>
      <c r="CK6" s="34" t="str">
        <f>IF(CK7="","",IF(CK7="-","【-】","【"&amp;SUBSTITUTE(TEXT(CK7,"#,##0.00"),"-","△")&amp;"】"))</f>
        <v>【165.71】</v>
      </c>
      <c r="CL6" s="35">
        <f>IF(CL7="",NA(),CL7)</f>
        <v>67.650000000000006</v>
      </c>
      <c r="CM6" s="35">
        <f t="shared" ref="CM6:CU6" si="10">IF(CM7="",NA(),CM7)</f>
        <v>66.97</v>
      </c>
      <c r="CN6" s="35">
        <f t="shared" si="10"/>
        <v>66.58</v>
      </c>
      <c r="CO6" s="35">
        <f t="shared" si="10"/>
        <v>66.13</v>
      </c>
      <c r="CP6" s="35">
        <f t="shared" si="10"/>
        <v>65.38</v>
      </c>
      <c r="CQ6" s="35">
        <f t="shared" si="10"/>
        <v>59.68</v>
      </c>
      <c r="CR6" s="35">
        <f t="shared" si="10"/>
        <v>59.17</v>
      </c>
      <c r="CS6" s="35">
        <f t="shared" si="10"/>
        <v>59.34</v>
      </c>
      <c r="CT6" s="35">
        <f t="shared" si="10"/>
        <v>59.11</v>
      </c>
      <c r="CU6" s="35">
        <f t="shared" si="10"/>
        <v>59.74</v>
      </c>
      <c r="CV6" s="34" t="str">
        <f>IF(CV7="","",IF(CV7="-","【-】","【"&amp;SUBSTITUTE(TEXT(CV7,"#,##0.00"),"-","△")&amp;"】"))</f>
        <v>【60.41】</v>
      </c>
      <c r="CW6" s="35">
        <f>IF(CW7="",NA(),CW7)</f>
        <v>96.28</v>
      </c>
      <c r="CX6" s="35">
        <f t="shared" ref="CX6:DF6" si="11">IF(CX7="",NA(),CX7)</f>
        <v>94.97</v>
      </c>
      <c r="CY6" s="35">
        <f t="shared" si="11"/>
        <v>94.15</v>
      </c>
      <c r="CZ6" s="35">
        <f t="shared" si="11"/>
        <v>95.33</v>
      </c>
      <c r="DA6" s="35">
        <f t="shared" si="11"/>
        <v>96.11</v>
      </c>
      <c r="DB6" s="35">
        <f t="shared" si="11"/>
        <v>87.63</v>
      </c>
      <c r="DC6" s="35">
        <f t="shared" si="11"/>
        <v>87.6</v>
      </c>
      <c r="DD6" s="35">
        <f t="shared" si="11"/>
        <v>87.74</v>
      </c>
      <c r="DE6" s="35">
        <f t="shared" si="11"/>
        <v>87.91</v>
      </c>
      <c r="DF6" s="35">
        <f t="shared" si="11"/>
        <v>87.28</v>
      </c>
      <c r="DG6" s="34" t="str">
        <f>IF(DG7="","",IF(DG7="-","【-】","【"&amp;SUBSTITUTE(TEXT(DG7,"#,##0.00"),"-","△")&amp;"】"))</f>
        <v>【89.93】</v>
      </c>
      <c r="DH6" s="35">
        <f>IF(DH7="",NA(),DH7)</f>
        <v>37.18</v>
      </c>
      <c r="DI6" s="35">
        <f t="shared" ref="DI6:DQ6" si="12">IF(DI7="",NA(),DI7)</f>
        <v>52.87</v>
      </c>
      <c r="DJ6" s="35">
        <f t="shared" si="12"/>
        <v>52.99</v>
      </c>
      <c r="DK6" s="35">
        <f t="shared" si="12"/>
        <v>53.53</v>
      </c>
      <c r="DL6" s="35">
        <f t="shared" si="12"/>
        <v>54.23</v>
      </c>
      <c r="DM6" s="35">
        <f t="shared" si="12"/>
        <v>39.65</v>
      </c>
      <c r="DN6" s="35">
        <f t="shared" si="12"/>
        <v>45.25</v>
      </c>
      <c r="DO6" s="35">
        <f t="shared" si="12"/>
        <v>46.27</v>
      </c>
      <c r="DP6" s="35">
        <f t="shared" si="12"/>
        <v>46.88</v>
      </c>
      <c r="DQ6" s="35">
        <f t="shared" si="12"/>
        <v>46.94</v>
      </c>
      <c r="DR6" s="34" t="str">
        <f>IF(DR7="","",IF(DR7="-","【-】","【"&amp;SUBSTITUTE(TEXT(DR7,"#,##0.00"),"-","△")&amp;"】"))</f>
        <v>【48.12】</v>
      </c>
      <c r="DS6" s="35">
        <f>IF(DS7="",NA(),DS7)</f>
        <v>30.01</v>
      </c>
      <c r="DT6" s="35">
        <f t="shared" ref="DT6:EB6" si="13">IF(DT7="",NA(),DT7)</f>
        <v>30.46</v>
      </c>
      <c r="DU6" s="35">
        <f t="shared" si="13"/>
        <v>29.14</v>
      </c>
      <c r="DV6" s="35">
        <f t="shared" si="13"/>
        <v>29.07</v>
      </c>
      <c r="DW6" s="35">
        <f t="shared" si="13"/>
        <v>29.33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1.52</v>
      </c>
      <c r="EE6" s="35">
        <f t="shared" ref="EE6:EM6" si="14">IF(EE7="",NA(),EE7)</f>
        <v>2</v>
      </c>
      <c r="EF6" s="35">
        <f t="shared" si="14"/>
        <v>2.63</v>
      </c>
      <c r="EG6" s="35">
        <f t="shared" si="14"/>
        <v>1.33</v>
      </c>
      <c r="EH6" s="35">
        <f t="shared" si="14"/>
        <v>1.02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272311</v>
      </c>
      <c r="D7" s="37">
        <v>46</v>
      </c>
      <c r="E7" s="37">
        <v>1</v>
      </c>
      <c r="F7" s="37">
        <v>0</v>
      </c>
      <c r="G7" s="37">
        <v>1</v>
      </c>
      <c r="H7" s="37" t="s">
        <v>105</v>
      </c>
      <c r="I7" s="37" t="s">
        <v>106</v>
      </c>
      <c r="J7" s="37" t="s">
        <v>107</v>
      </c>
      <c r="K7" s="37" t="s">
        <v>108</v>
      </c>
      <c r="L7" s="37" t="s">
        <v>109</v>
      </c>
      <c r="M7" s="37" t="s">
        <v>110</v>
      </c>
      <c r="N7" s="38" t="s">
        <v>111</v>
      </c>
      <c r="O7" s="38">
        <v>73.78</v>
      </c>
      <c r="P7" s="38">
        <v>99.99</v>
      </c>
      <c r="Q7" s="38">
        <v>2656</v>
      </c>
      <c r="R7" s="38">
        <v>58232</v>
      </c>
      <c r="S7" s="38">
        <v>11.92</v>
      </c>
      <c r="T7" s="38">
        <v>4885.2299999999996</v>
      </c>
      <c r="U7" s="38">
        <v>58232</v>
      </c>
      <c r="V7" s="38">
        <v>11.92</v>
      </c>
      <c r="W7" s="38">
        <v>4885.2299999999996</v>
      </c>
      <c r="X7" s="38">
        <v>102.05</v>
      </c>
      <c r="Y7" s="38">
        <v>104.72</v>
      </c>
      <c r="Z7" s="38">
        <v>105.29</v>
      </c>
      <c r="AA7" s="38">
        <v>109.52</v>
      </c>
      <c r="AB7" s="38">
        <v>109.97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1732.62</v>
      </c>
      <c r="AU7" s="38">
        <v>359.56</v>
      </c>
      <c r="AV7" s="38">
        <v>346.15</v>
      </c>
      <c r="AW7" s="38">
        <v>404.29</v>
      </c>
      <c r="AX7" s="38">
        <v>445.35</v>
      </c>
      <c r="AY7" s="38">
        <v>739.59</v>
      </c>
      <c r="AZ7" s="38">
        <v>335.95</v>
      </c>
      <c r="BA7" s="38">
        <v>346.59</v>
      </c>
      <c r="BB7" s="38">
        <v>357.82</v>
      </c>
      <c r="BC7" s="38">
        <v>355.5</v>
      </c>
      <c r="BD7" s="38">
        <v>264.33999999999997</v>
      </c>
      <c r="BE7" s="38">
        <v>161</v>
      </c>
      <c r="BF7" s="38">
        <v>165.51</v>
      </c>
      <c r="BG7" s="38">
        <v>180.19</v>
      </c>
      <c r="BH7" s="38">
        <v>182.4</v>
      </c>
      <c r="BI7" s="38">
        <v>185.74</v>
      </c>
      <c r="BJ7" s="38">
        <v>324.08999999999997</v>
      </c>
      <c r="BK7" s="38">
        <v>319.82</v>
      </c>
      <c r="BL7" s="38">
        <v>312.02999999999997</v>
      </c>
      <c r="BM7" s="38">
        <v>307.45999999999998</v>
      </c>
      <c r="BN7" s="38">
        <v>312.58</v>
      </c>
      <c r="BO7" s="38">
        <v>274.27</v>
      </c>
      <c r="BP7" s="38">
        <v>96.26</v>
      </c>
      <c r="BQ7" s="38">
        <v>99.39</v>
      </c>
      <c r="BR7" s="38">
        <v>99.55</v>
      </c>
      <c r="BS7" s="38">
        <v>102.32</v>
      </c>
      <c r="BT7" s="38">
        <v>102.75</v>
      </c>
      <c r="BU7" s="38">
        <v>99.46</v>
      </c>
      <c r="BV7" s="38">
        <v>105.21</v>
      </c>
      <c r="BW7" s="38">
        <v>105.71</v>
      </c>
      <c r="BX7" s="38">
        <v>106.01</v>
      </c>
      <c r="BY7" s="38">
        <v>104.57</v>
      </c>
      <c r="BZ7" s="38">
        <v>104.36</v>
      </c>
      <c r="CA7" s="38">
        <v>174.19</v>
      </c>
      <c r="CB7" s="38">
        <v>167.08</v>
      </c>
      <c r="CC7" s="38">
        <v>165.68</v>
      </c>
      <c r="CD7" s="38">
        <v>160.5</v>
      </c>
      <c r="CE7" s="38">
        <v>159.41</v>
      </c>
      <c r="CF7" s="38">
        <v>171.78</v>
      </c>
      <c r="CG7" s="38">
        <v>162.59</v>
      </c>
      <c r="CH7" s="38">
        <v>162.15</v>
      </c>
      <c r="CI7" s="38">
        <v>162.24</v>
      </c>
      <c r="CJ7" s="38">
        <v>165.47</v>
      </c>
      <c r="CK7" s="38">
        <v>165.71</v>
      </c>
      <c r="CL7" s="38">
        <v>67.650000000000006</v>
      </c>
      <c r="CM7" s="38">
        <v>66.97</v>
      </c>
      <c r="CN7" s="38">
        <v>66.58</v>
      </c>
      <c r="CO7" s="38">
        <v>66.13</v>
      </c>
      <c r="CP7" s="38">
        <v>65.38</v>
      </c>
      <c r="CQ7" s="38">
        <v>59.68</v>
      </c>
      <c r="CR7" s="38">
        <v>59.17</v>
      </c>
      <c r="CS7" s="38">
        <v>59.34</v>
      </c>
      <c r="CT7" s="38">
        <v>59.11</v>
      </c>
      <c r="CU7" s="38">
        <v>59.74</v>
      </c>
      <c r="CV7" s="38">
        <v>60.41</v>
      </c>
      <c r="CW7" s="38">
        <v>96.28</v>
      </c>
      <c r="CX7" s="38">
        <v>94.97</v>
      </c>
      <c r="CY7" s="38">
        <v>94.15</v>
      </c>
      <c r="CZ7" s="38">
        <v>95.33</v>
      </c>
      <c r="DA7" s="38">
        <v>96.11</v>
      </c>
      <c r="DB7" s="38">
        <v>87.63</v>
      </c>
      <c r="DC7" s="38">
        <v>87.6</v>
      </c>
      <c r="DD7" s="38">
        <v>87.74</v>
      </c>
      <c r="DE7" s="38">
        <v>87.91</v>
      </c>
      <c r="DF7" s="38">
        <v>87.28</v>
      </c>
      <c r="DG7" s="38">
        <v>89.93</v>
      </c>
      <c r="DH7" s="38">
        <v>37.18</v>
      </c>
      <c r="DI7" s="38">
        <v>52.87</v>
      </c>
      <c r="DJ7" s="38">
        <v>52.99</v>
      </c>
      <c r="DK7" s="38">
        <v>53.53</v>
      </c>
      <c r="DL7" s="38">
        <v>54.23</v>
      </c>
      <c r="DM7" s="38">
        <v>39.65</v>
      </c>
      <c r="DN7" s="38">
        <v>45.25</v>
      </c>
      <c r="DO7" s="38">
        <v>46.27</v>
      </c>
      <c r="DP7" s="38">
        <v>46.88</v>
      </c>
      <c r="DQ7" s="38">
        <v>46.94</v>
      </c>
      <c r="DR7" s="38">
        <v>48.12</v>
      </c>
      <c r="DS7" s="38">
        <v>30.01</v>
      </c>
      <c r="DT7" s="38">
        <v>30.46</v>
      </c>
      <c r="DU7" s="38">
        <v>29.14</v>
      </c>
      <c r="DV7" s="38">
        <v>29.07</v>
      </c>
      <c r="DW7" s="38">
        <v>29.33</v>
      </c>
      <c r="DX7" s="38">
        <v>9.7100000000000009</v>
      </c>
      <c r="DY7" s="38">
        <v>10.71</v>
      </c>
      <c r="DZ7" s="38">
        <v>10.93</v>
      </c>
      <c r="EA7" s="38">
        <v>13.39</v>
      </c>
      <c r="EB7" s="38">
        <v>14.48</v>
      </c>
      <c r="EC7" s="38">
        <v>15.89</v>
      </c>
      <c r="ED7" s="38">
        <v>1.52</v>
      </c>
      <c r="EE7" s="38">
        <v>2</v>
      </c>
      <c r="EF7" s="38">
        <v>2.63</v>
      </c>
      <c r="EG7" s="38">
        <v>1.33</v>
      </c>
      <c r="EH7" s="38">
        <v>1.02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2019-02-14T06:12:46Z</cp:lastPrinted>
  <dcterms:created xsi:type="dcterms:W3CDTF">2018-12-03T08:34:22Z</dcterms:created>
  <dcterms:modified xsi:type="dcterms:W3CDTF">2019-02-14T06:19:17Z</dcterms:modified>
  <cp:category/>
</cp:coreProperties>
</file>