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023sv0fs001\NET_DATA\04_【財政】\05 公営企業\★公営企業フォルダ(H20～）★\01_決算統計\H30年度（29決算）\04_経営比較分析表\03 経営比較分析表（H29決算）\05 チェック完了後データ\25摂津市○\"/>
    </mc:Choice>
  </mc:AlternateContent>
  <workbookProtection workbookAlgorithmName="SHA-512" workbookHashValue="BM7vfBKHxuppDoPlVHsOvMiRZzEEy+iZIi1dIyfzDazObrV8hSc9pVDCp/B+uh2cjE6s9OW0Ne08kOvIN9BTsg==" workbookSaltValue="uwPcKcnUnPq/5aexxole9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<sst xmlns="http://schemas.openxmlformats.org/spreadsheetml/2006/main" count="232" uniqueCount="119">
  <si>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</si>
  <si>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</si>
  <si>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</si>
  <si>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</si>
  <si>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</si>
  <si>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</si>
  <si>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</si>
  <si>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</si>
  <si>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</si>
  <si>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</si>
  <si>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</si>
  <si>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</si>
  <si>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</si>
  <si>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</si>
  <si>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</si>
  <si>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</si>
  <si>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</si>
  <si>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</si>
  <si>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</si>
  <si>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</si>
  <si>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</si>
  <si>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</si>
  <si>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</si>
  <si>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</si>
  <si>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</si>
  <si>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</si>
  <si>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</si>
  <si>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</si>
  <si>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</si>
  <si>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</si>
  <si>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</si>
  <si>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</si>
  <si>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</si>
  <si>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</si>
  <si>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</si>
  <si>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</si>
  <si>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</si>
  <si>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</si>
  <si>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</si>
  <si>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</si>
  <si>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</si>
  <si>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</si>
  <si>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</si>
  <si>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</si>
  <si>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</si>
  <si>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</si>
  <si>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</si>
  <si>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</si>
  <si>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</si>
  <si>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</si>
  <si>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</si>
  <si>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</si>
  <si>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</si>
  <si>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</si>
  <si>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</si>
  <si>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</si>
  <si>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</si>
  <si>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</si>
  <si>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</si>
  <si>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</si>
  <si>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</si>
  <si>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</si>
  <si>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</si>
  <si>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</si>
  <si>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</si>
  <si>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</si>
  <si>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</si>
  <si>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</si>
  <si>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</si>
  <si>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</si>
  <si>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</si>
  <si>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</si>
  <si>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</si>
  <si>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</si>
  <si>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</si>
  <si>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</si>
  <si>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</si>
  <si>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</si>
  <si>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</si>
  <si>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</si>
  <si>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</si>
  <si>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</si>
  <si>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</si>
  <si>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</si>
  <si>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</si>
  <si>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</si>
  <si>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</si>
  <si>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</si>
  <si>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</si>
  <si>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</si>
  <si>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</si>
  <si>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</si>
  <si>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</si>
  <si>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</si>
  <si>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</si>
  <si>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</si>
  <si>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</si>
  <si>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</si>
  <si>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</si>
  <si>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</si>
  <si>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</si>
  <si>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</si>
  <si>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</si>
  <si>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</si>
  <si>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摂津市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</si>
  <si>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</si>
  <si>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</si>
  <si>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</si>
  <si>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</si>
  <si>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</si>
  <si>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</si>
  <si>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</si>
  <si>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</si>
  <si>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</si>
  <si>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</si>
  <si>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</si>
  <si>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経常収支比率は100％を超え、全国平均及び類似団体平均値と比較して高い水準にあることから、良好な経営状況であると言える。
　流動比率は類似団体平均値を上回っており、運転資金は確保できている。
　企業債残高対給水収益比率は類似団体平均値よりも低いが、これは主に手持ち資金により工事を行い、企業債を借り入れての工事が少ないことによるものである。
　料金回収率は、従量料金制で逓増率が高いことに加え、大口需要家の水量割合が高いために供給単価を押し上げていることが要因で、類似団体平均値を上回っている。
　給水原価は、水源の約70％を受水に頼っていること、残り約30％の自己水は深井戸からの取水のため施設の維持費用がかかること、職員の平均年齢が高いため職員給与費が高いこと等、全体的に給水費用がかかることにより、類似団体平均値を上回っている。
　施設利用率は配水能力が拡張事業を行っていた時代に設定したものであることに加え、節水等による水需要の減少により低くなっている。
　有収率は漏水等の無効水量の割合が少ないことにより、類似団体平均値を上回っている。</t>
    <rPh sb="13" eb="14">
      <t>コ</t>
    </rPh>
    <rPh sb="16" eb="18">
      <t>ゼンコク</t>
    </rPh>
    <rPh sb="18" eb="20">
      <t>ヘイキン</t>
    </rPh>
    <rPh sb="20" eb="21">
      <t>オヨ</t>
    </rPh>
    <rPh sb="30" eb="32">
      <t>ヒカク</t>
    </rPh>
    <rPh sb="34" eb="35">
      <t>タカ</t>
    </rPh>
    <rPh sb="36" eb="38">
      <t>スイジュン</t>
    </rPh>
    <rPh sb="46" eb="48">
      <t>リョウコウ</t>
    </rPh>
    <rPh sb="49" eb="51">
      <t>ケイエイ</t>
    </rPh>
    <rPh sb="51" eb="53">
      <t>ジョウキョウ</t>
    </rPh>
    <rPh sb="57" eb="58">
      <t>イ</t>
    </rPh>
    <rPh sb="465" eb="466">
      <t>アタイ</t>
    </rPh>
    <phoneticPr fontId="4"/>
  </si>
  <si>
    <t>　有形固定資産減価償却率、管路経年化率とも類似団体平均値を上回っている。これは昭和40年代後半から昭和50年代にかけて急激に管路整備を行ったことから老朽化も急激に進んでいるが、経営への影響を考慮し、更新工事に係る費用の平準化を図っているため、更新工事が老朽化のスピードに追いついていないものである。
　管路更新率は、更新費用の平準化の影響に加え、漏水事故等が発生した際の被害範囲等を勘案し、平成27年度から基幹管路の更新を重点的に行っているため、更新費用の割に更新延長が短くなっていることにより、類似団体平均値に比べて低くなっている。</t>
    <phoneticPr fontId="4"/>
  </si>
  <si>
    <t xml:space="preserve"> 現状は累積欠損金もなく経営に必要な費用を料金で賄えており、経営の健全性は保たれている。しかし施設の老朽化や災害対策のために更新工事の着実な推進が必要であり、経営状況は厳しさを増すと予測している。
　今後は業務改善による費用の削減のほか、国からの交付金や企業債、内部留保資金を運用しながら効率的な施設更新を行っていく。
 水道サービスの安定的な提供のため、平成31年度に見直す水道ビジョン及び策定する経営戦略に基づいて、管路の老朽化対策についても、重要度・優先度等を考慮して設定した更新基準年数をもとに、基幹管路の耐震化と老朽化が懸念される鋳鉄管を優先して更新・耐震化を進めていく。</t>
    <rPh sb="92" eb="93">
      <t>ソク</t>
    </rPh>
    <rPh sb="100" eb="102">
      <t>コンゴ</t>
    </rPh>
    <rPh sb="103" eb="105">
      <t>ギョウム</t>
    </rPh>
    <rPh sb="105" eb="107">
      <t>カイゼン</t>
    </rPh>
    <rPh sb="110" eb="112">
      <t>ヒヨウ</t>
    </rPh>
    <rPh sb="113" eb="115">
      <t>サクゲン</t>
    </rPh>
    <rPh sb="119" eb="120">
      <t>クニ</t>
    </rPh>
    <rPh sb="123" eb="126">
      <t>コウフキン</t>
    </rPh>
    <rPh sb="127" eb="129">
      <t>キギョウ</t>
    </rPh>
    <rPh sb="129" eb="130">
      <t>サイ</t>
    </rPh>
    <rPh sb="131" eb="133">
      <t>ナイブ</t>
    </rPh>
    <rPh sb="133" eb="135">
      <t>リュウホ</t>
    </rPh>
    <rPh sb="135" eb="137">
      <t>シキン</t>
    </rPh>
    <rPh sb="138" eb="140">
      <t>ウンヨウ</t>
    </rPh>
    <rPh sb="144" eb="147">
      <t>コウリツテキ</t>
    </rPh>
    <rPh sb="148" eb="150">
      <t>シセツ</t>
    </rPh>
    <rPh sb="150" eb="152">
      <t>コウシン</t>
    </rPh>
    <rPh sb="153" eb="154">
      <t>オコナ</t>
    </rPh>
    <rPh sb="183" eb="184">
      <t>ド</t>
    </rPh>
    <rPh sb="185" eb="187">
      <t>ミナオ</t>
    </rPh>
    <rPh sb="194" eb="195">
      <t>オヨ</t>
    </rPh>
    <rPh sb="196" eb="198">
      <t>サクテイ</t>
    </rPh>
    <rPh sb="200" eb="202">
      <t>ケイエイ</t>
    </rPh>
    <rPh sb="202" eb="204">
      <t>センリャク</t>
    </rPh>
    <rPh sb="205" eb="206">
      <t>モト</t>
    </rPh>
    <rPh sb="210" eb="212">
      <t>カンロ</t>
    </rPh>
    <rPh sb="213" eb="216">
      <t>ロウキュウカ</t>
    </rPh>
    <rPh sb="216" eb="218">
      <t>タイサク</t>
    </rPh>
    <rPh sb="224" eb="227">
      <t>ジュウヨウド</t>
    </rPh>
    <rPh sb="228" eb="231">
      <t>ユウセンド</t>
    </rPh>
    <rPh sb="231" eb="232">
      <t>トウ</t>
    </rPh>
    <rPh sb="233" eb="235">
      <t>コウリョ</t>
    </rPh>
    <rPh sb="237" eb="239">
      <t>セッテイ</t>
    </rPh>
    <rPh sb="241" eb="243">
      <t>コウシン</t>
    </rPh>
    <rPh sb="243" eb="245">
      <t>キジュン</t>
    </rPh>
    <rPh sb="245" eb="247">
      <t>ネンスウ</t>
    </rPh>
    <rPh sb="252" eb="254">
      <t>キカン</t>
    </rPh>
    <rPh sb="254" eb="256">
      <t>カンロ</t>
    </rPh>
    <rPh sb="257" eb="260">
      <t>タイシンカ</t>
    </rPh>
    <rPh sb="261" eb="264">
      <t>ロウキュウカ</t>
    </rPh>
    <rPh sb="265" eb="267">
      <t>ケネン</t>
    </rPh>
    <rPh sb="270" eb="271">
      <t>チュウ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</si>
</sst>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0.93</c:v>
                </c:pt>
                <c:pt idx="1">
                  <c:v>0.67</c:v>
                </c:pt>
                <c:pt idx="2">
                  <c:v>0.02</c:v>
                </c:pt>
                <c:pt idx="3">
                  <c:v>0.38</c:v>
                </c:pt>
                <c:pt idx="4">
                  <c:v>0.51</c:v>
                </c:pt>
              </c:numCache>
            </c:numRef>
          </c:val>
          <c:extLst>
            <c:ext xmlns:c16="http://schemas.microsoft.com/office/drawing/2014/chart" uri="{C3380CC4-5D6E-409C-BE32-E72D297353CC}">
              <c16:uniqueId val="{00000000-3693-49EF-B9F6-A8986B7987AE}"/>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0.83</c:v>
                </c:pt>
                <c:pt idx="1">
                  <c:v>0.72</c:v>
                </c:pt>
                <c:pt idx="2">
                  <c:v>0.71</c:v>
                </c:pt>
                <c:pt idx="3">
                  <c:v>0.71</c:v>
                </c:pt>
                <c:pt idx="4">
                  <c:v>0.75</c:v>
                </c:pt>
              </c:numCache>
            </c:numRef>
          </c:val>
          <c:smooth val="0"/>
          <c:extLst>
            <c:ext xmlns:c16="http://schemas.microsoft.com/office/drawing/2014/chart" uri="{C3380CC4-5D6E-409C-BE32-E72D297353CC}">
              <c16:uniqueId val="{00000001-3693-49EF-B9F6-A8986B7987AE}"/>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51.14</c:v>
                </c:pt>
                <c:pt idx="1">
                  <c:v>49.96</c:v>
                </c:pt>
                <c:pt idx="2">
                  <c:v>48.71</c:v>
                </c:pt>
                <c:pt idx="3">
                  <c:v>48.84</c:v>
                </c:pt>
                <c:pt idx="4">
                  <c:v>48.38</c:v>
                </c:pt>
              </c:numCache>
            </c:numRef>
          </c:val>
          <c:extLst>
            <c:ext xmlns:c16="http://schemas.microsoft.com/office/drawing/2014/chart" uri="{C3380CC4-5D6E-409C-BE32-E72D297353CC}">
              <c16:uniqueId val="{00000000-9550-4069-B2E9-D6539DB88EA2}"/>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59.68</c:v>
                </c:pt>
                <c:pt idx="1">
                  <c:v>59.17</c:v>
                </c:pt>
                <c:pt idx="2">
                  <c:v>59.34</c:v>
                </c:pt>
                <c:pt idx="3">
                  <c:v>59.11</c:v>
                </c:pt>
                <c:pt idx="4">
                  <c:v>59.74</c:v>
                </c:pt>
              </c:numCache>
            </c:numRef>
          </c:val>
          <c:smooth val="0"/>
          <c:extLst>
            <c:ext xmlns:c16="http://schemas.microsoft.com/office/drawing/2014/chart" uri="{C3380CC4-5D6E-409C-BE32-E72D297353CC}">
              <c16:uniqueId val="{00000001-9550-4069-B2E9-D6539DB88EA2}"/>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92.11</c:v>
                </c:pt>
                <c:pt idx="1">
                  <c:v>92.69</c:v>
                </c:pt>
                <c:pt idx="2">
                  <c:v>94.29</c:v>
                </c:pt>
                <c:pt idx="3">
                  <c:v>93.76</c:v>
                </c:pt>
                <c:pt idx="4">
                  <c:v>93.24</c:v>
                </c:pt>
              </c:numCache>
            </c:numRef>
          </c:val>
          <c:extLst>
            <c:ext xmlns:c16="http://schemas.microsoft.com/office/drawing/2014/chart" uri="{C3380CC4-5D6E-409C-BE32-E72D297353CC}">
              <c16:uniqueId val="{00000000-6F05-4E54-9394-EA7609115FD7}"/>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87.63</c:v>
                </c:pt>
                <c:pt idx="1">
                  <c:v>87.6</c:v>
                </c:pt>
                <c:pt idx="2">
                  <c:v>87.74</c:v>
                </c:pt>
                <c:pt idx="3">
                  <c:v>87.91</c:v>
                </c:pt>
                <c:pt idx="4">
                  <c:v>87.28</c:v>
                </c:pt>
              </c:numCache>
            </c:numRef>
          </c:val>
          <c:smooth val="0"/>
          <c:extLst>
            <c:ext xmlns:c16="http://schemas.microsoft.com/office/drawing/2014/chart" uri="{C3380CC4-5D6E-409C-BE32-E72D297353CC}">
              <c16:uniqueId val="{00000001-6F05-4E54-9394-EA7609115FD7}"/>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117.86</c:v>
                </c:pt>
                <c:pt idx="1">
                  <c:v>114.12</c:v>
                </c:pt>
                <c:pt idx="2">
                  <c:v>116.27</c:v>
                </c:pt>
                <c:pt idx="3">
                  <c:v>115.11</c:v>
                </c:pt>
                <c:pt idx="4">
                  <c:v>117.86</c:v>
                </c:pt>
              </c:numCache>
            </c:numRef>
          </c:val>
          <c:extLst>
            <c:ext xmlns:c16="http://schemas.microsoft.com/office/drawing/2014/chart" uri="{C3380CC4-5D6E-409C-BE32-E72D297353CC}">
              <c16:uniqueId val="{00000000-DE84-47D7-8DBC-46AB886FF6F7}"/>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107.8</c:v>
                </c:pt>
                <c:pt idx="1">
                  <c:v>111.96</c:v>
                </c:pt>
                <c:pt idx="2">
                  <c:v>112.69</c:v>
                </c:pt>
                <c:pt idx="3">
                  <c:v>113.16</c:v>
                </c:pt>
                <c:pt idx="4">
                  <c:v>112.15</c:v>
                </c:pt>
              </c:numCache>
            </c:numRef>
          </c:val>
          <c:smooth val="0"/>
          <c:extLst>
            <c:ext xmlns:c16="http://schemas.microsoft.com/office/drawing/2014/chart" uri="{C3380CC4-5D6E-409C-BE32-E72D297353CC}">
              <c16:uniqueId val="{00000001-DE84-47D7-8DBC-46AB886FF6F7}"/>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56.51</c:v>
                </c:pt>
                <c:pt idx="1">
                  <c:v>56.37</c:v>
                </c:pt>
                <c:pt idx="2">
                  <c:v>56.92</c:v>
                </c:pt>
                <c:pt idx="3">
                  <c:v>57.05</c:v>
                </c:pt>
                <c:pt idx="4">
                  <c:v>57.92</c:v>
                </c:pt>
              </c:numCache>
            </c:numRef>
          </c:val>
          <c:extLst>
            <c:ext xmlns:c16="http://schemas.microsoft.com/office/drawing/2014/chart" uri="{C3380CC4-5D6E-409C-BE32-E72D297353CC}">
              <c16:uniqueId val="{00000000-E623-4D59-82C0-07816B322188}"/>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39.65</c:v>
                </c:pt>
                <c:pt idx="1">
                  <c:v>45.25</c:v>
                </c:pt>
                <c:pt idx="2">
                  <c:v>46.27</c:v>
                </c:pt>
                <c:pt idx="3">
                  <c:v>46.88</c:v>
                </c:pt>
                <c:pt idx="4">
                  <c:v>46.94</c:v>
                </c:pt>
              </c:numCache>
            </c:numRef>
          </c:val>
          <c:smooth val="0"/>
          <c:extLst>
            <c:ext xmlns:c16="http://schemas.microsoft.com/office/drawing/2014/chart" uri="{C3380CC4-5D6E-409C-BE32-E72D297353CC}">
              <c16:uniqueId val="{00000001-E623-4D59-82C0-07816B322188}"/>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31.38</c:v>
                </c:pt>
                <c:pt idx="1">
                  <c:v>34.119999999999997</c:v>
                </c:pt>
                <c:pt idx="2">
                  <c:v>36.06</c:v>
                </c:pt>
                <c:pt idx="3">
                  <c:v>38.299999999999997</c:v>
                </c:pt>
                <c:pt idx="4">
                  <c:v>41.08</c:v>
                </c:pt>
              </c:numCache>
            </c:numRef>
          </c:val>
          <c:extLst>
            <c:ext xmlns:c16="http://schemas.microsoft.com/office/drawing/2014/chart" uri="{C3380CC4-5D6E-409C-BE32-E72D297353CC}">
              <c16:uniqueId val="{00000000-7532-4D39-B122-03A422A89119}"/>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10.71</c:v>
                </c:pt>
                <c:pt idx="2">
                  <c:v>10.93</c:v>
                </c:pt>
                <c:pt idx="3">
                  <c:v>13.39</c:v>
                </c:pt>
                <c:pt idx="4">
                  <c:v>14.48</c:v>
                </c:pt>
              </c:numCache>
            </c:numRef>
          </c:val>
          <c:smooth val="0"/>
          <c:extLst>
            <c:ext xmlns:c16="http://schemas.microsoft.com/office/drawing/2014/chart" uri="{C3380CC4-5D6E-409C-BE32-E72D297353CC}">
              <c16:uniqueId val="{00000001-7532-4D39-B122-03A422A89119}"/>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F7A-40EA-82BE-6476C586185A}"/>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4.3899999999999997</c:v>
                </c:pt>
                <c:pt idx="1">
                  <c:v>0.41</c:v>
                </c:pt>
                <c:pt idx="2">
                  <c:v>0.54</c:v>
                </c:pt>
                <c:pt idx="3">
                  <c:v>0.68</c:v>
                </c:pt>
                <c:pt idx="4">
                  <c:v>1</c:v>
                </c:pt>
              </c:numCache>
            </c:numRef>
          </c:val>
          <c:smooth val="0"/>
          <c:extLst>
            <c:ext xmlns:c16="http://schemas.microsoft.com/office/drawing/2014/chart" uri="{C3380CC4-5D6E-409C-BE32-E72D297353CC}">
              <c16:uniqueId val="{00000001-8F7A-40EA-82BE-6476C586185A}"/>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533.03</c:v>
                </c:pt>
                <c:pt idx="1">
                  <c:v>329.16</c:v>
                </c:pt>
                <c:pt idx="2">
                  <c:v>373.69</c:v>
                </c:pt>
                <c:pt idx="3">
                  <c:v>493.37</c:v>
                </c:pt>
                <c:pt idx="4">
                  <c:v>796.63</c:v>
                </c:pt>
              </c:numCache>
            </c:numRef>
          </c:val>
          <c:extLst>
            <c:ext xmlns:c16="http://schemas.microsoft.com/office/drawing/2014/chart" uri="{C3380CC4-5D6E-409C-BE32-E72D297353CC}">
              <c16:uniqueId val="{00000000-93BB-4664-95E7-4A1F72B404AB}"/>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739.59</c:v>
                </c:pt>
                <c:pt idx="1">
                  <c:v>335.95</c:v>
                </c:pt>
                <c:pt idx="2">
                  <c:v>346.59</c:v>
                </c:pt>
                <c:pt idx="3">
                  <c:v>357.82</c:v>
                </c:pt>
                <c:pt idx="4">
                  <c:v>355.5</c:v>
                </c:pt>
              </c:numCache>
            </c:numRef>
          </c:val>
          <c:smooth val="0"/>
          <c:extLst>
            <c:ext xmlns:c16="http://schemas.microsoft.com/office/drawing/2014/chart" uri="{C3380CC4-5D6E-409C-BE32-E72D297353CC}">
              <c16:uniqueId val="{00000001-93BB-4664-95E7-4A1F72B404AB}"/>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161.94999999999999</c:v>
                </c:pt>
                <c:pt idx="1">
                  <c:v>154.41</c:v>
                </c:pt>
                <c:pt idx="2">
                  <c:v>151.99</c:v>
                </c:pt>
                <c:pt idx="3">
                  <c:v>150.22999999999999</c:v>
                </c:pt>
                <c:pt idx="4">
                  <c:v>160.19</c:v>
                </c:pt>
              </c:numCache>
            </c:numRef>
          </c:val>
          <c:extLst>
            <c:ext xmlns:c16="http://schemas.microsoft.com/office/drawing/2014/chart" uri="{C3380CC4-5D6E-409C-BE32-E72D297353CC}">
              <c16:uniqueId val="{00000000-D493-486B-B1C0-37E06B451DD1}"/>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324.08999999999997</c:v>
                </c:pt>
                <c:pt idx="1">
                  <c:v>319.82</c:v>
                </c:pt>
                <c:pt idx="2">
                  <c:v>312.02999999999997</c:v>
                </c:pt>
                <c:pt idx="3">
                  <c:v>307.45999999999998</c:v>
                </c:pt>
                <c:pt idx="4">
                  <c:v>312.58</c:v>
                </c:pt>
              </c:numCache>
            </c:numRef>
          </c:val>
          <c:smooth val="0"/>
          <c:extLst>
            <c:ext xmlns:c16="http://schemas.microsoft.com/office/drawing/2014/chart" uri="{C3380CC4-5D6E-409C-BE32-E72D297353CC}">
              <c16:uniqueId val="{00000001-D493-486B-B1C0-37E06B451DD1}"/>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108.16</c:v>
                </c:pt>
                <c:pt idx="1">
                  <c:v>108.94</c:v>
                </c:pt>
                <c:pt idx="2">
                  <c:v>109.9</c:v>
                </c:pt>
                <c:pt idx="3">
                  <c:v>108.56</c:v>
                </c:pt>
                <c:pt idx="4">
                  <c:v>106.89</c:v>
                </c:pt>
              </c:numCache>
            </c:numRef>
          </c:val>
          <c:extLst>
            <c:ext xmlns:c16="http://schemas.microsoft.com/office/drawing/2014/chart" uri="{C3380CC4-5D6E-409C-BE32-E72D297353CC}">
              <c16:uniqueId val="{00000000-C0B4-44BE-9ED7-1F5CC78756F8}"/>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99.46</c:v>
                </c:pt>
                <c:pt idx="1">
                  <c:v>105.21</c:v>
                </c:pt>
                <c:pt idx="2">
                  <c:v>105.71</c:v>
                </c:pt>
                <c:pt idx="3">
                  <c:v>106.01</c:v>
                </c:pt>
                <c:pt idx="4">
                  <c:v>104.57</c:v>
                </c:pt>
              </c:numCache>
            </c:numRef>
          </c:val>
          <c:smooth val="0"/>
          <c:extLst>
            <c:ext xmlns:c16="http://schemas.microsoft.com/office/drawing/2014/chart" uri="{C3380CC4-5D6E-409C-BE32-E72D297353CC}">
              <c16:uniqueId val="{00000001-C0B4-44BE-9ED7-1F5CC78756F8}"/>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182.46</c:v>
                </c:pt>
                <c:pt idx="1">
                  <c:v>179.2</c:v>
                </c:pt>
                <c:pt idx="2">
                  <c:v>178.25</c:v>
                </c:pt>
                <c:pt idx="3">
                  <c:v>179.41</c:v>
                </c:pt>
                <c:pt idx="4">
                  <c:v>179.19</c:v>
                </c:pt>
              </c:numCache>
            </c:numRef>
          </c:val>
          <c:extLst>
            <c:ext xmlns:c16="http://schemas.microsoft.com/office/drawing/2014/chart" uri="{C3380CC4-5D6E-409C-BE32-E72D297353CC}">
              <c16:uniqueId val="{00000000-02F3-461E-9755-FE5084F6BEC8}"/>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171.78</c:v>
                </c:pt>
                <c:pt idx="1">
                  <c:v>162.59</c:v>
                </c:pt>
                <c:pt idx="2">
                  <c:v>162.15</c:v>
                </c:pt>
                <c:pt idx="3">
                  <c:v>162.24</c:v>
                </c:pt>
                <c:pt idx="4">
                  <c:v>165.47</c:v>
                </c:pt>
              </c:numCache>
            </c:numRef>
          </c:val>
          <c:smooth val="0"/>
          <c:extLst>
            <c:ext xmlns:c16="http://schemas.microsoft.com/office/drawing/2014/chart" uri="{C3380CC4-5D6E-409C-BE32-E72D297353CC}">
              <c16:uniqueId val="{00000001-02F3-461E-9755-FE5084F6BEC8}"/>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4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大阪府　摂津市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A4</v>
      </c>
      <c r="X8" s="58"/>
      <c r="Y8" s="58"/>
      <c r="Z8" s="58"/>
      <c r="AA8" s="58"/>
      <c r="AB8" s="58"/>
      <c r="AC8" s="58"/>
      <c r="AD8" s="58" t="str">
        <f>データ!$M$6</f>
        <v>非設置</v>
      </c>
      <c r="AE8" s="58"/>
      <c r="AF8" s="58"/>
      <c r="AG8" s="58"/>
      <c r="AH8" s="58"/>
      <c r="AI8" s="58"/>
      <c r="AJ8" s="58"/>
      <c r="AK8" s="4"/>
      <c r="AL8" s="59">
        <f>データ!$R$6</f>
        <v>85404</v>
      </c>
      <c r="AM8" s="59"/>
      <c r="AN8" s="59"/>
      <c r="AO8" s="59"/>
      <c r="AP8" s="59"/>
      <c r="AQ8" s="59"/>
      <c r="AR8" s="59"/>
      <c r="AS8" s="59"/>
      <c r="AT8" s="50">
        <f>データ!$S$6</f>
        <v>14.87</v>
      </c>
      <c r="AU8" s="51"/>
      <c r="AV8" s="51"/>
      <c r="AW8" s="51"/>
      <c r="AX8" s="51"/>
      <c r="AY8" s="51"/>
      <c r="AZ8" s="51"/>
      <c r="BA8" s="51"/>
      <c r="BB8" s="52">
        <f>データ!$T$6</f>
        <v>5743.38</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73.63</v>
      </c>
      <c r="J10" s="51"/>
      <c r="K10" s="51"/>
      <c r="L10" s="51"/>
      <c r="M10" s="51"/>
      <c r="N10" s="51"/>
      <c r="O10" s="62"/>
      <c r="P10" s="52">
        <f>データ!$P$6</f>
        <v>100</v>
      </c>
      <c r="Q10" s="52"/>
      <c r="R10" s="52"/>
      <c r="S10" s="52"/>
      <c r="T10" s="52"/>
      <c r="U10" s="52"/>
      <c r="V10" s="52"/>
      <c r="W10" s="59">
        <f>データ!$Q$6</f>
        <v>2728</v>
      </c>
      <c r="X10" s="59"/>
      <c r="Y10" s="59"/>
      <c r="Z10" s="59"/>
      <c r="AA10" s="59"/>
      <c r="AB10" s="59"/>
      <c r="AC10" s="59"/>
      <c r="AD10" s="2"/>
      <c r="AE10" s="2"/>
      <c r="AF10" s="2"/>
      <c r="AG10" s="2"/>
      <c r="AH10" s="4"/>
      <c r="AI10" s="4"/>
      <c r="AJ10" s="4"/>
      <c r="AK10" s="4"/>
      <c r="AL10" s="59">
        <f>データ!$U$6</f>
        <v>85359</v>
      </c>
      <c r="AM10" s="59"/>
      <c r="AN10" s="59"/>
      <c r="AO10" s="59"/>
      <c r="AP10" s="59"/>
      <c r="AQ10" s="59"/>
      <c r="AR10" s="59"/>
      <c r="AS10" s="59"/>
      <c r="AT10" s="50">
        <f>データ!$V$6</f>
        <v>14.87</v>
      </c>
      <c r="AU10" s="51"/>
      <c r="AV10" s="51"/>
      <c r="AW10" s="51"/>
      <c r="AX10" s="51"/>
      <c r="AY10" s="51"/>
      <c r="AZ10" s="51"/>
      <c r="BA10" s="51"/>
      <c r="BB10" s="52">
        <f>データ!$W$6</f>
        <v>5740.35</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7"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7"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7"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116</v>
      </c>
      <c r="BM16" s="80"/>
      <c r="BN16" s="80"/>
      <c r="BO16" s="80"/>
      <c r="BP16" s="80"/>
      <c r="BQ16" s="80"/>
      <c r="BR16" s="80"/>
      <c r="BS16" s="80"/>
      <c r="BT16" s="80"/>
      <c r="BU16" s="80"/>
      <c r="BV16" s="80"/>
      <c r="BW16" s="80"/>
      <c r="BX16" s="80"/>
      <c r="BY16" s="80"/>
      <c r="BZ16" s="81"/>
    </row>
    <row r="17" spans="1:78" ht="13.7"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7"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7"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7"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7"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7"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7"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7"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7"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7"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7"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7"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7"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7"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7"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7"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7"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7"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7"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7"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7"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7"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7"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7"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7"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7"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7"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7"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7"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7"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7"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117</v>
      </c>
      <c r="BM47" s="80"/>
      <c r="BN47" s="80"/>
      <c r="BO47" s="80"/>
      <c r="BP47" s="80"/>
      <c r="BQ47" s="80"/>
      <c r="BR47" s="80"/>
      <c r="BS47" s="80"/>
      <c r="BT47" s="80"/>
      <c r="BU47" s="80"/>
      <c r="BV47" s="80"/>
      <c r="BW47" s="80"/>
      <c r="BX47" s="80"/>
      <c r="BY47" s="80"/>
      <c r="BZ47" s="81"/>
    </row>
    <row r="48" spans="1:78" ht="13.7"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7"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7"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7"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7"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7"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7"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7"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7"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7"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7"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7"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7"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7"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7"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7"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7"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7"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7"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118</v>
      </c>
      <c r="BM66" s="80"/>
      <c r="BN66" s="80"/>
      <c r="BO66" s="80"/>
      <c r="BP66" s="80"/>
      <c r="BQ66" s="80"/>
      <c r="BR66" s="80"/>
      <c r="BS66" s="80"/>
      <c r="BT66" s="80"/>
      <c r="BU66" s="80"/>
      <c r="BV66" s="80"/>
      <c r="BW66" s="80"/>
      <c r="BX66" s="80"/>
      <c r="BY66" s="80"/>
      <c r="BZ66" s="81"/>
    </row>
    <row r="67" spans="1:78" ht="13.7"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7"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7"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7"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7"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7"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7"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7"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7"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7"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7"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7"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7"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7"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7"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7"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bSM2Atm5InuzU/b+cc/RMGvRuGoAvry2ssMcM1NvOVNIXfZ+PQxgXdFBXxv/rkt/8C/FWr/e2aQ5x/2a5oHT3A==" saltValue="V3YdUs6WLzldKOdZKhFR7w=="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35</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64</v>
      </c>
      <c r="B4" s="30"/>
      <c r="C4" s="30"/>
      <c r="D4" s="30"/>
      <c r="E4" s="30"/>
      <c r="F4" s="30"/>
      <c r="G4" s="30"/>
      <c r="H4" s="90"/>
      <c r="I4" s="91"/>
      <c r="J4" s="91"/>
      <c r="K4" s="91"/>
      <c r="L4" s="91"/>
      <c r="M4" s="91"/>
      <c r="N4" s="91"/>
      <c r="O4" s="91"/>
      <c r="P4" s="91"/>
      <c r="Q4" s="91"/>
      <c r="R4" s="91"/>
      <c r="S4" s="91"/>
      <c r="T4" s="91"/>
      <c r="U4" s="91"/>
      <c r="V4" s="91"/>
      <c r="W4" s="92"/>
      <c r="X4" s="86" t="s">
        <v>65</v>
      </c>
      <c r="Y4" s="86"/>
      <c r="Z4" s="86"/>
      <c r="AA4" s="86"/>
      <c r="AB4" s="86"/>
      <c r="AC4" s="86"/>
      <c r="AD4" s="86"/>
      <c r="AE4" s="86"/>
      <c r="AF4" s="86"/>
      <c r="AG4" s="86"/>
      <c r="AH4" s="86"/>
      <c r="AI4" s="86" t="s">
        <v>66</v>
      </c>
      <c r="AJ4" s="86"/>
      <c r="AK4" s="86"/>
      <c r="AL4" s="86"/>
      <c r="AM4" s="86"/>
      <c r="AN4" s="86"/>
      <c r="AO4" s="86"/>
      <c r="AP4" s="86"/>
      <c r="AQ4" s="86"/>
      <c r="AR4" s="86"/>
      <c r="AS4" s="86"/>
      <c r="AT4" s="86" t="s">
        <v>67</v>
      </c>
      <c r="AU4" s="86"/>
      <c r="AV4" s="86"/>
      <c r="AW4" s="86"/>
      <c r="AX4" s="86"/>
      <c r="AY4" s="86"/>
      <c r="AZ4" s="86"/>
      <c r="BA4" s="86"/>
      <c r="BB4" s="86"/>
      <c r="BC4" s="86"/>
      <c r="BD4" s="86"/>
      <c r="BE4" s="86" t="s">
        <v>68</v>
      </c>
      <c r="BF4" s="86"/>
      <c r="BG4" s="86"/>
      <c r="BH4" s="86"/>
      <c r="BI4" s="86"/>
      <c r="BJ4" s="86"/>
      <c r="BK4" s="86"/>
      <c r="BL4" s="86"/>
      <c r="BM4" s="86"/>
      <c r="BN4" s="86"/>
      <c r="BO4" s="86"/>
      <c r="BP4" s="86" t="s">
        <v>69</v>
      </c>
      <c r="BQ4" s="86"/>
      <c r="BR4" s="86"/>
      <c r="BS4" s="86"/>
      <c r="BT4" s="86"/>
      <c r="BU4" s="86"/>
      <c r="BV4" s="86"/>
      <c r="BW4" s="86"/>
      <c r="BX4" s="86"/>
      <c r="BY4" s="86"/>
      <c r="BZ4" s="86"/>
      <c r="CA4" s="86" t="s">
        <v>70</v>
      </c>
      <c r="CB4" s="86"/>
      <c r="CC4" s="86"/>
      <c r="CD4" s="86"/>
      <c r="CE4" s="86"/>
      <c r="CF4" s="86"/>
      <c r="CG4" s="86"/>
      <c r="CH4" s="86"/>
      <c r="CI4" s="86"/>
      <c r="CJ4" s="86"/>
      <c r="CK4" s="86"/>
      <c r="CL4" s="86" t="s">
        <v>71</v>
      </c>
      <c r="CM4" s="86"/>
      <c r="CN4" s="86"/>
      <c r="CO4" s="86"/>
      <c r="CP4" s="86"/>
      <c r="CQ4" s="86"/>
      <c r="CR4" s="86"/>
      <c r="CS4" s="86"/>
      <c r="CT4" s="86"/>
      <c r="CU4" s="86"/>
      <c r="CV4" s="86"/>
      <c r="CW4" s="86" t="s">
        <v>72</v>
      </c>
      <c r="CX4" s="86"/>
      <c r="CY4" s="86"/>
      <c r="CZ4" s="86"/>
      <c r="DA4" s="86"/>
      <c r="DB4" s="86"/>
      <c r="DC4" s="86"/>
      <c r="DD4" s="86"/>
      <c r="DE4" s="86"/>
      <c r="DF4" s="86"/>
      <c r="DG4" s="86"/>
      <c r="DH4" s="86" t="s">
        <v>73</v>
      </c>
      <c r="DI4" s="86"/>
      <c r="DJ4" s="86"/>
      <c r="DK4" s="86"/>
      <c r="DL4" s="86"/>
      <c r="DM4" s="86"/>
      <c r="DN4" s="86"/>
      <c r="DO4" s="86"/>
      <c r="DP4" s="86"/>
      <c r="DQ4" s="86"/>
      <c r="DR4" s="86"/>
      <c r="DS4" s="86" t="s">
        <v>74</v>
      </c>
      <c r="DT4" s="86"/>
      <c r="DU4" s="86"/>
      <c r="DV4" s="86"/>
      <c r="DW4" s="86"/>
      <c r="DX4" s="86"/>
      <c r="DY4" s="86"/>
      <c r="DZ4" s="86"/>
      <c r="EA4" s="86"/>
      <c r="EB4" s="86"/>
      <c r="EC4" s="86"/>
      <c r="ED4" s="86" t="s">
        <v>75</v>
      </c>
      <c r="EE4" s="86"/>
      <c r="EF4" s="86"/>
      <c r="EG4" s="86"/>
      <c r="EH4" s="86"/>
      <c r="EI4" s="86"/>
      <c r="EJ4" s="86"/>
      <c r="EK4" s="86"/>
      <c r="EL4" s="86"/>
      <c r="EM4" s="86"/>
      <c r="EN4" s="86"/>
    </row>
    <row r="5" spans="1:144" x14ac:dyDescent="0.15">
      <c r="A5" s="28" t="s">
        <v>76</v>
      </c>
      <c r="B5" s="31"/>
      <c r="C5" s="31"/>
      <c r="D5" s="31"/>
      <c r="E5" s="31"/>
      <c r="F5" s="31"/>
      <c r="G5" s="31"/>
      <c r="H5" s="32" t="s">
        <v>77</v>
      </c>
      <c r="I5" s="32" t="s">
        <v>78</v>
      </c>
      <c r="J5" s="32" t="s">
        <v>79</v>
      </c>
      <c r="K5" s="32" t="s">
        <v>80</v>
      </c>
      <c r="L5" s="32" t="s">
        <v>81</v>
      </c>
      <c r="M5" s="32" t="s">
        <v>5</v>
      </c>
      <c r="N5" s="32" t="s">
        <v>82</v>
      </c>
      <c r="O5" s="32" t="s">
        <v>83</v>
      </c>
      <c r="P5" s="32" t="s">
        <v>84</v>
      </c>
      <c r="Q5" s="32" t="s">
        <v>85</v>
      </c>
      <c r="R5" s="32" t="s">
        <v>86</v>
      </c>
      <c r="S5" s="32" t="s">
        <v>87</v>
      </c>
      <c r="T5" s="32" t="s">
        <v>88</v>
      </c>
      <c r="U5" s="32" t="s">
        <v>89</v>
      </c>
      <c r="V5" s="32" t="s">
        <v>90</v>
      </c>
      <c r="W5" s="32" t="s">
        <v>91</v>
      </c>
      <c r="X5" s="32" t="s">
        <v>92</v>
      </c>
      <c r="Y5" s="32" t="s">
        <v>93</v>
      </c>
      <c r="Z5" s="32" t="s">
        <v>94</v>
      </c>
      <c r="AA5" s="32" t="s">
        <v>95</v>
      </c>
      <c r="AB5" s="32" t="s">
        <v>96</v>
      </c>
      <c r="AC5" s="32" t="s">
        <v>97</v>
      </c>
      <c r="AD5" s="32" t="s">
        <v>98</v>
      </c>
      <c r="AE5" s="32" t="s">
        <v>99</v>
      </c>
      <c r="AF5" s="32" t="s">
        <v>100</v>
      </c>
      <c r="AG5" s="32" t="s">
        <v>101</v>
      </c>
      <c r="AH5" s="32" t="s">
        <v>41</v>
      </c>
      <c r="AI5" s="32" t="s">
        <v>92</v>
      </c>
      <c r="AJ5" s="32" t="s">
        <v>93</v>
      </c>
      <c r="AK5" s="32" t="s">
        <v>94</v>
      </c>
      <c r="AL5" s="32" t="s">
        <v>95</v>
      </c>
      <c r="AM5" s="32" t="s">
        <v>96</v>
      </c>
      <c r="AN5" s="32" t="s">
        <v>97</v>
      </c>
      <c r="AO5" s="32" t="s">
        <v>98</v>
      </c>
      <c r="AP5" s="32" t="s">
        <v>99</v>
      </c>
      <c r="AQ5" s="32" t="s">
        <v>100</v>
      </c>
      <c r="AR5" s="32" t="s">
        <v>101</v>
      </c>
      <c r="AS5" s="32" t="s">
        <v>102</v>
      </c>
      <c r="AT5" s="32" t="s">
        <v>92</v>
      </c>
      <c r="AU5" s="32" t="s">
        <v>93</v>
      </c>
      <c r="AV5" s="32" t="s">
        <v>94</v>
      </c>
      <c r="AW5" s="32" t="s">
        <v>95</v>
      </c>
      <c r="AX5" s="32" t="s">
        <v>96</v>
      </c>
      <c r="AY5" s="32" t="s">
        <v>97</v>
      </c>
      <c r="AZ5" s="32" t="s">
        <v>98</v>
      </c>
      <c r="BA5" s="32" t="s">
        <v>99</v>
      </c>
      <c r="BB5" s="32" t="s">
        <v>100</v>
      </c>
      <c r="BC5" s="32" t="s">
        <v>101</v>
      </c>
      <c r="BD5" s="32" t="s">
        <v>102</v>
      </c>
      <c r="BE5" s="32" t="s">
        <v>92</v>
      </c>
      <c r="BF5" s="32" t="s">
        <v>93</v>
      </c>
      <c r="BG5" s="32" t="s">
        <v>94</v>
      </c>
      <c r="BH5" s="32" t="s">
        <v>95</v>
      </c>
      <c r="BI5" s="32" t="s">
        <v>96</v>
      </c>
      <c r="BJ5" s="32" t="s">
        <v>97</v>
      </c>
      <c r="BK5" s="32" t="s">
        <v>98</v>
      </c>
      <c r="BL5" s="32" t="s">
        <v>99</v>
      </c>
      <c r="BM5" s="32" t="s">
        <v>100</v>
      </c>
      <c r="BN5" s="32" t="s">
        <v>101</v>
      </c>
      <c r="BO5" s="32" t="s">
        <v>102</v>
      </c>
      <c r="BP5" s="32" t="s">
        <v>92</v>
      </c>
      <c r="BQ5" s="32" t="s">
        <v>93</v>
      </c>
      <c r="BR5" s="32" t="s">
        <v>94</v>
      </c>
      <c r="BS5" s="32" t="s">
        <v>95</v>
      </c>
      <c r="BT5" s="32" t="s">
        <v>96</v>
      </c>
      <c r="BU5" s="32" t="s">
        <v>97</v>
      </c>
      <c r="BV5" s="32" t="s">
        <v>98</v>
      </c>
      <c r="BW5" s="32" t="s">
        <v>99</v>
      </c>
      <c r="BX5" s="32" t="s">
        <v>100</v>
      </c>
      <c r="BY5" s="32" t="s">
        <v>101</v>
      </c>
      <c r="BZ5" s="32" t="s">
        <v>102</v>
      </c>
      <c r="CA5" s="32" t="s">
        <v>92</v>
      </c>
      <c r="CB5" s="32" t="s">
        <v>93</v>
      </c>
      <c r="CC5" s="32" t="s">
        <v>94</v>
      </c>
      <c r="CD5" s="32" t="s">
        <v>95</v>
      </c>
      <c r="CE5" s="32" t="s">
        <v>96</v>
      </c>
      <c r="CF5" s="32" t="s">
        <v>97</v>
      </c>
      <c r="CG5" s="32" t="s">
        <v>98</v>
      </c>
      <c r="CH5" s="32" t="s">
        <v>99</v>
      </c>
      <c r="CI5" s="32" t="s">
        <v>100</v>
      </c>
      <c r="CJ5" s="32" t="s">
        <v>101</v>
      </c>
      <c r="CK5" s="32" t="s">
        <v>102</v>
      </c>
      <c r="CL5" s="32" t="s">
        <v>92</v>
      </c>
      <c r="CM5" s="32" t="s">
        <v>93</v>
      </c>
      <c r="CN5" s="32" t="s">
        <v>94</v>
      </c>
      <c r="CO5" s="32" t="s">
        <v>95</v>
      </c>
      <c r="CP5" s="32" t="s">
        <v>96</v>
      </c>
      <c r="CQ5" s="32" t="s">
        <v>97</v>
      </c>
      <c r="CR5" s="32" t="s">
        <v>98</v>
      </c>
      <c r="CS5" s="32" t="s">
        <v>99</v>
      </c>
      <c r="CT5" s="32" t="s">
        <v>100</v>
      </c>
      <c r="CU5" s="32" t="s">
        <v>101</v>
      </c>
      <c r="CV5" s="32" t="s">
        <v>102</v>
      </c>
      <c r="CW5" s="32" t="s">
        <v>92</v>
      </c>
      <c r="CX5" s="32" t="s">
        <v>93</v>
      </c>
      <c r="CY5" s="32" t="s">
        <v>94</v>
      </c>
      <c r="CZ5" s="32" t="s">
        <v>95</v>
      </c>
      <c r="DA5" s="32" t="s">
        <v>96</v>
      </c>
      <c r="DB5" s="32" t="s">
        <v>97</v>
      </c>
      <c r="DC5" s="32" t="s">
        <v>98</v>
      </c>
      <c r="DD5" s="32" t="s">
        <v>99</v>
      </c>
      <c r="DE5" s="32" t="s">
        <v>100</v>
      </c>
      <c r="DF5" s="32" t="s">
        <v>101</v>
      </c>
      <c r="DG5" s="32" t="s">
        <v>102</v>
      </c>
      <c r="DH5" s="32" t="s">
        <v>92</v>
      </c>
      <c r="DI5" s="32" t="s">
        <v>93</v>
      </c>
      <c r="DJ5" s="32" t="s">
        <v>94</v>
      </c>
      <c r="DK5" s="32" t="s">
        <v>95</v>
      </c>
      <c r="DL5" s="32" t="s">
        <v>96</v>
      </c>
      <c r="DM5" s="32" t="s">
        <v>97</v>
      </c>
      <c r="DN5" s="32" t="s">
        <v>98</v>
      </c>
      <c r="DO5" s="32" t="s">
        <v>99</v>
      </c>
      <c r="DP5" s="32" t="s">
        <v>100</v>
      </c>
      <c r="DQ5" s="32" t="s">
        <v>101</v>
      </c>
      <c r="DR5" s="32" t="s">
        <v>102</v>
      </c>
      <c r="DS5" s="32" t="s">
        <v>92</v>
      </c>
      <c r="DT5" s="32" t="s">
        <v>93</v>
      </c>
      <c r="DU5" s="32" t="s">
        <v>94</v>
      </c>
      <c r="DV5" s="32" t="s">
        <v>95</v>
      </c>
      <c r="DW5" s="32" t="s">
        <v>96</v>
      </c>
      <c r="DX5" s="32" t="s">
        <v>97</v>
      </c>
      <c r="DY5" s="32" t="s">
        <v>98</v>
      </c>
      <c r="DZ5" s="32" t="s">
        <v>99</v>
      </c>
      <c r="EA5" s="32" t="s">
        <v>100</v>
      </c>
      <c r="EB5" s="32" t="s">
        <v>101</v>
      </c>
      <c r="EC5" s="32" t="s">
        <v>102</v>
      </c>
      <c r="ED5" s="32" t="s">
        <v>92</v>
      </c>
      <c r="EE5" s="32" t="s">
        <v>93</v>
      </c>
      <c r="EF5" s="32" t="s">
        <v>94</v>
      </c>
      <c r="EG5" s="32" t="s">
        <v>95</v>
      </c>
      <c r="EH5" s="32" t="s">
        <v>96</v>
      </c>
      <c r="EI5" s="32" t="s">
        <v>97</v>
      </c>
      <c r="EJ5" s="32" t="s">
        <v>98</v>
      </c>
      <c r="EK5" s="32" t="s">
        <v>99</v>
      </c>
      <c r="EL5" s="32" t="s">
        <v>100</v>
      </c>
      <c r="EM5" s="32" t="s">
        <v>101</v>
      </c>
      <c r="EN5" s="32" t="s">
        <v>102</v>
      </c>
    </row>
    <row r="6" spans="1:144" s="36" customFormat="1" x14ac:dyDescent="0.15">
      <c r="A6" s="28" t="s">
        <v>103</v>
      </c>
      <c r="B6" s="33">
        <f>B7</f>
        <v>2017</v>
      </c>
      <c r="C6" s="33">
        <f t="shared" ref="C6:W6" si="3">C7</f>
        <v>272248</v>
      </c>
      <c r="D6" s="33">
        <f t="shared" si="3"/>
        <v>46</v>
      </c>
      <c r="E6" s="33">
        <f t="shared" si="3"/>
        <v>1</v>
      </c>
      <c r="F6" s="33">
        <f t="shared" si="3"/>
        <v>0</v>
      </c>
      <c r="G6" s="33">
        <f t="shared" si="3"/>
        <v>1</v>
      </c>
      <c r="H6" s="33" t="str">
        <f t="shared" si="3"/>
        <v>大阪府　摂津市</v>
      </c>
      <c r="I6" s="33" t="str">
        <f t="shared" si="3"/>
        <v>法適用</v>
      </c>
      <c r="J6" s="33" t="str">
        <f t="shared" si="3"/>
        <v>水道事業</v>
      </c>
      <c r="K6" s="33" t="str">
        <f t="shared" si="3"/>
        <v>末端給水事業</v>
      </c>
      <c r="L6" s="33" t="str">
        <f t="shared" si="3"/>
        <v>A4</v>
      </c>
      <c r="M6" s="33" t="str">
        <f t="shared" si="3"/>
        <v>非設置</v>
      </c>
      <c r="N6" s="34" t="str">
        <f t="shared" si="3"/>
        <v>-</v>
      </c>
      <c r="O6" s="34">
        <f t="shared" si="3"/>
        <v>73.63</v>
      </c>
      <c r="P6" s="34">
        <f t="shared" si="3"/>
        <v>100</v>
      </c>
      <c r="Q6" s="34">
        <f t="shared" si="3"/>
        <v>2728</v>
      </c>
      <c r="R6" s="34">
        <f t="shared" si="3"/>
        <v>85404</v>
      </c>
      <c r="S6" s="34">
        <f t="shared" si="3"/>
        <v>14.87</v>
      </c>
      <c r="T6" s="34">
        <f t="shared" si="3"/>
        <v>5743.38</v>
      </c>
      <c r="U6" s="34">
        <f t="shared" si="3"/>
        <v>85359</v>
      </c>
      <c r="V6" s="34">
        <f t="shared" si="3"/>
        <v>14.87</v>
      </c>
      <c r="W6" s="34">
        <f t="shared" si="3"/>
        <v>5740.35</v>
      </c>
      <c r="X6" s="35">
        <f>IF(X7="",NA(),X7)</f>
        <v>117.86</v>
      </c>
      <c r="Y6" s="35">
        <f t="shared" ref="Y6:AG6" si="4">IF(Y7="",NA(),Y7)</f>
        <v>114.12</v>
      </c>
      <c r="Z6" s="35">
        <f t="shared" si="4"/>
        <v>116.27</v>
      </c>
      <c r="AA6" s="35">
        <f t="shared" si="4"/>
        <v>115.11</v>
      </c>
      <c r="AB6" s="35">
        <f t="shared" si="4"/>
        <v>117.86</v>
      </c>
      <c r="AC6" s="35">
        <f t="shared" si="4"/>
        <v>107.8</v>
      </c>
      <c r="AD6" s="35">
        <f t="shared" si="4"/>
        <v>111.96</v>
      </c>
      <c r="AE6" s="35">
        <f t="shared" si="4"/>
        <v>112.69</v>
      </c>
      <c r="AF6" s="35">
        <f t="shared" si="4"/>
        <v>113.16</v>
      </c>
      <c r="AG6" s="35">
        <f t="shared" si="4"/>
        <v>112.15</v>
      </c>
      <c r="AH6" s="34" t="str">
        <f>IF(AH7="","",IF(AH7="-","【-】","【"&amp;SUBSTITUTE(TEXT(AH7,"#,##0.00"),"-","△")&amp;"】"))</f>
        <v>【113.39】</v>
      </c>
      <c r="AI6" s="34">
        <f>IF(AI7="",NA(),AI7)</f>
        <v>0</v>
      </c>
      <c r="AJ6" s="34">
        <f t="shared" ref="AJ6:AR6" si="5">IF(AJ7="",NA(),AJ7)</f>
        <v>0</v>
      </c>
      <c r="AK6" s="34">
        <f t="shared" si="5"/>
        <v>0</v>
      </c>
      <c r="AL6" s="34">
        <f t="shared" si="5"/>
        <v>0</v>
      </c>
      <c r="AM6" s="34">
        <f t="shared" si="5"/>
        <v>0</v>
      </c>
      <c r="AN6" s="35">
        <f t="shared" si="5"/>
        <v>4.3899999999999997</v>
      </c>
      <c r="AO6" s="35">
        <f t="shared" si="5"/>
        <v>0.41</v>
      </c>
      <c r="AP6" s="35">
        <f t="shared" si="5"/>
        <v>0.54</v>
      </c>
      <c r="AQ6" s="35">
        <f t="shared" si="5"/>
        <v>0.68</v>
      </c>
      <c r="AR6" s="35">
        <f t="shared" si="5"/>
        <v>1</v>
      </c>
      <c r="AS6" s="34" t="str">
        <f>IF(AS7="","",IF(AS7="-","【-】","【"&amp;SUBSTITUTE(TEXT(AS7,"#,##0.00"),"-","△")&amp;"】"))</f>
        <v>【0.85】</v>
      </c>
      <c r="AT6" s="35">
        <f>IF(AT7="",NA(),AT7)</f>
        <v>533.03</v>
      </c>
      <c r="AU6" s="35">
        <f t="shared" ref="AU6:BC6" si="6">IF(AU7="",NA(),AU7)</f>
        <v>329.16</v>
      </c>
      <c r="AV6" s="35">
        <f t="shared" si="6"/>
        <v>373.69</v>
      </c>
      <c r="AW6" s="35">
        <f t="shared" si="6"/>
        <v>493.37</v>
      </c>
      <c r="AX6" s="35">
        <f t="shared" si="6"/>
        <v>796.63</v>
      </c>
      <c r="AY6" s="35">
        <f t="shared" si="6"/>
        <v>739.59</v>
      </c>
      <c r="AZ6" s="35">
        <f t="shared" si="6"/>
        <v>335.95</v>
      </c>
      <c r="BA6" s="35">
        <f t="shared" si="6"/>
        <v>346.59</v>
      </c>
      <c r="BB6" s="35">
        <f t="shared" si="6"/>
        <v>357.82</v>
      </c>
      <c r="BC6" s="35">
        <f t="shared" si="6"/>
        <v>355.5</v>
      </c>
      <c r="BD6" s="34" t="str">
        <f>IF(BD7="","",IF(BD7="-","【-】","【"&amp;SUBSTITUTE(TEXT(BD7,"#,##0.00"),"-","△")&amp;"】"))</f>
        <v>【264.34】</v>
      </c>
      <c r="BE6" s="35">
        <f>IF(BE7="",NA(),BE7)</f>
        <v>161.94999999999999</v>
      </c>
      <c r="BF6" s="35">
        <f t="shared" ref="BF6:BN6" si="7">IF(BF7="",NA(),BF7)</f>
        <v>154.41</v>
      </c>
      <c r="BG6" s="35">
        <f t="shared" si="7"/>
        <v>151.99</v>
      </c>
      <c r="BH6" s="35">
        <f t="shared" si="7"/>
        <v>150.22999999999999</v>
      </c>
      <c r="BI6" s="35">
        <f t="shared" si="7"/>
        <v>160.19</v>
      </c>
      <c r="BJ6" s="35">
        <f t="shared" si="7"/>
        <v>324.08999999999997</v>
      </c>
      <c r="BK6" s="35">
        <f t="shared" si="7"/>
        <v>319.82</v>
      </c>
      <c r="BL6" s="35">
        <f t="shared" si="7"/>
        <v>312.02999999999997</v>
      </c>
      <c r="BM6" s="35">
        <f t="shared" si="7"/>
        <v>307.45999999999998</v>
      </c>
      <c r="BN6" s="35">
        <f t="shared" si="7"/>
        <v>312.58</v>
      </c>
      <c r="BO6" s="34" t="str">
        <f>IF(BO7="","",IF(BO7="-","【-】","【"&amp;SUBSTITUTE(TEXT(BO7,"#,##0.00"),"-","△")&amp;"】"))</f>
        <v>【274.27】</v>
      </c>
      <c r="BP6" s="35">
        <f>IF(BP7="",NA(),BP7)</f>
        <v>108.16</v>
      </c>
      <c r="BQ6" s="35">
        <f t="shared" ref="BQ6:BY6" si="8">IF(BQ7="",NA(),BQ7)</f>
        <v>108.94</v>
      </c>
      <c r="BR6" s="35">
        <f t="shared" si="8"/>
        <v>109.9</v>
      </c>
      <c r="BS6" s="35">
        <f t="shared" si="8"/>
        <v>108.56</v>
      </c>
      <c r="BT6" s="35">
        <f t="shared" si="8"/>
        <v>106.89</v>
      </c>
      <c r="BU6" s="35">
        <f t="shared" si="8"/>
        <v>99.46</v>
      </c>
      <c r="BV6" s="35">
        <f t="shared" si="8"/>
        <v>105.21</v>
      </c>
      <c r="BW6" s="35">
        <f t="shared" si="8"/>
        <v>105.71</v>
      </c>
      <c r="BX6" s="35">
        <f t="shared" si="8"/>
        <v>106.01</v>
      </c>
      <c r="BY6" s="35">
        <f t="shared" si="8"/>
        <v>104.57</v>
      </c>
      <c r="BZ6" s="34" t="str">
        <f>IF(BZ7="","",IF(BZ7="-","【-】","【"&amp;SUBSTITUTE(TEXT(BZ7,"#,##0.00"),"-","△")&amp;"】"))</f>
        <v>【104.36】</v>
      </c>
      <c r="CA6" s="35">
        <f>IF(CA7="",NA(),CA7)</f>
        <v>182.46</v>
      </c>
      <c r="CB6" s="35">
        <f t="shared" ref="CB6:CJ6" si="9">IF(CB7="",NA(),CB7)</f>
        <v>179.2</v>
      </c>
      <c r="CC6" s="35">
        <f t="shared" si="9"/>
        <v>178.25</v>
      </c>
      <c r="CD6" s="35">
        <f t="shared" si="9"/>
        <v>179.41</v>
      </c>
      <c r="CE6" s="35">
        <f t="shared" si="9"/>
        <v>179.19</v>
      </c>
      <c r="CF6" s="35">
        <f t="shared" si="9"/>
        <v>171.78</v>
      </c>
      <c r="CG6" s="35">
        <f t="shared" si="9"/>
        <v>162.59</v>
      </c>
      <c r="CH6" s="35">
        <f t="shared" si="9"/>
        <v>162.15</v>
      </c>
      <c r="CI6" s="35">
        <f t="shared" si="9"/>
        <v>162.24</v>
      </c>
      <c r="CJ6" s="35">
        <f t="shared" si="9"/>
        <v>165.47</v>
      </c>
      <c r="CK6" s="34" t="str">
        <f>IF(CK7="","",IF(CK7="-","【-】","【"&amp;SUBSTITUTE(TEXT(CK7,"#,##0.00"),"-","△")&amp;"】"))</f>
        <v>【165.71】</v>
      </c>
      <c r="CL6" s="35">
        <f>IF(CL7="",NA(),CL7)</f>
        <v>51.14</v>
      </c>
      <c r="CM6" s="35">
        <f t="shared" ref="CM6:CU6" si="10">IF(CM7="",NA(),CM7)</f>
        <v>49.96</v>
      </c>
      <c r="CN6" s="35">
        <f t="shared" si="10"/>
        <v>48.71</v>
      </c>
      <c r="CO6" s="35">
        <f t="shared" si="10"/>
        <v>48.84</v>
      </c>
      <c r="CP6" s="35">
        <f t="shared" si="10"/>
        <v>48.38</v>
      </c>
      <c r="CQ6" s="35">
        <f t="shared" si="10"/>
        <v>59.68</v>
      </c>
      <c r="CR6" s="35">
        <f t="shared" si="10"/>
        <v>59.17</v>
      </c>
      <c r="CS6" s="35">
        <f t="shared" si="10"/>
        <v>59.34</v>
      </c>
      <c r="CT6" s="35">
        <f t="shared" si="10"/>
        <v>59.11</v>
      </c>
      <c r="CU6" s="35">
        <f t="shared" si="10"/>
        <v>59.74</v>
      </c>
      <c r="CV6" s="34" t="str">
        <f>IF(CV7="","",IF(CV7="-","【-】","【"&amp;SUBSTITUTE(TEXT(CV7,"#,##0.00"),"-","△")&amp;"】"))</f>
        <v>【60.41】</v>
      </c>
      <c r="CW6" s="35">
        <f>IF(CW7="",NA(),CW7)</f>
        <v>92.11</v>
      </c>
      <c r="CX6" s="35">
        <f t="shared" ref="CX6:DF6" si="11">IF(CX7="",NA(),CX7)</f>
        <v>92.69</v>
      </c>
      <c r="CY6" s="35">
        <f t="shared" si="11"/>
        <v>94.29</v>
      </c>
      <c r="CZ6" s="35">
        <f t="shared" si="11"/>
        <v>93.76</v>
      </c>
      <c r="DA6" s="35">
        <f t="shared" si="11"/>
        <v>93.24</v>
      </c>
      <c r="DB6" s="35">
        <f t="shared" si="11"/>
        <v>87.63</v>
      </c>
      <c r="DC6" s="35">
        <f t="shared" si="11"/>
        <v>87.6</v>
      </c>
      <c r="DD6" s="35">
        <f t="shared" si="11"/>
        <v>87.74</v>
      </c>
      <c r="DE6" s="35">
        <f t="shared" si="11"/>
        <v>87.91</v>
      </c>
      <c r="DF6" s="35">
        <f t="shared" si="11"/>
        <v>87.28</v>
      </c>
      <c r="DG6" s="34" t="str">
        <f>IF(DG7="","",IF(DG7="-","【-】","【"&amp;SUBSTITUTE(TEXT(DG7,"#,##0.00"),"-","△")&amp;"】"))</f>
        <v>【89.93】</v>
      </c>
      <c r="DH6" s="35">
        <f>IF(DH7="",NA(),DH7)</f>
        <v>56.51</v>
      </c>
      <c r="DI6" s="35">
        <f t="shared" ref="DI6:DQ6" si="12">IF(DI7="",NA(),DI7)</f>
        <v>56.37</v>
      </c>
      <c r="DJ6" s="35">
        <f t="shared" si="12"/>
        <v>56.92</v>
      </c>
      <c r="DK6" s="35">
        <f t="shared" si="12"/>
        <v>57.05</v>
      </c>
      <c r="DL6" s="35">
        <f t="shared" si="12"/>
        <v>57.92</v>
      </c>
      <c r="DM6" s="35">
        <f t="shared" si="12"/>
        <v>39.65</v>
      </c>
      <c r="DN6" s="35">
        <f t="shared" si="12"/>
        <v>45.25</v>
      </c>
      <c r="DO6" s="35">
        <f t="shared" si="12"/>
        <v>46.27</v>
      </c>
      <c r="DP6" s="35">
        <f t="shared" si="12"/>
        <v>46.88</v>
      </c>
      <c r="DQ6" s="35">
        <f t="shared" si="12"/>
        <v>46.94</v>
      </c>
      <c r="DR6" s="34" t="str">
        <f>IF(DR7="","",IF(DR7="-","【-】","【"&amp;SUBSTITUTE(TEXT(DR7,"#,##0.00"),"-","△")&amp;"】"))</f>
        <v>【48.12】</v>
      </c>
      <c r="DS6" s="35">
        <f>IF(DS7="",NA(),DS7)</f>
        <v>31.38</v>
      </c>
      <c r="DT6" s="35">
        <f t="shared" ref="DT6:EB6" si="13">IF(DT7="",NA(),DT7)</f>
        <v>34.119999999999997</v>
      </c>
      <c r="DU6" s="35">
        <f t="shared" si="13"/>
        <v>36.06</v>
      </c>
      <c r="DV6" s="35">
        <f t="shared" si="13"/>
        <v>38.299999999999997</v>
      </c>
      <c r="DW6" s="35">
        <f t="shared" si="13"/>
        <v>41.08</v>
      </c>
      <c r="DX6" s="35">
        <f t="shared" si="13"/>
        <v>9.7100000000000009</v>
      </c>
      <c r="DY6" s="35">
        <f t="shared" si="13"/>
        <v>10.71</v>
      </c>
      <c r="DZ6" s="35">
        <f t="shared" si="13"/>
        <v>10.93</v>
      </c>
      <c r="EA6" s="35">
        <f t="shared" si="13"/>
        <v>13.39</v>
      </c>
      <c r="EB6" s="35">
        <f t="shared" si="13"/>
        <v>14.48</v>
      </c>
      <c r="EC6" s="34" t="str">
        <f>IF(EC7="","",IF(EC7="-","【-】","【"&amp;SUBSTITUTE(TEXT(EC7,"#,##0.00"),"-","△")&amp;"】"))</f>
        <v>【15.89】</v>
      </c>
      <c r="ED6" s="35">
        <f>IF(ED7="",NA(),ED7)</f>
        <v>0.93</v>
      </c>
      <c r="EE6" s="35">
        <f t="shared" ref="EE6:EM6" si="14">IF(EE7="",NA(),EE7)</f>
        <v>0.67</v>
      </c>
      <c r="EF6" s="35">
        <f t="shared" si="14"/>
        <v>0.02</v>
      </c>
      <c r="EG6" s="35">
        <f t="shared" si="14"/>
        <v>0.38</v>
      </c>
      <c r="EH6" s="35">
        <f t="shared" si="14"/>
        <v>0.51</v>
      </c>
      <c r="EI6" s="35">
        <f t="shared" si="14"/>
        <v>0.83</v>
      </c>
      <c r="EJ6" s="35">
        <f t="shared" si="14"/>
        <v>0.72</v>
      </c>
      <c r="EK6" s="35">
        <f t="shared" si="14"/>
        <v>0.71</v>
      </c>
      <c r="EL6" s="35">
        <f t="shared" si="14"/>
        <v>0.71</v>
      </c>
      <c r="EM6" s="35">
        <f t="shared" si="14"/>
        <v>0.75</v>
      </c>
      <c r="EN6" s="34" t="str">
        <f>IF(EN7="","",IF(EN7="-","【-】","【"&amp;SUBSTITUTE(TEXT(EN7,"#,##0.00"),"-","△")&amp;"】"))</f>
        <v>【0.69】</v>
      </c>
    </row>
    <row r="7" spans="1:144" s="36" customFormat="1" x14ac:dyDescent="0.15">
      <c r="A7" s="28"/>
      <c r="B7" s="37">
        <v>2017</v>
      </c>
      <c r="C7" s="37">
        <v>272248</v>
      </c>
      <c r="D7" s="37">
        <v>46</v>
      </c>
      <c r="E7" s="37">
        <v>1</v>
      </c>
      <c r="F7" s="37">
        <v>0</v>
      </c>
      <c r="G7" s="37">
        <v>1</v>
      </c>
      <c r="H7" s="37" t="s">
        <v>104</v>
      </c>
      <c r="I7" s="37" t="s">
        <v>105</v>
      </c>
      <c r="J7" s="37" t="s">
        <v>106</v>
      </c>
      <c r="K7" s="37" t="s">
        <v>107</v>
      </c>
      <c r="L7" s="37" t="s">
        <v>108</v>
      </c>
      <c r="M7" s="37" t="s">
        <v>109</v>
      </c>
      <c r="N7" s="38" t="s">
        <v>110</v>
      </c>
      <c r="O7" s="38">
        <v>73.63</v>
      </c>
      <c r="P7" s="38">
        <v>100</v>
      </c>
      <c r="Q7" s="38">
        <v>2728</v>
      </c>
      <c r="R7" s="38">
        <v>85404</v>
      </c>
      <c r="S7" s="38">
        <v>14.87</v>
      </c>
      <c r="T7" s="38">
        <v>5743.38</v>
      </c>
      <c r="U7" s="38">
        <v>85359</v>
      </c>
      <c r="V7" s="38">
        <v>14.87</v>
      </c>
      <c r="W7" s="38">
        <v>5740.35</v>
      </c>
      <c r="X7" s="38">
        <v>117.86</v>
      </c>
      <c r="Y7" s="38">
        <v>114.12</v>
      </c>
      <c r="Z7" s="38">
        <v>116.27</v>
      </c>
      <c r="AA7" s="38">
        <v>115.11</v>
      </c>
      <c r="AB7" s="38">
        <v>117.86</v>
      </c>
      <c r="AC7" s="38">
        <v>107.8</v>
      </c>
      <c r="AD7" s="38">
        <v>111.96</v>
      </c>
      <c r="AE7" s="38">
        <v>112.69</v>
      </c>
      <c r="AF7" s="38">
        <v>113.16</v>
      </c>
      <c r="AG7" s="38">
        <v>112.15</v>
      </c>
      <c r="AH7" s="38">
        <v>113.39</v>
      </c>
      <c r="AI7" s="38">
        <v>0</v>
      </c>
      <c r="AJ7" s="38">
        <v>0</v>
      </c>
      <c r="AK7" s="38">
        <v>0</v>
      </c>
      <c r="AL7" s="38">
        <v>0</v>
      </c>
      <c r="AM7" s="38">
        <v>0</v>
      </c>
      <c r="AN7" s="38">
        <v>4.3899999999999997</v>
      </c>
      <c r="AO7" s="38">
        <v>0.41</v>
      </c>
      <c r="AP7" s="38">
        <v>0.54</v>
      </c>
      <c r="AQ7" s="38">
        <v>0.68</v>
      </c>
      <c r="AR7" s="38">
        <v>1</v>
      </c>
      <c r="AS7" s="38">
        <v>0.85</v>
      </c>
      <c r="AT7" s="38">
        <v>533.03</v>
      </c>
      <c r="AU7" s="38">
        <v>329.16</v>
      </c>
      <c r="AV7" s="38">
        <v>373.69</v>
      </c>
      <c r="AW7" s="38">
        <v>493.37</v>
      </c>
      <c r="AX7" s="38">
        <v>796.63</v>
      </c>
      <c r="AY7" s="38">
        <v>739.59</v>
      </c>
      <c r="AZ7" s="38">
        <v>335.95</v>
      </c>
      <c r="BA7" s="38">
        <v>346.59</v>
      </c>
      <c r="BB7" s="38">
        <v>357.82</v>
      </c>
      <c r="BC7" s="38">
        <v>355.5</v>
      </c>
      <c r="BD7" s="38">
        <v>264.33999999999997</v>
      </c>
      <c r="BE7" s="38">
        <v>161.94999999999999</v>
      </c>
      <c r="BF7" s="38">
        <v>154.41</v>
      </c>
      <c r="BG7" s="38">
        <v>151.99</v>
      </c>
      <c r="BH7" s="38">
        <v>150.22999999999999</v>
      </c>
      <c r="BI7" s="38">
        <v>160.19</v>
      </c>
      <c r="BJ7" s="38">
        <v>324.08999999999997</v>
      </c>
      <c r="BK7" s="38">
        <v>319.82</v>
      </c>
      <c r="BL7" s="38">
        <v>312.02999999999997</v>
      </c>
      <c r="BM7" s="38">
        <v>307.45999999999998</v>
      </c>
      <c r="BN7" s="38">
        <v>312.58</v>
      </c>
      <c r="BO7" s="38">
        <v>274.27</v>
      </c>
      <c r="BP7" s="38">
        <v>108.16</v>
      </c>
      <c r="BQ7" s="38">
        <v>108.94</v>
      </c>
      <c r="BR7" s="38">
        <v>109.9</v>
      </c>
      <c r="BS7" s="38">
        <v>108.56</v>
      </c>
      <c r="BT7" s="38">
        <v>106.89</v>
      </c>
      <c r="BU7" s="38">
        <v>99.46</v>
      </c>
      <c r="BV7" s="38">
        <v>105.21</v>
      </c>
      <c r="BW7" s="38">
        <v>105.71</v>
      </c>
      <c r="BX7" s="38">
        <v>106.01</v>
      </c>
      <c r="BY7" s="38">
        <v>104.57</v>
      </c>
      <c r="BZ7" s="38">
        <v>104.36</v>
      </c>
      <c r="CA7" s="38">
        <v>182.46</v>
      </c>
      <c r="CB7" s="38">
        <v>179.2</v>
      </c>
      <c r="CC7" s="38">
        <v>178.25</v>
      </c>
      <c r="CD7" s="38">
        <v>179.41</v>
      </c>
      <c r="CE7" s="38">
        <v>179.19</v>
      </c>
      <c r="CF7" s="38">
        <v>171.78</v>
      </c>
      <c r="CG7" s="38">
        <v>162.59</v>
      </c>
      <c r="CH7" s="38">
        <v>162.15</v>
      </c>
      <c r="CI7" s="38">
        <v>162.24</v>
      </c>
      <c r="CJ7" s="38">
        <v>165.47</v>
      </c>
      <c r="CK7" s="38">
        <v>165.71</v>
      </c>
      <c r="CL7" s="38">
        <v>51.14</v>
      </c>
      <c r="CM7" s="38">
        <v>49.96</v>
      </c>
      <c r="CN7" s="38">
        <v>48.71</v>
      </c>
      <c r="CO7" s="38">
        <v>48.84</v>
      </c>
      <c r="CP7" s="38">
        <v>48.38</v>
      </c>
      <c r="CQ7" s="38">
        <v>59.68</v>
      </c>
      <c r="CR7" s="38">
        <v>59.17</v>
      </c>
      <c r="CS7" s="38">
        <v>59.34</v>
      </c>
      <c r="CT7" s="38">
        <v>59.11</v>
      </c>
      <c r="CU7" s="38">
        <v>59.74</v>
      </c>
      <c r="CV7" s="38">
        <v>60.41</v>
      </c>
      <c r="CW7" s="38">
        <v>92.11</v>
      </c>
      <c r="CX7" s="38">
        <v>92.69</v>
      </c>
      <c r="CY7" s="38">
        <v>94.29</v>
      </c>
      <c r="CZ7" s="38">
        <v>93.76</v>
      </c>
      <c r="DA7" s="38">
        <v>93.24</v>
      </c>
      <c r="DB7" s="38">
        <v>87.63</v>
      </c>
      <c r="DC7" s="38">
        <v>87.6</v>
      </c>
      <c r="DD7" s="38">
        <v>87.74</v>
      </c>
      <c r="DE7" s="38">
        <v>87.91</v>
      </c>
      <c r="DF7" s="38">
        <v>87.28</v>
      </c>
      <c r="DG7" s="38">
        <v>89.93</v>
      </c>
      <c r="DH7" s="38">
        <v>56.51</v>
      </c>
      <c r="DI7" s="38">
        <v>56.37</v>
      </c>
      <c r="DJ7" s="38">
        <v>56.92</v>
      </c>
      <c r="DK7" s="38">
        <v>57.05</v>
      </c>
      <c r="DL7" s="38">
        <v>57.92</v>
      </c>
      <c r="DM7" s="38">
        <v>39.65</v>
      </c>
      <c r="DN7" s="38">
        <v>45.25</v>
      </c>
      <c r="DO7" s="38">
        <v>46.27</v>
      </c>
      <c r="DP7" s="38">
        <v>46.88</v>
      </c>
      <c r="DQ7" s="38">
        <v>46.94</v>
      </c>
      <c r="DR7" s="38">
        <v>48.12</v>
      </c>
      <c r="DS7" s="38">
        <v>31.38</v>
      </c>
      <c r="DT7" s="38">
        <v>34.119999999999997</v>
      </c>
      <c r="DU7" s="38">
        <v>36.06</v>
      </c>
      <c r="DV7" s="38">
        <v>38.299999999999997</v>
      </c>
      <c r="DW7" s="38">
        <v>41.08</v>
      </c>
      <c r="DX7" s="38">
        <v>9.7100000000000009</v>
      </c>
      <c r="DY7" s="38">
        <v>10.71</v>
      </c>
      <c r="DZ7" s="38">
        <v>10.93</v>
      </c>
      <c r="EA7" s="38">
        <v>13.39</v>
      </c>
      <c r="EB7" s="38">
        <v>14.48</v>
      </c>
      <c r="EC7" s="38">
        <v>15.89</v>
      </c>
      <c r="ED7" s="38">
        <v>0.93</v>
      </c>
      <c r="EE7" s="38">
        <v>0.67</v>
      </c>
      <c r="EF7" s="38">
        <v>0.02</v>
      </c>
      <c r="EG7" s="38">
        <v>0.38</v>
      </c>
      <c r="EH7" s="38">
        <v>0.51</v>
      </c>
      <c r="EI7" s="38">
        <v>0.83</v>
      </c>
      <c r="EJ7" s="38">
        <v>0.72</v>
      </c>
      <c r="EK7" s="38">
        <v>0.71</v>
      </c>
      <c r="EL7" s="38">
        <v>0.71</v>
      </c>
      <c r="EM7" s="38">
        <v>0.75</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111</v>
      </c>
      <c r="C9" s="41" t="s">
        <v>112</v>
      </c>
      <c r="D9" s="41" t="s">
        <v>113</v>
      </c>
      <c r="E9" s="41" t="s">
        <v>114</v>
      </c>
      <c r="F9" s="41" t="s">
        <v>115</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2019-02-13T10:18:31Z</cp:lastPrinted>
  <dcterms:created xsi:type="dcterms:W3CDTF">2018-12-03T08:34:18Z</dcterms:created>
  <dcterms:modified xsi:type="dcterms:W3CDTF">2019-02-13T10:18:35Z</dcterms:modified>
  <cp:category/>
</cp:coreProperties>
</file>