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3羽曳野市\"/>
    </mc:Choice>
  </mc:AlternateContent>
  <workbookProtection workbookAlgorithmName="SHA-512" workbookHashValue="L798wfZaVV0kkVpj4nAcjSeAFm2b7EEzCOIMzNrmWpI+mECxVjF/WMcuD3eqxu+rj1DC0goyaWjxZIKfjEtz2g==" workbookSaltValue="1XiMraFzDqriUeKjT0av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<sst xmlns="http://schemas.openxmlformats.org/spreadsheetml/2006/main" count="250" uniqueCount="126">
  <si>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</si>
  <si>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</si>
  <si>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</si>
  <si>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</si>
  <si>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</si>
  <si>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</si>
  <si>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</si>
  <si>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</si>
  <si>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</si>
  <si>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</si>
  <si>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</si>
  <si>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</si>
  <si>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</si>
  <si>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</si>
  <si>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</si>
  <si>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</si>
  <si>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</si>
  <si>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</si>
  <si>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</si>
  <si>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</si>
  <si>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</si>
  <si>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</si>
  <si>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</si>
  <si>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</si>
  <si>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</si>
  <si>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</si>
  <si>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</si>
  <si>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</si>
  <si>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</si>
  <si>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</si>
  <si>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</si>
  <si>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</si>
  <si>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</si>
  <si>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</si>
  <si>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</si>
  <si>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</si>
  <si>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</si>
  <si>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</si>
  <si>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</si>
  <si>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</si>
  <si>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</si>
  <si>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</si>
  <si>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</si>
  <si>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</si>
  <si>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</si>
  <si>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</si>
  <si>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</si>
  <si>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</si>
  <si>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</si>
  <si>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</si>
  <si>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</si>
  <si>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</si>
  <si>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</si>
  <si>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</si>
  <si>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</si>
  <si>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</si>
  <si>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</si>
  <si>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</si>
  <si>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</si>
  <si>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</si>
  <si>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</si>
  <si>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</si>
  <si>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</si>
  <si>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</si>
  <si>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</si>
  <si>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</si>
  <si>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</si>
  <si>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</si>
  <si>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</si>
  <si>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</si>
  <si>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</si>
  <si>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</si>
  <si>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</si>
  <si>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</si>
  <si>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</si>
  <si>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</si>
  <si>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</si>
  <si>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</si>
  <si>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</si>
  <si>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</si>
  <si>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</si>
  <si>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</si>
  <si>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</si>
  <si>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</si>
  <si>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</si>
  <si>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</si>
  <si>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</si>
  <si>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</si>
  <si>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</si>
  <si>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</si>
  <si>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</si>
  <si>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</si>
  <si>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</si>
  <si>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</si>
  <si>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</si>
  <si>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</si>
  <si>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</si>
  <si>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</si>
  <si>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</si>
  <si>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</si>
  <si>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</si>
  <si>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</si>
  <si>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</si>
  <si>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</si>
  <si>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</si>
  <si>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</si>
  <si>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</si>
  <si>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</si>
  <si>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</si>
  <si>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</si>
  <si>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</si>
  <si>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法非適用</t>
  </si>
  <si>
    <t>下水道事業</t>
  </si>
  <si>
    <t>公共下水道</t>
  </si>
  <si>
    <t>Bb2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</si>
  <si>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</si>
  <si>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</si>
  <si>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</si>
  <si>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</si>
  <si>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</si>
  <si>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</si>
  <si>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</si>
  <si>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</si>
  <si>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により費用を賄えている割合は、31年4月の地方公営企業法適用に伴う決算時期の前倒しにより費用が減少したため前年度より増加したものの、借入金返済額の増加により費用が増加傾向にあることから、6割程度の低い水準にあります。
④料金収入に対する借入金の残高の割合は、料金改定に伴う料金収入の増加や借入金の返済により減少傾向にはありますが、過去の投資に伴い類似団体と比較して1.2倍程度の高い水準にあります。
⑤費用を使用料収入で回収する割合は、過去に料金改定を行いましたが、すべての経費を回収できるまでは至っておらず、類似団体よりやや低い水準にあります。
⑦単独処理場を設置していないため、当該値を計上しておりません。
⑧下水道の処理区域において汚水処理が行われている人口割合は、接続に際しての経済的負担の大きさなどから、8割程度と類似団体より低い水準にあります。</t>
    <phoneticPr fontId="4"/>
  </si>
  <si>
    <t>③一部管渠において耐用年数が経過し、今後も老朽化が進行していくことから、長寿命化計画に基づく老朽化対策に着手しました。同計画及び今後策定するストックマネジメント計画に基づき順次老朽化対策を進め、将来にわたり下水道の機能を維持できるよう取り組みます。</t>
    <phoneticPr fontId="4"/>
  </si>
  <si>
    <t>　「使用料収入の減少」、「維持管理費・借入金返済額の増加」、「下水道未普及対策と並行した老朽化対策の実施」等の経営環境の課題に対応するため以下の取り組みを進めます。
　収益面においては、水洗化の促進による施設の有効活用や使用料水準の適正化検討などによる「財源の確保」に取り組みます。
　費用面においては、財源に見合った「計画的かつバランスのとれた投資」、それに伴う「借入金の返済額の圧縮」、「維持管理の一層の効率化」に取り組みます。
　これらの取り組みに加え、平成30年度の地方公営企業法適用及び平成32年度策定予定の経営戦略により経営状況の透明性向上と経営基盤の強化を図り、安定的かつ持続可能な事業運営に努めてまいります。</t>
    <rPh sb="248" eb="250">
      <t>ヘイセイ</t>
    </rPh>
    <rPh sb="252" eb="254">
      <t>ネンド</t>
    </rPh>
    <rPh sb="256" eb="25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</si>
</sst>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c:v>
                </c:pt>
              </c:numCache>
            </c:numRef>
          </c:val>
          <c:extLst>
            <c:ext xmlns:c16="http://schemas.microsoft.com/office/drawing/2014/chart" uri="{C3380CC4-5D6E-409C-BE32-E72D297353CC}">
              <c16:uniqueId val="{00000000-068D-4037-B1B1-0B7D1B1259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0.04</c:v>
                </c:pt>
                <c:pt idx="3" formatCode="#,##0.00;&quot;△&quot;#,##0.00;&quot;-&quot;">
                  <c:v>0.01</c:v>
                </c:pt>
                <c:pt idx="4" formatCode="#,##0.00;&quot;△&quot;#,##0.00;&quot;-&quot;">
                  <c:v>0.08</c:v>
                </c:pt>
              </c:numCache>
            </c:numRef>
          </c:val>
          <c:smooth val="0"/>
          <c:extLst>
            <c:ext xmlns:c16="http://schemas.microsoft.com/office/drawing/2014/chart" uri="{C3380CC4-5D6E-409C-BE32-E72D297353CC}">
              <c16:uniqueId val="{00000001-068D-4037-B1B1-0B7D1B1259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E3-4F10-81F7-4241EA30EB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E3-4F10-81F7-4241EA30EB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85.71</c:v>
                </c:pt>
                <c:pt idx="1">
                  <c:v>86.09</c:v>
                </c:pt>
                <c:pt idx="2">
                  <c:v>86.41</c:v>
                </c:pt>
                <c:pt idx="3">
                  <c:v>86.85</c:v>
                </c:pt>
                <c:pt idx="4">
                  <c:v>86.71</c:v>
                </c:pt>
              </c:numCache>
            </c:numRef>
          </c:val>
          <c:extLst>
            <c:ext xmlns:c16="http://schemas.microsoft.com/office/drawing/2014/chart" uri="{C3380CC4-5D6E-409C-BE32-E72D297353CC}">
              <c16:uniqueId val="{00000000-5F07-46F8-88E1-E2633907F8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89.96</c:v>
                </c:pt>
                <c:pt idx="3">
                  <c:v>89.15</c:v>
                </c:pt>
                <c:pt idx="4">
                  <c:v>89.5</c:v>
                </c:pt>
              </c:numCache>
            </c:numRef>
          </c:val>
          <c:smooth val="0"/>
          <c:extLst>
            <c:ext xmlns:c16="http://schemas.microsoft.com/office/drawing/2014/chart" uri="{C3380CC4-5D6E-409C-BE32-E72D297353CC}">
              <c16:uniqueId val="{00000001-5F07-46F8-88E1-E2633907F8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64.849999999999994</c:v>
                </c:pt>
                <c:pt idx="1">
                  <c:v>61.41</c:v>
                </c:pt>
                <c:pt idx="2">
                  <c:v>60.33</c:v>
                </c:pt>
                <c:pt idx="3">
                  <c:v>60.68</c:v>
                </c:pt>
                <c:pt idx="4">
                  <c:v>65.98</c:v>
                </c:pt>
              </c:numCache>
            </c:numRef>
          </c:val>
          <c:extLst>
            <c:ext xmlns:c16="http://schemas.microsoft.com/office/drawing/2014/chart" uri="{C3380CC4-5D6E-409C-BE32-E72D297353CC}">
              <c16:uniqueId val="{00000000-DE68-48A7-9A89-8A12762997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68-48A7-9A89-8A12762997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5-4FF5-B03A-39F81FCD7C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5-4FF5-B03A-39F81FCD7C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4F-419A-854E-10F323D592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F-419A-854E-10F323D592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DB-4297-91F8-8187747022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B-4297-91F8-8187747022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63-4B3F-87DD-20D047A86A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63-4B3F-87DD-20D047A86A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1812.52</c:v>
                </c:pt>
                <c:pt idx="1">
                  <c:v>1799.85</c:v>
                </c:pt>
                <c:pt idx="2">
                  <c:v>1791.05</c:v>
                </c:pt>
                <c:pt idx="3">
                  <c:v>1754.48</c:v>
                </c:pt>
                <c:pt idx="4">
                  <c:v>1727.47</c:v>
                </c:pt>
              </c:numCache>
            </c:numRef>
          </c:val>
          <c:extLst>
            <c:ext xmlns:c16="http://schemas.microsoft.com/office/drawing/2014/chart" uri="{C3380CC4-5D6E-409C-BE32-E72D297353CC}">
              <c16:uniqueId val="{00000000-F985-411C-8B46-D5F45949DC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1378.57</c:v>
                </c:pt>
                <c:pt idx="3">
                  <c:v>1461.84</c:v>
                </c:pt>
                <c:pt idx="4">
                  <c:v>1367.44</c:v>
                </c:pt>
              </c:numCache>
            </c:numRef>
          </c:val>
          <c:smooth val="0"/>
          <c:extLst>
            <c:ext xmlns:c16="http://schemas.microsoft.com/office/drawing/2014/chart" uri="{C3380CC4-5D6E-409C-BE32-E72D297353CC}">
              <c16:uniqueId val="{00000001-F985-411C-8B46-D5F45949DC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86.3</c:v>
                </c:pt>
                <c:pt idx="1">
                  <c:v>84.19</c:v>
                </c:pt>
                <c:pt idx="2">
                  <c:v>80.91</c:v>
                </c:pt>
                <c:pt idx="3">
                  <c:v>78.569999999999993</c:v>
                </c:pt>
                <c:pt idx="4">
                  <c:v>79.47</c:v>
                </c:pt>
              </c:numCache>
            </c:numRef>
          </c:val>
          <c:extLst>
            <c:ext xmlns:c16="http://schemas.microsoft.com/office/drawing/2014/chart" uri="{C3380CC4-5D6E-409C-BE32-E72D297353CC}">
              <c16:uniqueId val="{00000000-310B-437D-B527-AE7A373F40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89.95</c:v>
                </c:pt>
                <c:pt idx="3">
                  <c:v>91.59</c:v>
                </c:pt>
                <c:pt idx="4">
                  <c:v>86.04</c:v>
                </c:pt>
              </c:numCache>
            </c:numRef>
          </c:val>
          <c:smooth val="0"/>
          <c:extLst>
            <c:ext xmlns:c16="http://schemas.microsoft.com/office/drawing/2014/chart" uri="{C3380CC4-5D6E-409C-BE32-E72D297353CC}">
              <c16:uniqueId val="{00000001-310B-437D-B527-AE7A373F40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162.16</c:v>
                </c:pt>
                <c:pt idx="1">
                  <c:v>168.97</c:v>
                </c:pt>
                <c:pt idx="2">
                  <c:v>175.24</c:v>
                </c:pt>
                <c:pt idx="3">
                  <c:v>180.85</c:v>
                </c:pt>
                <c:pt idx="4">
                  <c:v>150</c:v>
                </c:pt>
              </c:numCache>
            </c:numRef>
          </c:val>
          <c:extLst>
            <c:ext xmlns:c16="http://schemas.microsoft.com/office/drawing/2014/chart" uri="{C3380CC4-5D6E-409C-BE32-E72D297353CC}">
              <c16:uniqueId val="{00000000-C091-4E04-904C-8A14C1BF89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150.88</c:v>
                </c:pt>
                <c:pt idx="3">
                  <c:v>148.1</c:v>
                </c:pt>
                <c:pt idx="4">
                  <c:v>150.41999999999999</c:v>
                </c:pt>
              </c:numCache>
            </c:numRef>
          </c:val>
          <c:smooth val="0"/>
          <c:extLst>
            <c:ext xmlns:c16="http://schemas.microsoft.com/office/drawing/2014/chart" uri="{C3380CC4-5D6E-409C-BE32-E72D297353CC}">
              <c16:uniqueId val="{00000001-C091-4E04-904C-8A14C1BF89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羽曳野市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Bb2</v>
      </c>
      <c r="X8" s="71"/>
      <c r="Y8" s="71"/>
      <c r="Z8" s="71"/>
      <c r="AA8" s="71"/>
      <c r="AB8" s="71"/>
      <c r="AC8" s="71"/>
      <c r="AD8" s="72" t="str">
        <f>データ!$M$6</f>
        <v>非設置</v>
      </c>
      <c r="AE8" s="72"/>
      <c r="AF8" s="72"/>
      <c r="AG8" s="72"/>
      <c r="AH8" s="72"/>
      <c r="AI8" s="72"/>
      <c r="AJ8" s="72"/>
      <c r="AK8" s="3"/>
      <c r="AL8" s="66">
        <f>データ!S6</f>
        <v>112719</v>
      </c>
      <c r="AM8" s="66"/>
      <c r="AN8" s="66"/>
      <c r="AO8" s="66"/>
      <c r="AP8" s="66"/>
      <c r="AQ8" s="66"/>
      <c r="AR8" s="66"/>
      <c r="AS8" s="66"/>
      <c r="AT8" s="65">
        <f>データ!T6</f>
        <v>26.45</v>
      </c>
      <c r="AU8" s="65"/>
      <c r="AV8" s="65"/>
      <c r="AW8" s="65"/>
      <c r="AX8" s="65"/>
      <c r="AY8" s="65"/>
      <c r="AZ8" s="65"/>
      <c r="BA8" s="65"/>
      <c r="BB8" s="65">
        <f>データ!U6</f>
        <v>4261.59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83.72</v>
      </c>
      <c r="Q10" s="65"/>
      <c r="R10" s="65"/>
      <c r="S10" s="65"/>
      <c r="T10" s="65"/>
      <c r="U10" s="65"/>
      <c r="V10" s="65"/>
      <c r="W10" s="65">
        <f>データ!Q6</f>
        <v>93.78</v>
      </c>
      <c r="X10" s="65"/>
      <c r="Y10" s="65"/>
      <c r="Z10" s="65"/>
      <c r="AA10" s="65"/>
      <c r="AB10" s="65"/>
      <c r="AC10" s="65"/>
      <c r="AD10" s="66">
        <f>データ!R6</f>
        <v>2190</v>
      </c>
      <c r="AE10" s="66"/>
      <c r="AF10" s="66"/>
      <c r="AG10" s="66"/>
      <c r="AH10" s="66"/>
      <c r="AI10" s="66"/>
      <c r="AJ10" s="66"/>
      <c r="AK10" s="2"/>
      <c r="AL10" s="66">
        <f>データ!V6</f>
        <v>94146</v>
      </c>
      <c r="AM10" s="66"/>
      <c r="AN10" s="66"/>
      <c r="AO10" s="66"/>
      <c r="AP10" s="66"/>
      <c r="AQ10" s="66"/>
      <c r="AR10" s="66"/>
      <c r="AS10" s="66"/>
      <c r="AT10" s="65">
        <f>データ!W6</f>
        <v>9.7100000000000009</v>
      </c>
      <c r="AU10" s="65"/>
      <c r="AV10" s="65"/>
      <c r="AW10" s="65"/>
      <c r="AX10" s="65"/>
      <c r="AY10" s="65"/>
      <c r="AZ10" s="65"/>
      <c r="BA10" s="65"/>
      <c r="BB10" s="65">
        <f>データ!X6</f>
        <v>9695.7800000000007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TKMEjQEhy2PjBv0BWJqM9A3gMSS3aS9TGjVuMxTgp9H+UHWGqsCHDgA5YYnRTnq/3DYpYVPbFATrmxgTXnUUw==" saltValue="9sMwI+hSokNa3HbRN6pf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272221</v>
      </c>
      <c r="D6" s="32">
        <f t="shared" si="3"/>
        <v>47</v>
      </c>
      <c r="E6" s="32">
        <f t="shared" si="3"/>
        <v>17</v>
      </c>
      <c r="F6" s="32">
        <f t="shared" si="3"/>
        <v>1</v>
      </c>
      <c r="G6" s="32">
        <f t="shared" si="3"/>
        <v>0</v>
      </c>
      <c r="H6" s="32" t="str">
        <f t="shared" si="3"/>
        <v>大阪府　羽曳野市</v>
      </c>
      <c r="I6" s="32" t="str">
        <f t="shared" si="3"/>
        <v>法非適用</v>
      </c>
      <c r="J6" s="32" t="str">
        <f t="shared" si="3"/>
        <v>下水道事業</v>
      </c>
      <c r="K6" s="32" t="str">
        <f t="shared" si="3"/>
        <v>公共下水道</v>
      </c>
      <c r="L6" s="32" t="str">
        <f t="shared" si="3"/>
        <v>Bb2</v>
      </c>
      <c r="M6" s="32" t="str">
        <f t="shared" si="3"/>
        <v>非設置</v>
      </c>
      <c r="N6" s="33" t="str">
        <f t="shared" si="3"/>
        <v>-</v>
      </c>
      <c r="O6" s="33" t="str">
        <f t="shared" si="3"/>
        <v>該当数値なし</v>
      </c>
      <c r="P6" s="33">
        <f t="shared" si="3"/>
        <v>83.72</v>
      </c>
      <c r="Q6" s="33">
        <f t="shared" si="3"/>
        <v>93.78</v>
      </c>
      <c r="R6" s="33">
        <f t="shared" si="3"/>
        <v>2190</v>
      </c>
      <c r="S6" s="33">
        <f t="shared" si="3"/>
        <v>112719</v>
      </c>
      <c r="T6" s="33">
        <f t="shared" si="3"/>
        <v>26.45</v>
      </c>
      <c r="U6" s="33">
        <f t="shared" si="3"/>
        <v>4261.59</v>
      </c>
      <c r="V6" s="33">
        <f t="shared" si="3"/>
        <v>94146</v>
      </c>
      <c r="W6" s="33">
        <f t="shared" si="3"/>
        <v>9.7100000000000009</v>
      </c>
      <c r="X6" s="33">
        <f t="shared" si="3"/>
        <v>9695.7800000000007</v>
      </c>
      <c r="Y6" s="34">
        <f>IF(Y7="",NA(),Y7)</f>
        <v>64.849999999999994</v>
      </c>
      <c r="Z6" s="34">
        <f t="shared" ref="Z6:AH6" si="4">IF(Z7="",NA(),Z7)</f>
        <v>61.41</v>
      </c>
      <c r="AA6" s="34">
        <f t="shared" si="4"/>
        <v>60.33</v>
      </c>
      <c r="AB6" s="34">
        <f t="shared" si="4"/>
        <v>60.68</v>
      </c>
      <c r="AC6" s="34">
        <f t="shared" si="4"/>
        <v>65.98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1812.52</v>
      </c>
      <c r="BG6" s="34">
        <f t="shared" ref="BG6:BO6" si="7">IF(BG7="",NA(),BG7)</f>
        <v>1799.85</v>
      </c>
      <c r="BH6" s="34">
        <f t="shared" si="7"/>
        <v>1791.05</v>
      </c>
      <c r="BI6" s="34">
        <f t="shared" si="7"/>
        <v>1754.48</v>
      </c>
      <c r="BJ6" s="34">
        <f t="shared" si="7"/>
        <v>1727.47</v>
      </c>
      <c r="BK6" s="34">
        <f t="shared" si="7"/>
        <v>1252.27</v>
      </c>
      <c r="BL6" s="34">
        <f t="shared" si="7"/>
        <v>1186.53</v>
      </c>
      <c r="BM6" s="34">
        <f t="shared" si="7"/>
        <v>1378.57</v>
      </c>
      <c r="BN6" s="34">
        <f t="shared" si="7"/>
        <v>1461.84</v>
      </c>
      <c r="BO6" s="34">
        <f t="shared" si="7"/>
        <v>1367.44</v>
      </c>
      <c r="BP6" s="33" t="str">
        <f>IF(BP7="","",IF(BP7="-","【-】","【"&amp;SUBSTITUTE(TEXT(BP7,"#,##0.00"),"-","△")&amp;"】"))</f>
        <v>【707.33】</v>
      </c>
      <c r="BQ6" s="34">
        <f>IF(BQ7="",NA(),BQ7)</f>
        <v>86.3</v>
      </c>
      <c r="BR6" s="34">
        <f t="shared" ref="BR6:BZ6" si="8">IF(BR7="",NA(),BR7)</f>
        <v>84.19</v>
      </c>
      <c r="BS6" s="34">
        <f t="shared" si="8"/>
        <v>80.91</v>
      </c>
      <c r="BT6" s="34">
        <f t="shared" si="8"/>
        <v>78.569999999999993</v>
      </c>
      <c r="BU6" s="34">
        <f t="shared" si="8"/>
        <v>79.47</v>
      </c>
      <c r="BV6" s="34">
        <f t="shared" si="8"/>
        <v>79.45</v>
      </c>
      <c r="BW6" s="34">
        <f t="shared" si="8"/>
        <v>86.66</v>
      </c>
      <c r="BX6" s="34">
        <f t="shared" si="8"/>
        <v>89.95</v>
      </c>
      <c r="BY6" s="34">
        <f t="shared" si="8"/>
        <v>91.59</v>
      </c>
      <c r="BZ6" s="34">
        <f t="shared" si="8"/>
        <v>86.04</v>
      </c>
      <c r="CA6" s="33" t="str">
        <f>IF(CA7="","",IF(CA7="-","【-】","【"&amp;SUBSTITUTE(TEXT(CA7,"#,##0.00"),"-","△")&amp;"】"))</f>
        <v>【101.26】</v>
      </c>
      <c r="CB6" s="34">
        <f>IF(CB7="",NA(),CB7)</f>
        <v>162.16</v>
      </c>
      <c r="CC6" s="34">
        <f t="shared" ref="CC6:CK6" si="9">IF(CC7="",NA(),CC7)</f>
        <v>168.97</v>
      </c>
      <c r="CD6" s="34">
        <f t="shared" si="9"/>
        <v>175.24</v>
      </c>
      <c r="CE6" s="34">
        <f t="shared" si="9"/>
        <v>180.85</v>
      </c>
      <c r="CF6" s="34">
        <f t="shared" si="9"/>
        <v>150</v>
      </c>
      <c r="CG6" s="34">
        <f t="shared" si="9"/>
        <v>162.63</v>
      </c>
      <c r="CH6" s="34">
        <f t="shared" si="9"/>
        <v>151.65</v>
      </c>
      <c r="CI6" s="34">
        <f t="shared" si="9"/>
        <v>150.88</v>
      </c>
      <c r="CJ6" s="34">
        <f t="shared" si="9"/>
        <v>148.1</v>
      </c>
      <c r="CK6" s="34">
        <f t="shared" si="9"/>
        <v>150.41999999999999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t="str">
        <f t="shared" si="10"/>
        <v>-</v>
      </c>
      <c r="CV6" s="34" t="str">
        <f t="shared" si="10"/>
        <v>-</v>
      </c>
      <c r="CW6" s="33" t="str">
        <f>IF(CW7="","",IF(CW7="-","【-】","【"&amp;SUBSTITUTE(TEXT(CW7,"#,##0.00"),"-","△")&amp;"】"))</f>
        <v>【60.13】</v>
      </c>
      <c r="CX6" s="34">
        <f>IF(CX7="",NA(),CX7)</f>
        <v>85.71</v>
      </c>
      <c r="CY6" s="34">
        <f t="shared" ref="CY6:DG6" si="11">IF(CY7="",NA(),CY7)</f>
        <v>86.09</v>
      </c>
      <c r="CZ6" s="34">
        <f t="shared" si="11"/>
        <v>86.41</v>
      </c>
      <c r="DA6" s="34">
        <f t="shared" si="11"/>
        <v>86.85</v>
      </c>
      <c r="DB6" s="34">
        <f t="shared" si="11"/>
        <v>86.71</v>
      </c>
      <c r="DC6" s="34">
        <f t="shared" si="11"/>
        <v>90.76</v>
      </c>
      <c r="DD6" s="34">
        <f t="shared" si="11"/>
        <v>91.47</v>
      </c>
      <c r="DE6" s="34">
        <f t="shared" si="11"/>
        <v>89.96</v>
      </c>
      <c r="DF6" s="34">
        <f t="shared" si="11"/>
        <v>89.15</v>
      </c>
      <c r="DG6" s="34">
        <f t="shared" si="11"/>
        <v>89.5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0.3</v>
      </c>
      <c r="EJ6" s="33">
        <f t="shared" si="14"/>
        <v>0</v>
      </c>
      <c r="EK6" s="33">
        <f t="shared" si="14"/>
        <v>0</v>
      </c>
      <c r="EL6" s="34">
        <f t="shared" si="14"/>
        <v>0.04</v>
      </c>
      <c r="EM6" s="34">
        <f t="shared" si="14"/>
        <v>0.01</v>
      </c>
      <c r="EN6" s="34">
        <f t="shared" si="14"/>
        <v>0.08</v>
      </c>
      <c r="EO6" s="33" t="str">
        <f>IF(EO7="","",IF(EO7="-","【-】","【"&amp;SUBSTITUTE(TEXT(EO7,"#,##0.00"),"-","△")&amp;"】"))</f>
        <v>【0.23】</v>
      </c>
    </row>
    <row r="7" spans="1:145" s="35" customFormat="1" x14ac:dyDescent="0.15">
      <c r="A7" s="27"/>
      <c r="B7" s="36">
        <v>2017</v>
      </c>
      <c r="C7" s="36">
        <v>272221</v>
      </c>
      <c r="D7" s="36">
        <v>47</v>
      </c>
      <c r="E7" s="36">
        <v>17</v>
      </c>
      <c r="F7" s="36">
        <v>1</v>
      </c>
      <c r="G7" s="36">
        <v>0</v>
      </c>
      <c r="H7" s="36" t="s">
        <v>110</v>
      </c>
      <c r="I7" s="36" t="s">
        <v>111</v>
      </c>
      <c r="J7" s="36" t="s">
        <v>112</v>
      </c>
      <c r="K7" s="36" t="s">
        <v>113</v>
      </c>
      <c r="L7" s="36" t="s">
        <v>114</v>
      </c>
      <c r="M7" s="36" t="s">
        <v>115</v>
      </c>
      <c r="N7" s="37" t="s">
        <v>116</v>
      </c>
      <c r="O7" s="37" t="s">
        <v>117</v>
      </c>
      <c r="P7" s="37">
        <v>83.72</v>
      </c>
      <c r="Q7" s="37">
        <v>93.78</v>
      </c>
      <c r="R7" s="37">
        <v>2190</v>
      </c>
      <c r="S7" s="37">
        <v>112719</v>
      </c>
      <c r="T7" s="37">
        <v>26.45</v>
      </c>
      <c r="U7" s="37">
        <v>4261.59</v>
      </c>
      <c r="V7" s="37">
        <v>94146</v>
      </c>
      <c r="W7" s="37">
        <v>9.7100000000000009</v>
      </c>
      <c r="X7" s="37">
        <v>9695.7800000000007</v>
      </c>
      <c r="Y7" s="37">
        <v>64.849999999999994</v>
      </c>
      <c r="Z7" s="37">
        <v>61.41</v>
      </c>
      <c r="AA7" s="37">
        <v>60.33</v>
      </c>
      <c r="AB7" s="37">
        <v>60.68</v>
      </c>
      <c r="AC7" s="37">
        <v>65.98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1812.52</v>
      </c>
      <c r="BG7" s="37">
        <v>1799.85</v>
      </c>
      <c r="BH7" s="37">
        <v>1791.05</v>
      </c>
      <c r="BI7" s="37">
        <v>1754.48</v>
      </c>
      <c r="BJ7" s="37">
        <v>1727.47</v>
      </c>
      <c r="BK7" s="37">
        <v>1252.27</v>
      </c>
      <c r="BL7" s="37">
        <v>1186.53</v>
      </c>
      <c r="BM7" s="37">
        <v>1378.57</v>
      </c>
      <c r="BN7" s="37">
        <v>1461.84</v>
      </c>
      <c r="BO7" s="37">
        <v>1367.44</v>
      </c>
      <c r="BP7" s="37">
        <v>707.33</v>
      </c>
      <c r="BQ7" s="37">
        <v>86.3</v>
      </c>
      <c r="BR7" s="37">
        <v>84.19</v>
      </c>
      <c r="BS7" s="37">
        <v>80.91</v>
      </c>
      <c r="BT7" s="37">
        <v>78.569999999999993</v>
      </c>
      <c r="BU7" s="37">
        <v>79.47</v>
      </c>
      <c r="BV7" s="37">
        <v>79.45</v>
      </c>
      <c r="BW7" s="37">
        <v>86.66</v>
      </c>
      <c r="BX7" s="37">
        <v>89.95</v>
      </c>
      <c r="BY7" s="37">
        <v>91.59</v>
      </c>
      <c r="BZ7" s="37">
        <v>86.04</v>
      </c>
      <c r="CA7" s="37">
        <v>101.26</v>
      </c>
      <c r="CB7" s="37">
        <v>162.16</v>
      </c>
      <c r="CC7" s="37">
        <v>168.97</v>
      </c>
      <c r="CD7" s="37">
        <v>175.24</v>
      </c>
      <c r="CE7" s="37">
        <v>180.85</v>
      </c>
      <c r="CF7" s="37">
        <v>150</v>
      </c>
      <c r="CG7" s="37">
        <v>162.63</v>
      </c>
      <c r="CH7" s="37">
        <v>151.65</v>
      </c>
      <c r="CI7" s="37">
        <v>150.88</v>
      </c>
      <c r="CJ7" s="37">
        <v>148.1</v>
      </c>
      <c r="CK7" s="37">
        <v>150.41999999999999</v>
      </c>
      <c r="CL7" s="37">
        <v>136.38999999999999</v>
      </c>
      <c r="CM7" s="37" t="s">
        <v>116</v>
      </c>
      <c r="CN7" s="37" t="s">
        <v>116</v>
      </c>
      <c r="CO7" s="37" t="s">
        <v>116</v>
      </c>
      <c r="CP7" s="37" t="s">
        <v>116</v>
      </c>
      <c r="CQ7" s="37" t="s">
        <v>116</v>
      </c>
      <c r="CR7" s="37" t="s">
        <v>116</v>
      </c>
      <c r="CS7" s="37" t="s">
        <v>116</v>
      </c>
      <c r="CT7" s="37" t="s">
        <v>116</v>
      </c>
      <c r="CU7" s="37" t="s">
        <v>116</v>
      </c>
      <c r="CV7" s="37" t="s">
        <v>116</v>
      </c>
      <c r="CW7" s="37">
        <v>60.13</v>
      </c>
      <c r="CX7" s="37">
        <v>85.71</v>
      </c>
      <c r="CY7" s="37">
        <v>86.09</v>
      </c>
      <c r="CZ7" s="37">
        <v>86.41</v>
      </c>
      <c r="DA7" s="37">
        <v>86.85</v>
      </c>
      <c r="DB7" s="37">
        <v>86.71</v>
      </c>
      <c r="DC7" s="37">
        <v>90.76</v>
      </c>
      <c r="DD7" s="37">
        <v>91.47</v>
      </c>
      <c r="DE7" s="37">
        <v>89.96</v>
      </c>
      <c r="DF7" s="37">
        <v>89.15</v>
      </c>
      <c r="DG7" s="37">
        <v>89.5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0.3</v>
      </c>
      <c r="EJ7" s="37">
        <v>0</v>
      </c>
      <c r="EK7" s="37">
        <v>0</v>
      </c>
      <c r="EL7" s="37">
        <v>0.04</v>
      </c>
      <c r="EM7" s="37">
        <v>0.01</v>
      </c>
      <c r="EN7" s="37">
        <v>0.08</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2019-02-05T05:20:28Z</cp:lastPrinted>
  <dcterms:created xsi:type="dcterms:W3CDTF">2018-12-03T09:05:43Z</dcterms:created>
  <dcterms:modified xsi:type="dcterms:W3CDTF">2019-02-13T08:17:57Z</dcterms:modified>
  <cp:category/>
</cp:coreProperties>
</file>