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3羽曳野市\"/>
    </mc:Choice>
  </mc:AlternateContent>
  <workbookProtection workbookAlgorithmName="SHA-512" workbookHashValue="qEwQ0JLN2kJ/xum5UbODnsOfKP69XNT2BtAcb61XS8G5k5tbFjMk5Wmqh+IgZakcjVUirNtsNUeauM86XeJHfg==" workbookSaltValue="FI5eoZEgXS3Cbpc7bOn4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<sst xmlns="http://schemas.openxmlformats.org/spreadsheetml/2006/main" count="232" uniqueCount="120">
  <si>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</si>
  <si>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</si>
  <si>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</si>
  <si>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</si>
  <si>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</si>
  <si>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</si>
  <si>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</si>
  <si>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</si>
  <si>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</si>
  <si>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</si>
  <si>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</si>
  <si>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</si>
  <si>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</si>
  <si>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</si>
  <si>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</si>
  <si>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</si>
  <si>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</si>
  <si>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</si>
  <si>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</si>
  <si>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</si>
  <si>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</si>
  <si>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</si>
  <si>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</si>
  <si>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</si>
  <si>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</si>
  <si>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</si>
  <si>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</si>
  <si>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</si>
  <si>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</si>
  <si>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</si>
  <si>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</si>
  <si>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</si>
  <si>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</si>
  <si>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</si>
  <si>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</si>
  <si>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</si>
  <si>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</si>
  <si>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</si>
  <si>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</si>
  <si>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</si>
  <si>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</si>
  <si>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</si>
  <si>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</si>
  <si>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</si>
  <si>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</si>
  <si>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</si>
  <si>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</si>
  <si>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</si>
  <si>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</si>
  <si>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</si>
  <si>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</si>
  <si>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</si>
  <si>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</si>
  <si>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</si>
  <si>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</si>
  <si>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</si>
  <si>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</si>
  <si>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</si>
  <si>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</si>
  <si>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</si>
  <si>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</si>
  <si>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</si>
  <si>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</si>
  <si>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</si>
  <si>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</si>
  <si>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</si>
  <si>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</si>
  <si>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</si>
  <si>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</si>
  <si>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</si>
  <si>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</si>
  <si>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</si>
  <si>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</si>
  <si>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</si>
  <si>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</si>
  <si>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</si>
  <si>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</si>
  <si>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</si>
  <si>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</si>
  <si>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</si>
  <si>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</si>
  <si>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</si>
  <si>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</si>
  <si>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</si>
  <si>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</si>
  <si>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</si>
  <si>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</si>
  <si>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</si>
  <si>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</si>
  <si>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</si>
  <si>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</si>
  <si>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</si>
  <si>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</si>
  <si>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</si>
  <si>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</si>
  <si>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</si>
  <si>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</si>
  <si>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</si>
  <si>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</si>
  <si>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</si>
  <si>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</si>
  <si>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</si>
  <si>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</si>
  <si>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</si>
  <si>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</si>
  <si>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</si>
  <si>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</si>
  <si>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</si>
  <si>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</si>
  <si>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</si>
  <si>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</si>
  <si>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</si>
  <si>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</si>
  <si>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</si>
  <si>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</si>
  <si>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</si>
  <si>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</si>
  <si>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①から⑧の指標全数値について、類似団体平均値と比較しても良好な水準を保っていることから、健全かつ効率的な経営をしていると考えます。
　唯一③流動比率については、平成28年度まで類似団体平均値を下回っていましたが、平成29年度は流動負債が減ったことにより平均値を上回りました。流動負債が減った主な理由は下水道使用料収納金の預り金の払込時期を変更（4ヶ月毎払込→毎月払込）したためです。</t>
    <rPh sb="6" eb="8">
      <t>シヒョウ</t>
    </rPh>
    <rPh sb="8" eb="9">
      <t>ゼン</t>
    </rPh>
    <rPh sb="9" eb="11">
      <t>スウチ</t>
    </rPh>
    <rPh sb="16" eb="18">
      <t>ルイジ</t>
    </rPh>
    <rPh sb="18" eb="20">
      <t>ダンタイ</t>
    </rPh>
    <rPh sb="20" eb="23">
      <t>ヘイキンチ</t>
    </rPh>
    <rPh sb="24" eb="26">
      <t>ヒカク</t>
    </rPh>
    <rPh sb="29" eb="31">
      <t>リョウコウ</t>
    </rPh>
    <rPh sb="32" eb="34">
      <t>スイジュン</t>
    </rPh>
    <rPh sb="35" eb="36">
      <t>タモ</t>
    </rPh>
    <rPh sb="45" eb="47">
      <t>ケンゼン</t>
    </rPh>
    <rPh sb="49" eb="51">
      <t>コウリツ</t>
    </rPh>
    <rPh sb="51" eb="52">
      <t>テキ</t>
    </rPh>
    <rPh sb="53" eb="55">
      <t>ケイエイ</t>
    </rPh>
    <rPh sb="61" eb="62">
      <t>カンガ</t>
    </rPh>
    <rPh sb="68" eb="70">
      <t>ユイイツ</t>
    </rPh>
    <rPh sb="71" eb="73">
      <t>リュウドウ</t>
    </rPh>
    <rPh sb="73" eb="75">
      <t>ヒリツ</t>
    </rPh>
    <rPh sb="81" eb="83">
      <t>ヘイセイ</t>
    </rPh>
    <rPh sb="85" eb="87">
      <t>ネンド</t>
    </rPh>
    <rPh sb="89" eb="91">
      <t>ルイジ</t>
    </rPh>
    <rPh sb="91" eb="93">
      <t>ダンタイ</t>
    </rPh>
    <rPh sb="93" eb="96">
      <t>ヘイキンチ</t>
    </rPh>
    <rPh sb="97" eb="99">
      <t>シタマワ</t>
    </rPh>
    <rPh sb="107" eb="109">
      <t>ヘイセイ</t>
    </rPh>
    <rPh sb="111" eb="113">
      <t>ネンド</t>
    </rPh>
    <rPh sb="114" eb="116">
      <t>リュウドウ</t>
    </rPh>
    <rPh sb="116" eb="118">
      <t>フサイ</t>
    </rPh>
    <rPh sb="119" eb="120">
      <t>ヘ</t>
    </rPh>
    <rPh sb="127" eb="130">
      <t>ヘイキンチ</t>
    </rPh>
    <rPh sb="131" eb="133">
      <t>ウワマワ</t>
    </rPh>
    <rPh sb="138" eb="140">
      <t>リュウドウ</t>
    </rPh>
    <rPh sb="140" eb="142">
      <t>フサイ</t>
    </rPh>
    <rPh sb="143" eb="144">
      <t>ヘ</t>
    </rPh>
    <rPh sb="146" eb="147">
      <t>オモ</t>
    </rPh>
    <rPh sb="148" eb="150">
      <t>リユウ</t>
    </rPh>
    <rPh sb="151" eb="154">
      <t>ゲスイドウ</t>
    </rPh>
    <rPh sb="154" eb="157">
      <t>シヨウリョウ</t>
    </rPh>
    <rPh sb="157" eb="159">
      <t>シュウノウ</t>
    </rPh>
    <rPh sb="159" eb="160">
      <t>キン</t>
    </rPh>
    <rPh sb="167" eb="169">
      <t>ジキ</t>
    </rPh>
    <rPh sb="170" eb="172">
      <t>ヘンコウ</t>
    </rPh>
    <rPh sb="175" eb="176">
      <t>ゲツ</t>
    </rPh>
    <rPh sb="176" eb="177">
      <t>ゴト</t>
    </rPh>
    <rPh sb="177" eb="179">
      <t>ハライコミ</t>
    </rPh>
    <rPh sb="180" eb="182">
      <t>マイツキ</t>
    </rPh>
    <phoneticPr fontId="4"/>
  </si>
  <si>
    <t>　平成29年度についても、「経営の健全性・効率性」は類似団体平均値と比較しても良好な水準を保っていることから、健全かつ効率的な経営状況であると考えますが、一方で管路の老朽化は依然として進行しており、早急な対策が必要です。
　そこで、平成29年度は管路更新率を例年以上に上げるよう努めた結果、類似団体平均値を上回りました。
　今後も平成30年度から始まる第6次水道施設整備事業（7ヶ年事業）により、施設の耐震化、老朽管更新を行いながら、経営につきましても平成28年度に策定した経営戦略に基づき、引き続き健全かつ効率的な経営ができるよう努めていきます。</t>
    <rPh sb="1" eb="3">
      <t>ヘイセイ</t>
    </rPh>
    <rPh sb="5" eb="7">
      <t>ネンド</t>
    </rPh>
    <rPh sb="14" eb="16">
      <t>ケイエイ</t>
    </rPh>
    <rPh sb="17" eb="20">
      <t>ケンゼンセイ</t>
    </rPh>
    <rPh sb="21" eb="24">
      <t>コウリツセイ</t>
    </rPh>
    <rPh sb="65" eb="67">
      <t>ジョウキョウ</t>
    </rPh>
    <rPh sb="71" eb="72">
      <t>カンガ</t>
    </rPh>
    <rPh sb="77" eb="79">
      <t>イッポウ</t>
    </rPh>
    <rPh sb="80" eb="82">
      <t>カンロ</t>
    </rPh>
    <rPh sb="83" eb="86">
      <t>ロウキュウカ</t>
    </rPh>
    <rPh sb="92" eb="94">
      <t>シンコウ</t>
    </rPh>
    <rPh sb="99" eb="101">
      <t>サッキュウ</t>
    </rPh>
    <rPh sb="102" eb="104">
      <t>タイサク</t>
    </rPh>
    <rPh sb="105" eb="107">
      <t>ヒツヨウ</t>
    </rPh>
    <rPh sb="116" eb="118">
      <t>ヘイセイ</t>
    </rPh>
    <rPh sb="120" eb="122">
      <t>ネンド</t>
    </rPh>
    <rPh sb="123" eb="125">
      <t>カンロ</t>
    </rPh>
    <rPh sb="125" eb="127">
      <t>コウシン</t>
    </rPh>
    <rPh sb="127" eb="128">
      <t>リツ</t>
    </rPh>
    <rPh sb="129" eb="131">
      <t>レイネン</t>
    </rPh>
    <rPh sb="131" eb="133">
      <t>イジョウ</t>
    </rPh>
    <rPh sb="134" eb="135">
      <t>ア</t>
    </rPh>
    <rPh sb="139" eb="140">
      <t>ツト</t>
    </rPh>
    <rPh sb="142" eb="144">
      <t>ケッカ</t>
    </rPh>
    <rPh sb="145" eb="147">
      <t>ルイジ</t>
    </rPh>
    <rPh sb="147" eb="149">
      <t>ダンタイ</t>
    </rPh>
    <rPh sb="149" eb="152">
      <t>ヘイキンチ</t>
    </rPh>
    <rPh sb="162" eb="164">
      <t>コンゴ</t>
    </rPh>
    <rPh sb="165" eb="167">
      <t>ヘイセイ</t>
    </rPh>
    <rPh sb="169" eb="171">
      <t>ネンド</t>
    </rPh>
    <rPh sb="173" eb="174">
      <t>ハジ</t>
    </rPh>
    <rPh sb="176" eb="177">
      <t>ダイ</t>
    </rPh>
    <rPh sb="178" eb="179">
      <t>ジ</t>
    </rPh>
    <rPh sb="179" eb="181">
      <t>スイドウ</t>
    </rPh>
    <rPh sb="181" eb="183">
      <t>シセツ</t>
    </rPh>
    <rPh sb="183" eb="185">
      <t>セイビ</t>
    </rPh>
    <rPh sb="185" eb="187">
      <t>ジギョウ</t>
    </rPh>
    <rPh sb="190" eb="191">
      <t>ネン</t>
    </rPh>
    <rPh sb="191" eb="193">
      <t>ジギョウ</t>
    </rPh>
    <rPh sb="198" eb="200">
      <t>シセツ</t>
    </rPh>
    <rPh sb="201" eb="204">
      <t>タイシンカ</t>
    </rPh>
    <rPh sb="205" eb="207">
      <t>ロウキュウ</t>
    </rPh>
    <rPh sb="207" eb="208">
      <t>カン</t>
    </rPh>
    <rPh sb="208" eb="210">
      <t>コウシン</t>
    </rPh>
    <rPh sb="211" eb="212">
      <t>オコナ</t>
    </rPh>
    <rPh sb="217" eb="219">
      <t>ケイエイ</t>
    </rPh>
    <rPh sb="226" eb="228">
      <t>ヘイセイ</t>
    </rPh>
    <rPh sb="230" eb="232">
      <t>ネンド</t>
    </rPh>
    <rPh sb="233" eb="235">
      <t>サクテイ</t>
    </rPh>
    <rPh sb="237" eb="239">
      <t>ケイエイ</t>
    </rPh>
    <rPh sb="239" eb="241">
      <t>センリャク</t>
    </rPh>
    <rPh sb="242" eb="243">
      <t>モト</t>
    </rPh>
    <rPh sb="246" eb="247">
      <t>ヒ</t>
    </rPh>
    <rPh sb="248" eb="249">
      <t>ツヅ</t>
    </rPh>
    <rPh sb="250" eb="252">
      <t>ケンゼン</t>
    </rPh>
    <rPh sb="254" eb="256">
      <t>コウリツ</t>
    </rPh>
    <rPh sb="256" eb="257">
      <t>テキ</t>
    </rPh>
    <rPh sb="258" eb="260">
      <t>ケイエイ</t>
    </rPh>
    <rPh sb="266" eb="267">
      <t>ツト</t>
    </rPh>
    <phoneticPr fontId="4"/>
  </si>
  <si>
    <t>　①有形固定資産減価償却率が類似団体平均値を下回っていること、③管路更新率が類似団体平均値を上回っていることから、全般的な施設更新及び管路更新についても着実に実施していると考えます。
　しかし、②管路経年化率は毎年上昇していることから管路の老朽化が進行していると考えられ、第5次水道施設整備事業について目処が立った平成27年度から老朽管対策に注力した結果、③管路更新率は平成27年度から類似団体平均値を上回り、平成29年度1.32％となりました。</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4">
      <t>シタマワ</t>
    </rPh>
    <rPh sb="32" eb="34">
      <t>カンロ</t>
    </rPh>
    <rPh sb="34" eb="36">
      <t>コウシン</t>
    </rPh>
    <rPh sb="36" eb="37">
      <t>リツ</t>
    </rPh>
    <rPh sb="38" eb="40">
      <t>ルイジ</t>
    </rPh>
    <rPh sb="40" eb="42">
      <t>ダンタイ</t>
    </rPh>
    <rPh sb="42" eb="45">
      <t>ヘイキンチ</t>
    </rPh>
    <rPh sb="46" eb="48">
      <t>ウワマワ</t>
    </rPh>
    <rPh sb="57" eb="60">
      <t>ゼンパンテキ</t>
    </rPh>
    <rPh sb="61" eb="63">
      <t>シセツ</t>
    </rPh>
    <rPh sb="63" eb="65">
      <t>コウシン</t>
    </rPh>
    <rPh sb="65" eb="66">
      <t>オヨ</t>
    </rPh>
    <rPh sb="67" eb="69">
      <t>カンロ</t>
    </rPh>
    <rPh sb="69" eb="71">
      <t>コウシン</t>
    </rPh>
    <rPh sb="76" eb="78">
      <t>チャクジツ</t>
    </rPh>
    <rPh sb="79" eb="81">
      <t>ジッシ</t>
    </rPh>
    <rPh sb="86" eb="87">
      <t>カンガ</t>
    </rPh>
    <rPh sb="98" eb="100">
      <t>カンロ</t>
    </rPh>
    <rPh sb="100" eb="103">
      <t>ケイネンカ</t>
    </rPh>
    <rPh sb="103" eb="104">
      <t>リツ</t>
    </rPh>
    <rPh sb="105" eb="107">
      <t>マイトシ</t>
    </rPh>
    <rPh sb="107" eb="109">
      <t>ジョウショウ</t>
    </rPh>
    <rPh sb="117" eb="119">
      <t>カンロ</t>
    </rPh>
    <rPh sb="120" eb="123">
      <t>ロウキュウカ</t>
    </rPh>
    <rPh sb="124" eb="126">
      <t>シンコウ</t>
    </rPh>
    <rPh sb="131" eb="132">
      <t>カンガ</t>
    </rPh>
    <rPh sb="136" eb="137">
      <t>ダイ</t>
    </rPh>
    <rPh sb="138" eb="139">
      <t>ジ</t>
    </rPh>
    <rPh sb="139" eb="141">
      <t>スイドウ</t>
    </rPh>
    <rPh sb="141" eb="143">
      <t>シセツ</t>
    </rPh>
    <rPh sb="143" eb="145">
      <t>セイビ</t>
    </rPh>
    <rPh sb="145" eb="147">
      <t>ジギョウ</t>
    </rPh>
    <rPh sb="151" eb="153">
      <t>メド</t>
    </rPh>
    <rPh sb="154" eb="155">
      <t>タ</t>
    </rPh>
    <rPh sb="157" eb="159">
      <t>ヘイセイ</t>
    </rPh>
    <rPh sb="161" eb="163">
      <t>ネンド</t>
    </rPh>
    <rPh sb="165" eb="167">
      <t>ロウキュウ</t>
    </rPh>
    <rPh sb="167" eb="168">
      <t>カン</t>
    </rPh>
    <rPh sb="168" eb="170">
      <t>タイサク</t>
    </rPh>
    <rPh sb="171" eb="173">
      <t>チュウリョク</t>
    </rPh>
    <rPh sb="175" eb="177">
      <t>ケッカ</t>
    </rPh>
    <rPh sb="179" eb="181">
      <t>カンロ</t>
    </rPh>
    <rPh sb="181" eb="183">
      <t>コウシン</t>
    </rPh>
    <rPh sb="183" eb="184">
      <t>リツ</t>
    </rPh>
    <rPh sb="185" eb="187">
      <t>ヘイセイ</t>
    </rPh>
    <rPh sb="189" eb="191">
      <t>ネンド</t>
    </rPh>
    <rPh sb="193" eb="195">
      <t>ルイジ</t>
    </rPh>
    <rPh sb="195" eb="197">
      <t>ダンタイ</t>
    </rPh>
    <rPh sb="197" eb="200">
      <t>ヘイキンチ</t>
    </rPh>
    <rPh sb="201" eb="203">
      <t>ウワマワ</t>
    </rPh>
    <rPh sb="205" eb="207">
      <t>ヘイセイ</t>
    </rPh>
    <rPh sb="209" eb="21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</si>
</sst>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0.77</c:v>
                </c:pt>
                <c:pt idx="1">
                  <c:v>0.43</c:v>
                </c:pt>
                <c:pt idx="2">
                  <c:v>1.06</c:v>
                </c:pt>
                <c:pt idx="3">
                  <c:v>0.82</c:v>
                </c:pt>
                <c:pt idx="4">
                  <c:v>1.32</c:v>
                </c:pt>
              </c:numCache>
            </c:numRef>
          </c:val>
          <c:extLst>
            <c:ext xmlns:c16="http://schemas.microsoft.com/office/drawing/2014/chart" uri="{C3380CC4-5D6E-409C-BE32-E72D297353CC}">
              <c16:uniqueId val="{00000000-FD14-44E7-AE9B-141B22DA8A8B}"/>
            </c:ext>
          </c:extLst>
        </c:ser>
        <c:dLbls>
          <c:showLegendKey val="0"/>
          <c:showVal val="0"/>
          <c:showCatName val="0"/>
          <c:showSerName val="0"/>
          <c:showPercent val="0"/>
          <c:showBubbleSize val="0"/>
        </c:dLbls>
        <c:gapWidth val="150"/>
        <c:axId val="111928064"/>
        <c:axId val="1119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FD14-44E7-AE9B-141B22DA8A8B}"/>
            </c:ext>
          </c:extLst>
        </c:ser>
        <c:dLbls>
          <c:showLegendKey val="0"/>
          <c:showVal val="0"/>
          <c:showCatName val="0"/>
          <c:showSerName val="0"/>
          <c:showPercent val="0"/>
          <c:showBubbleSize val="0"/>
        </c:dLbls>
        <c:marker val="1"/>
        <c:smooth val="0"/>
        <c:axId val="111928064"/>
        <c:axId val="111929984"/>
      </c:lineChart>
      <c:dateAx>
        <c:axId val="111928064"/>
        <c:scaling>
          <c:orientation val="minMax"/>
        </c:scaling>
        <c:delete val="1"/>
        <c:axPos val="b"/>
        <c:numFmt formatCode="ge" sourceLinked="1"/>
        <c:majorTickMark val="none"/>
        <c:minorTickMark val="none"/>
        <c:tickLblPos val="none"/>
        <c:crossAx val="111929984"/>
        <c:crosses val="autoZero"/>
        <c:auto val="1"/>
        <c:lblOffset val="100"/>
        <c:baseTimeUnit val="years"/>
      </c:dateAx>
      <c:valAx>
        <c:axId val="111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74.400000000000006</c:v>
                </c:pt>
                <c:pt idx="1">
                  <c:v>72.709999999999994</c:v>
                </c:pt>
                <c:pt idx="2">
                  <c:v>72.459999999999994</c:v>
                </c:pt>
                <c:pt idx="3">
                  <c:v>72.5</c:v>
                </c:pt>
                <c:pt idx="4">
                  <c:v>71.53</c:v>
                </c:pt>
              </c:numCache>
            </c:numRef>
          </c:val>
          <c:extLst>
            <c:ext xmlns:c16="http://schemas.microsoft.com/office/drawing/2014/chart" uri="{C3380CC4-5D6E-409C-BE32-E72D297353CC}">
              <c16:uniqueId val="{00000000-DBE6-48BE-83D1-3284A15F59E8}"/>
            </c:ext>
          </c:extLst>
        </c:ser>
        <c:dLbls>
          <c:showLegendKey val="0"/>
          <c:showVal val="0"/>
          <c:showCatName val="0"/>
          <c:showSerName val="0"/>
          <c:showPercent val="0"/>
          <c:showBubbleSize val="0"/>
        </c:dLbls>
        <c:gapWidth val="150"/>
        <c:axId val="74147712"/>
        <c:axId val="741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DBE6-48BE-83D1-3284A15F59E8}"/>
            </c:ext>
          </c:extLst>
        </c:ser>
        <c:dLbls>
          <c:showLegendKey val="0"/>
          <c:showVal val="0"/>
          <c:showCatName val="0"/>
          <c:showSerName val="0"/>
          <c:showPercent val="0"/>
          <c:showBubbleSize val="0"/>
        </c:dLbls>
        <c:marker val="1"/>
        <c:smooth val="0"/>
        <c:axId val="74147712"/>
        <c:axId val="74153984"/>
      </c:lineChart>
      <c:dateAx>
        <c:axId val="74147712"/>
        <c:scaling>
          <c:orientation val="minMax"/>
        </c:scaling>
        <c:delete val="1"/>
        <c:axPos val="b"/>
        <c:numFmt formatCode="ge" sourceLinked="1"/>
        <c:majorTickMark val="none"/>
        <c:minorTickMark val="none"/>
        <c:tickLblPos val="none"/>
        <c:crossAx val="74153984"/>
        <c:crosses val="autoZero"/>
        <c:auto val="1"/>
        <c:lblOffset val="100"/>
        <c:baseTimeUnit val="years"/>
      </c:dateAx>
      <c:valAx>
        <c:axId val="741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96.84</c:v>
                </c:pt>
                <c:pt idx="1">
                  <c:v>96.82</c:v>
                </c:pt>
                <c:pt idx="2">
                  <c:v>96.1</c:v>
                </c:pt>
                <c:pt idx="3">
                  <c:v>95.79</c:v>
                </c:pt>
                <c:pt idx="4">
                  <c:v>96.02</c:v>
                </c:pt>
              </c:numCache>
            </c:numRef>
          </c:val>
          <c:extLst>
            <c:ext xmlns:c16="http://schemas.microsoft.com/office/drawing/2014/chart" uri="{C3380CC4-5D6E-409C-BE32-E72D297353CC}">
              <c16:uniqueId val="{00000000-3D17-4692-9AD5-68617D201B39}"/>
            </c:ext>
          </c:extLst>
        </c:ser>
        <c:dLbls>
          <c:showLegendKey val="0"/>
          <c:showVal val="0"/>
          <c:showCatName val="0"/>
          <c:showSerName val="0"/>
          <c:showPercent val="0"/>
          <c:showBubbleSize val="0"/>
        </c:dLbls>
        <c:gapWidth val="150"/>
        <c:axId val="74172288"/>
        <c:axId val="741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3D17-4692-9AD5-68617D201B39}"/>
            </c:ext>
          </c:extLst>
        </c:ser>
        <c:dLbls>
          <c:showLegendKey val="0"/>
          <c:showVal val="0"/>
          <c:showCatName val="0"/>
          <c:showSerName val="0"/>
          <c:showPercent val="0"/>
          <c:showBubbleSize val="0"/>
        </c:dLbls>
        <c:marker val="1"/>
        <c:smooth val="0"/>
        <c:axId val="74172288"/>
        <c:axId val="74190848"/>
      </c:lineChart>
      <c:dateAx>
        <c:axId val="74172288"/>
        <c:scaling>
          <c:orientation val="minMax"/>
        </c:scaling>
        <c:delete val="1"/>
        <c:axPos val="b"/>
        <c:numFmt formatCode="ge" sourceLinked="1"/>
        <c:majorTickMark val="none"/>
        <c:minorTickMark val="none"/>
        <c:tickLblPos val="none"/>
        <c:crossAx val="74190848"/>
        <c:crosses val="autoZero"/>
        <c:auto val="1"/>
        <c:lblOffset val="100"/>
        <c:baseTimeUnit val="years"/>
      </c:dateAx>
      <c:valAx>
        <c:axId val="741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118.19</c:v>
                </c:pt>
                <c:pt idx="1">
                  <c:v>135.84</c:v>
                </c:pt>
                <c:pt idx="2">
                  <c:v>119.81</c:v>
                </c:pt>
                <c:pt idx="3">
                  <c:v>126.34</c:v>
                </c:pt>
                <c:pt idx="4">
                  <c:v>124.01</c:v>
                </c:pt>
              </c:numCache>
            </c:numRef>
          </c:val>
          <c:extLst>
            <c:ext xmlns:c16="http://schemas.microsoft.com/office/drawing/2014/chart" uri="{C3380CC4-5D6E-409C-BE32-E72D297353CC}">
              <c16:uniqueId val="{00000000-0FD4-4F08-8A0A-5DA639FFE7BF}"/>
            </c:ext>
          </c:extLst>
        </c:ser>
        <c:dLbls>
          <c:showLegendKey val="0"/>
          <c:showVal val="0"/>
          <c:showCatName val="0"/>
          <c:showSerName val="0"/>
          <c:showPercent val="0"/>
          <c:showBubbleSize val="0"/>
        </c:dLbls>
        <c:gapWidth val="150"/>
        <c:axId val="112317184"/>
        <c:axId val="1123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0FD4-4F08-8A0A-5DA639FFE7BF}"/>
            </c:ext>
          </c:extLst>
        </c:ser>
        <c:dLbls>
          <c:showLegendKey val="0"/>
          <c:showVal val="0"/>
          <c:showCatName val="0"/>
          <c:showSerName val="0"/>
          <c:showPercent val="0"/>
          <c:showBubbleSize val="0"/>
        </c:dLbls>
        <c:marker val="1"/>
        <c:smooth val="0"/>
        <c:axId val="112317184"/>
        <c:axId val="112319104"/>
      </c:lineChart>
      <c:dateAx>
        <c:axId val="112317184"/>
        <c:scaling>
          <c:orientation val="minMax"/>
        </c:scaling>
        <c:delete val="1"/>
        <c:axPos val="b"/>
        <c:numFmt formatCode="ge" sourceLinked="1"/>
        <c:majorTickMark val="none"/>
        <c:minorTickMark val="none"/>
        <c:tickLblPos val="none"/>
        <c:crossAx val="112319104"/>
        <c:crosses val="autoZero"/>
        <c:auto val="1"/>
        <c:lblOffset val="100"/>
        <c:baseTimeUnit val="years"/>
      </c:dateAx>
      <c:valAx>
        <c:axId val="11231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35.74</c:v>
                </c:pt>
                <c:pt idx="1">
                  <c:v>43.36</c:v>
                </c:pt>
                <c:pt idx="2">
                  <c:v>41.06</c:v>
                </c:pt>
                <c:pt idx="3">
                  <c:v>42.58</c:v>
                </c:pt>
                <c:pt idx="4">
                  <c:v>43.86</c:v>
                </c:pt>
              </c:numCache>
            </c:numRef>
          </c:val>
          <c:extLst>
            <c:ext xmlns:c16="http://schemas.microsoft.com/office/drawing/2014/chart" uri="{C3380CC4-5D6E-409C-BE32-E72D297353CC}">
              <c16:uniqueId val="{00000000-F9E9-4251-B575-6C48806A501F}"/>
            </c:ext>
          </c:extLst>
        </c:ser>
        <c:dLbls>
          <c:showLegendKey val="0"/>
          <c:showVal val="0"/>
          <c:showCatName val="0"/>
          <c:showSerName val="0"/>
          <c:showPercent val="0"/>
          <c:showBubbleSize val="0"/>
        </c:dLbls>
        <c:gapWidth val="150"/>
        <c:axId val="73818880"/>
        <c:axId val="738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F9E9-4251-B575-6C48806A501F}"/>
            </c:ext>
          </c:extLst>
        </c:ser>
        <c:dLbls>
          <c:showLegendKey val="0"/>
          <c:showVal val="0"/>
          <c:showCatName val="0"/>
          <c:showSerName val="0"/>
          <c:showPercent val="0"/>
          <c:showBubbleSize val="0"/>
        </c:dLbls>
        <c:marker val="1"/>
        <c:smooth val="0"/>
        <c:axId val="73818880"/>
        <c:axId val="73820800"/>
      </c:lineChart>
      <c:dateAx>
        <c:axId val="73818880"/>
        <c:scaling>
          <c:orientation val="minMax"/>
        </c:scaling>
        <c:delete val="1"/>
        <c:axPos val="b"/>
        <c:numFmt formatCode="ge" sourceLinked="1"/>
        <c:majorTickMark val="none"/>
        <c:minorTickMark val="none"/>
        <c:tickLblPos val="none"/>
        <c:crossAx val="73820800"/>
        <c:crosses val="autoZero"/>
        <c:auto val="1"/>
        <c:lblOffset val="100"/>
        <c:baseTimeUnit val="years"/>
      </c:dateAx>
      <c:valAx>
        <c:axId val="73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23.91</c:v>
                </c:pt>
                <c:pt idx="1">
                  <c:v>24.48</c:v>
                </c:pt>
                <c:pt idx="2">
                  <c:v>24.11</c:v>
                </c:pt>
                <c:pt idx="3">
                  <c:v>24.19</c:v>
                </c:pt>
                <c:pt idx="4">
                  <c:v>27.39</c:v>
                </c:pt>
              </c:numCache>
            </c:numRef>
          </c:val>
          <c:extLst>
            <c:ext xmlns:c16="http://schemas.microsoft.com/office/drawing/2014/chart" uri="{C3380CC4-5D6E-409C-BE32-E72D297353CC}">
              <c16:uniqueId val="{00000000-0E58-4554-B19D-093229FB3D1A}"/>
            </c:ext>
          </c:extLst>
        </c:ser>
        <c:dLbls>
          <c:showLegendKey val="0"/>
          <c:showVal val="0"/>
          <c:showCatName val="0"/>
          <c:showSerName val="0"/>
          <c:showPercent val="0"/>
          <c:showBubbleSize val="0"/>
        </c:dLbls>
        <c:gapWidth val="150"/>
        <c:axId val="104723200"/>
        <c:axId val="1047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0E58-4554-B19D-093229FB3D1A}"/>
            </c:ext>
          </c:extLst>
        </c:ser>
        <c:dLbls>
          <c:showLegendKey val="0"/>
          <c:showVal val="0"/>
          <c:showCatName val="0"/>
          <c:showSerName val="0"/>
          <c:showPercent val="0"/>
          <c:showBubbleSize val="0"/>
        </c:dLbls>
        <c:marker val="1"/>
        <c:smooth val="0"/>
        <c:axId val="104723200"/>
        <c:axId val="104725120"/>
      </c:lineChart>
      <c:dateAx>
        <c:axId val="104723200"/>
        <c:scaling>
          <c:orientation val="minMax"/>
        </c:scaling>
        <c:delete val="1"/>
        <c:axPos val="b"/>
        <c:numFmt formatCode="ge" sourceLinked="1"/>
        <c:majorTickMark val="none"/>
        <c:minorTickMark val="none"/>
        <c:tickLblPos val="none"/>
        <c:crossAx val="104725120"/>
        <c:crosses val="autoZero"/>
        <c:auto val="1"/>
        <c:lblOffset val="100"/>
        <c:baseTimeUnit val="years"/>
      </c:dateAx>
      <c:valAx>
        <c:axId val="104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A6-43E9-9835-16420D1D4499}"/>
            </c:ext>
          </c:extLst>
        </c:ser>
        <c:dLbls>
          <c:showLegendKey val="0"/>
          <c:showVal val="0"/>
          <c:showCatName val="0"/>
          <c:showSerName val="0"/>
          <c:showPercent val="0"/>
          <c:showBubbleSize val="0"/>
        </c:dLbls>
        <c:gapWidth val="150"/>
        <c:axId val="73914624"/>
        <c:axId val="739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0EA6-43E9-9835-16420D1D4499}"/>
            </c:ext>
          </c:extLst>
        </c:ser>
        <c:dLbls>
          <c:showLegendKey val="0"/>
          <c:showVal val="0"/>
          <c:showCatName val="0"/>
          <c:showSerName val="0"/>
          <c:showPercent val="0"/>
          <c:showBubbleSize val="0"/>
        </c:dLbls>
        <c:marker val="1"/>
        <c:smooth val="0"/>
        <c:axId val="73914624"/>
        <c:axId val="73924992"/>
      </c:lineChart>
      <c:dateAx>
        <c:axId val="73914624"/>
        <c:scaling>
          <c:orientation val="minMax"/>
        </c:scaling>
        <c:delete val="1"/>
        <c:axPos val="b"/>
        <c:numFmt formatCode="ge" sourceLinked="1"/>
        <c:majorTickMark val="none"/>
        <c:minorTickMark val="none"/>
        <c:tickLblPos val="none"/>
        <c:crossAx val="73924992"/>
        <c:crosses val="autoZero"/>
        <c:auto val="1"/>
        <c:lblOffset val="100"/>
        <c:baseTimeUnit val="years"/>
      </c:dateAx>
      <c:valAx>
        <c:axId val="7392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336.79</c:v>
                </c:pt>
                <c:pt idx="1">
                  <c:v>280.73</c:v>
                </c:pt>
                <c:pt idx="2">
                  <c:v>251.63</c:v>
                </c:pt>
                <c:pt idx="3">
                  <c:v>293.98</c:v>
                </c:pt>
                <c:pt idx="4">
                  <c:v>379.19</c:v>
                </c:pt>
              </c:numCache>
            </c:numRef>
          </c:val>
          <c:extLst>
            <c:ext xmlns:c16="http://schemas.microsoft.com/office/drawing/2014/chart" uri="{C3380CC4-5D6E-409C-BE32-E72D297353CC}">
              <c16:uniqueId val="{00000000-C5B4-472C-82D6-9945C92BCAB4}"/>
            </c:ext>
          </c:extLst>
        </c:ser>
        <c:dLbls>
          <c:showLegendKey val="0"/>
          <c:showVal val="0"/>
          <c:showCatName val="0"/>
          <c:showSerName val="0"/>
          <c:showPercent val="0"/>
          <c:showBubbleSize val="0"/>
        </c:dLbls>
        <c:gapWidth val="150"/>
        <c:axId val="73959680"/>
        <c:axId val="739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C5B4-472C-82D6-9945C92BCAB4}"/>
            </c:ext>
          </c:extLst>
        </c:ser>
        <c:dLbls>
          <c:showLegendKey val="0"/>
          <c:showVal val="0"/>
          <c:showCatName val="0"/>
          <c:showSerName val="0"/>
          <c:showPercent val="0"/>
          <c:showBubbleSize val="0"/>
        </c:dLbls>
        <c:marker val="1"/>
        <c:smooth val="0"/>
        <c:axId val="73959680"/>
        <c:axId val="73970048"/>
      </c:lineChart>
      <c:dateAx>
        <c:axId val="73959680"/>
        <c:scaling>
          <c:orientation val="minMax"/>
        </c:scaling>
        <c:delete val="1"/>
        <c:axPos val="b"/>
        <c:numFmt formatCode="ge" sourceLinked="1"/>
        <c:majorTickMark val="none"/>
        <c:minorTickMark val="none"/>
        <c:tickLblPos val="none"/>
        <c:crossAx val="73970048"/>
        <c:crosses val="autoZero"/>
        <c:auto val="1"/>
        <c:lblOffset val="100"/>
        <c:baseTimeUnit val="years"/>
      </c:dateAx>
      <c:valAx>
        <c:axId val="7397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64.930000000000007</c:v>
                </c:pt>
                <c:pt idx="1">
                  <c:v>62.39</c:v>
                </c:pt>
                <c:pt idx="2">
                  <c:v>58.58</c:v>
                </c:pt>
                <c:pt idx="3">
                  <c:v>53.17</c:v>
                </c:pt>
                <c:pt idx="4">
                  <c:v>47.91</c:v>
                </c:pt>
              </c:numCache>
            </c:numRef>
          </c:val>
          <c:extLst>
            <c:ext xmlns:c16="http://schemas.microsoft.com/office/drawing/2014/chart" uri="{C3380CC4-5D6E-409C-BE32-E72D297353CC}">
              <c16:uniqueId val="{00000000-F921-49B7-B4C9-1B1682434BEA}"/>
            </c:ext>
          </c:extLst>
        </c:ser>
        <c:dLbls>
          <c:showLegendKey val="0"/>
          <c:showVal val="0"/>
          <c:showCatName val="0"/>
          <c:showSerName val="0"/>
          <c:showPercent val="0"/>
          <c:showBubbleSize val="0"/>
        </c:dLbls>
        <c:gapWidth val="150"/>
        <c:axId val="73988352"/>
        <c:axId val="740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F921-49B7-B4C9-1B1682434BEA}"/>
            </c:ext>
          </c:extLst>
        </c:ser>
        <c:dLbls>
          <c:showLegendKey val="0"/>
          <c:showVal val="0"/>
          <c:showCatName val="0"/>
          <c:showSerName val="0"/>
          <c:showPercent val="0"/>
          <c:showBubbleSize val="0"/>
        </c:dLbls>
        <c:marker val="1"/>
        <c:smooth val="0"/>
        <c:axId val="73988352"/>
        <c:axId val="74015104"/>
      </c:lineChart>
      <c:dateAx>
        <c:axId val="73988352"/>
        <c:scaling>
          <c:orientation val="minMax"/>
        </c:scaling>
        <c:delete val="1"/>
        <c:axPos val="b"/>
        <c:numFmt formatCode="ge" sourceLinked="1"/>
        <c:majorTickMark val="none"/>
        <c:minorTickMark val="none"/>
        <c:tickLblPos val="none"/>
        <c:crossAx val="74015104"/>
        <c:crosses val="autoZero"/>
        <c:auto val="1"/>
        <c:lblOffset val="100"/>
        <c:baseTimeUnit val="years"/>
      </c:dateAx>
      <c:valAx>
        <c:axId val="7401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111.54</c:v>
                </c:pt>
                <c:pt idx="1">
                  <c:v>136.24</c:v>
                </c:pt>
                <c:pt idx="2">
                  <c:v>115.5</c:v>
                </c:pt>
                <c:pt idx="3">
                  <c:v>126.68</c:v>
                </c:pt>
                <c:pt idx="4">
                  <c:v>123.94</c:v>
                </c:pt>
              </c:numCache>
            </c:numRef>
          </c:val>
          <c:extLst>
            <c:ext xmlns:c16="http://schemas.microsoft.com/office/drawing/2014/chart" uri="{C3380CC4-5D6E-409C-BE32-E72D297353CC}">
              <c16:uniqueId val="{00000000-6F01-423D-B79A-DD5E6C26AE71}"/>
            </c:ext>
          </c:extLst>
        </c:ser>
        <c:dLbls>
          <c:showLegendKey val="0"/>
          <c:showVal val="0"/>
          <c:showCatName val="0"/>
          <c:showSerName val="0"/>
          <c:showPercent val="0"/>
          <c:showBubbleSize val="0"/>
        </c:dLbls>
        <c:gapWidth val="150"/>
        <c:axId val="74045696"/>
        <c:axId val="740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6F01-423D-B79A-DD5E6C26AE71}"/>
            </c:ext>
          </c:extLst>
        </c:ser>
        <c:dLbls>
          <c:showLegendKey val="0"/>
          <c:showVal val="0"/>
          <c:showCatName val="0"/>
          <c:showSerName val="0"/>
          <c:showPercent val="0"/>
          <c:showBubbleSize val="0"/>
        </c:dLbls>
        <c:marker val="1"/>
        <c:smooth val="0"/>
        <c:axId val="74045696"/>
        <c:axId val="74047872"/>
      </c:lineChart>
      <c:dateAx>
        <c:axId val="74045696"/>
        <c:scaling>
          <c:orientation val="minMax"/>
        </c:scaling>
        <c:delete val="1"/>
        <c:axPos val="b"/>
        <c:numFmt formatCode="ge" sourceLinked="1"/>
        <c:majorTickMark val="none"/>
        <c:minorTickMark val="none"/>
        <c:tickLblPos val="none"/>
        <c:crossAx val="74047872"/>
        <c:crosses val="autoZero"/>
        <c:auto val="1"/>
        <c:lblOffset val="100"/>
        <c:baseTimeUnit val="years"/>
      </c:dateAx>
      <c:valAx>
        <c:axId val="74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148.53</c:v>
                </c:pt>
                <c:pt idx="1">
                  <c:v>119.47</c:v>
                </c:pt>
                <c:pt idx="2">
                  <c:v>138.19999999999999</c:v>
                </c:pt>
                <c:pt idx="3">
                  <c:v>125.9</c:v>
                </c:pt>
                <c:pt idx="4">
                  <c:v>128.36000000000001</c:v>
                </c:pt>
              </c:numCache>
            </c:numRef>
          </c:val>
          <c:extLst>
            <c:ext xmlns:c16="http://schemas.microsoft.com/office/drawing/2014/chart" uri="{C3380CC4-5D6E-409C-BE32-E72D297353CC}">
              <c16:uniqueId val="{00000000-92B4-49CA-A33B-F4AD1C4CF383}"/>
            </c:ext>
          </c:extLst>
        </c:ser>
        <c:dLbls>
          <c:showLegendKey val="0"/>
          <c:showVal val="0"/>
          <c:showCatName val="0"/>
          <c:showSerName val="0"/>
          <c:showPercent val="0"/>
          <c:showBubbleSize val="0"/>
        </c:dLbls>
        <c:gapWidth val="150"/>
        <c:axId val="74090368"/>
        <c:axId val="741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92B4-49CA-A33B-F4AD1C4CF383}"/>
            </c:ext>
          </c:extLst>
        </c:ser>
        <c:dLbls>
          <c:showLegendKey val="0"/>
          <c:showVal val="0"/>
          <c:showCatName val="0"/>
          <c:showSerName val="0"/>
          <c:showPercent val="0"/>
          <c:showBubbleSize val="0"/>
        </c:dLbls>
        <c:marker val="1"/>
        <c:smooth val="0"/>
        <c:axId val="74090368"/>
        <c:axId val="74100736"/>
      </c:lineChart>
      <c:dateAx>
        <c:axId val="74090368"/>
        <c:scaling>
          <c:orientation val="minMax"/>
        </c:scaling>
        <c:delete val="1"/>
        <c:axPos val="b"/>
        <c:numFmt formatCode="ge" sourceLinked="1"/>
        <c:majorTickMark val="none"/>
        <c:minorTickMark val="none"/>
        <c:tickLblPos val="none"/>
        <c:crossAx val="74100736"/>
        <c:crosses val="autoZero"/>
        <c:auto val="1"/>
        <c:lblOffset val="100"/>
        <c:baseTimeUnit val="years"/>
      </c:dateAx>
      <c:valAx>
        <c:axId val="74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羽曳野市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112719</v>
      </c>
      <c r="AM8" s="70"/>
      <c r="AN8" s="70"/>
      <c r="AO8" s="70"/>
      <c r="AP8" s="70"/>
      <c r="AQ8" s="70"/>
      <c r="AR8" s="70"/>
      <c r="AS8" s="70"/>
      <c r="AT8" s="66">
        <f>データ!$S$6</f>
        <v>26.45</v>
      </c>
      <c r="AU8" s="67"/>
      <c r="AV8" s="67"/>
      <c r="AW8" s="67"/>
      <c r="AX8" s="67"/>
      <c r="AY8" s="67"/>
      <c r="AZ8" s="67"/>
      <c r="BA8" s="67"/>
      <c r="BB8" s="69">
        <f>データ!$T$6</f>
        <v>4261.59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91.58</v>
      </c>
      <c r="J10" s="67"/>
      <c r="K10" s="67"/>
      <c r="L10" s="67"/>
      <c r="M10" s="67"/>
      <c r="N10" s="67"/>
      <c r="O10" s="68"/>
      <c r="P10" s="69">
        <f>データ!$P$6</f>
        <v>100</v>
      </c>
      <c r="Q10" s="69"/>
      <c r="R10" s="69"/>
      <c r="S10" s="69"/>
      <c r="T10" s="69"/>
      <c r="U10" s="69"/>
      <c r="V10" s="69"/>
      <c r="W10" s="70">
        <f>データ!$Q$6</f>
        <v>2694</v>
      </c>
      <c r="X10" s="70"/>
      <c r="Y10" s="70"/>
      <c r="Z10" s="70"/>
      <c r="AA10" s="70"/>
      <c r="AB10" s="70"/>
      <c r="AC10" s="70"/>
      <c r="AD10" s="2"/>
      <c r="AE10" s="2"/>
      <c r="AF10" s="2"/>
      <c r="AG10" s="2"/>
      <c r="AH10" s="4"/>
      <c r="AI10" s="4"/>
      <c r="AJ10" s="4"/>
      <c r="AK10" s="4"/>
      <c r="AL10" s="70">
        <f>データ!$U$6</f>
        <v>109913</v>
      </c>
      <c r="AM10" s="70"/>
      <c r="AN10" s="70"/>
      <c r="AO10" s="70"/>
      <c r="AP10" s="70"/>
      <c r="AQ10" s="70"/>
      <c r="AR10" s="70"/>
      <c r="AS10" s="70"/>
      <c r="AT10" s="66">
        <f>データ!$V$6</f>
        <v>26.32</v>
      </c>
      <c r="AU10" s="67"/>
      <c r="AV10" s="67"/>
      <c r="AW10" s="67"/>
      <c r="AX10" s="67"/>
      <c r="AY10" s="67"/>
      <c r="AZ10" s="67"/>
      <c r="BA10" s="67"/>
      <c r="BB10" s="69">
        <f>データ!$W$6</f>
        <v>4176.03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bFrMSJoakOrvhd/7TvGpVIzNQP8RouDM3pVV+cRusroI5bekxjWB12X1jhnznE+BcL/uEHC2ZVS/gdJqr8zuw==" saltValue="xEG1+NwrunXMMkH9eEElu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272221</v>
      </c>
      <c r="D6" s="33">
        <f t="shared" si="3"/>
        <v>46</v>
      </c>
      <c r="E6" s="33">
        <f t="shared" si="3"/>
        <v>1</v>
      </c>
      <c r="F6" s="33">
        <f t="shared" si="3"/>
        <v>0</v>
      </c>
      <c r="G6" s="33">
        <f t="shared" si="3"/>
        <v>1</v>
      </c>
      <c r="H6" s="33" t="str">
        <f t="shared" si="3"/>
        <v>大阪府　羽曳野市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91.58</v>
      </c>
      <c r="P6" s="34">
        <f t="shared" si="3"/>
        <v>100</v>
      </c>
      <c r="Q6" s="34">
        <f t="shared" si="3"/>
        <v>2694</v>
      </c>
      <c r="R6" s="34">
        <f t="shared" si="3"/>
        <v>112719</v>
      </c>
      <c r="S6" s="34">
        <f t="shared" si="3"/>
        <v>26.45</v>
      </c>
      <c r="T6" s="34">
        <f t="shared" si="3"/>
        <v>4261.59</v>
      </c>
      <c r="U6" s="34">
        <f t="shared" si="3"/>
        <v>109913</v>
      </c>
      <c r="V6" s="34">
        <f t="shared" si="3"/>
        <v>26.32</v>
      </c>
      <c r="W6" s="34">
        <f t="shared" si="3"/>
        <v>4176.03</v>
      </c>
      <c r="X6" s="35">
        <f>IF(X7="",NA(),X7)</f>
        <v>118.19</v>
      </c>
      <c r="Y6" s="35">
        <f t="shared" ref="Y6:AG6" si="4">IF(Y7="",NA(),Y7)</f>
        <v>135.84</v>
      </c>
      <c r="Z6" s="35">
        <f t="shared" si="4"/>
        <v>119.81</v>
      </c>
      <c r="AA6" s="35">
        <f t="shared" si="4"/>
        <v>126.34</v>
      </c>
      <c r="AB6" s="35">
        <f t="shared" si="4"/>
        <v>124.01</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336.79</v>
      </c>
      <c r="AU6" s="35">
        <f t="shared" ref="AU6:BC6" si="6">IF(AU7="",NA(),AU7)</f>
        <v>280.73</v>
      </c>
      <c r="AV6" s="35">
        <f t="shared" si="6"/>
        <v>251.63</v>
      </c>
      <c r="AW6" s="35">
        <f t="shared" si="6"/>
        <v>293.98</v>
      </c>
      <c r="AX6" s="35">
        <f t="shared" si="6"/>
        <v>379.19</v>
      </c>
      <c r="AY6" s="35">
        <f t="shared" si="6"/>
        <v>648.09</v>
      </c>
      <c r="AZ6" s="35">
        <f t="shared" si="6"/>
        <v>344.19</v>
      </c>
      <c r="BA6" s="35">
        <f t="shared" si="6"/>
        <v>352.05</v>
      </c>
      <c r="BB6" s="35">
        <f t="shared" si="6"/>
        <v>349.04</v>
      </c>
      <c r="BC6" s="35">
        <f t="shared" si="6"/>
        <v>337.49</v>
      </c>
      <c r="BD6" s="34" t="str">
        <f>IF(BD7="","",IF(BD7="-","【-】","【"&amp;SUBSTITUTE(TEXT(BD7,"#,##0.00"),"-","△")&amp;"】"))</f>
        <v>【264.34】</v>
      </c>
      <c r="BE6" s="35">
        <f>IF(BE7="",NA(),BE7)</f>
        <v>64.930000000000007</v>
      </c>
      <c r="BF6" s="35">
        <f t="shared" ref="BF6:BN6" si="7">IF(BF7="",NA(),BF7)</f>
        <v>62.39</v>
      </c>
      <c r="BG6" s="35">
        <f t="shared" si="7"/>
        <v>58.58</v>
      </c>
      <c r="BH6" s="35">
        <f t="shared" si="7"/>
        <v>53.17</v>
      </c>
      <c r="BI6" s="35">
        <f t="shared" si="7"/>
        <v>47.91</v>
      </c>
      <c r="BJ6" s="35">
        <f t="shared" si="7"/>
        <v>253.86</v>
      </c>
      <c r="BK6" s="35">
        <f t="shared" si="7"/>
        <v>252.09</v>
      </c>
      <c r="BL6" s="35">
        <f t="shared" si="7"/>
        <v>250.76</v>
      </c>
      <c r="BM6" s="35">
        <f t="shared" si="7"/>
        <v>254.54</v>
      </c>
      <c r="BN6" s="35">
        <f t="shared" si="7"/>
        <v>265.92</v>
      </c>
      <c r="BO6" s="34" t="str">
        <f>IF(BO7="","",IF(BO7="-","【-】","【"&amp;SUBSTITUTE(TEXT(BO7,"#,##0.00"),"-","△")&amp;"】"))</f>
        <v>【274.27】</v>
      </c>
      <c r="BP6" s="35">
        <f>IF(BP7="",NA(),BP7)</f>
        <v>111.54</v>
      </c>
      <c r="BQ6" s="35">
        <f t="shared" ref="BQ6:BY6" si="8">IF(BQ7="",NA(),BQ7)</f>
        <v>136.24</v>
      </c>
      <c r="BR6" s="35">
        <f t="shared" si="8"/>
        <v>115.5</v>
      </c>
      <c r="BS6" s="35">
        <f t="shared" si="8"/>
        <v>126.68</v>
      </c>
      <c r="BT6" s="35">
        <f t="shared" si="8"/>
        <v>123.94</v>
      </c>
      <c r="BU6" s="35">
        <f t="shared" si="8"/>
        <v>100.07</v>
      </c>
      <c r="BV6" s="35">
        <f t="shared" si="8"/>
        <v>106.22</v>
      </c>
      <c r="BW6" s="35">
        <f t="shared" si="8"/>
        <v>106.69</v>
      </c>
      <c r="BX6" s="35">
        <f t="shared" si="8"/>
        <v>106.52</v>
      </c>
      <c r="BY6" s="35">
        <f t="shared" si="8"/>
        <v>105.86</v>
      </c>
      <c r="BZ6" s="34" t="str">
        <f>IF(BZ7="","",IF(BZ7="-","【-】","【"&amp;SUBSTITUTE(TEXT(BZ7,"#,##0.00"),"-","△")&amp;"】"))</f>
        <v>【104.36】</v>
      </c>
      <c r="CA6" s="35">
        <f>IF(CA7="",NA(),CA7)</f>
        <v>148.53</v>
      </c>
      <c r="CB6" s="35">
        <f t="shared" ref="CB6:CJ6" si="9">IF(CB7="",NA(),CB7)</f>
        <v>119.47</v>
      </c>
      <c r="CC6" s="35">
        <f t="shared" si="9"/>
        <v>138.19999999999999</v>
      </c>
      <c r="CD6" s="35">
        <f t="shared" si="9"/>
        <v>125.9</v>
      </c>
      <c r="CE6" s="35">
        <f t="shared" si="9"/>
        <v>128.36000000000001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74.400000000000006</v>
      </c>
      <c r="CM6" s="35">
        <f t="shared" ref="CM6:CU6" si="10">IF(CM7="",NA(),CM7)</f>
        <v>72.709999999999994</v>
      </c>
      <c r="CN6" s="35">
        <f t="shared" si="10"/>
        <v>72.459999999999994</v>
      </c>
      <c r="CO6" s="35">
        <f t="shared" si="10"/>
        <v>72.5</v>
      </c>
      <c r="CP6" s="35">
        <f t="shared" si="10"/>
        <v>71.53</v>
      </c>
      <c r="CQ6" s="35">
        <f t="shared" si="10"/>
        <v>62.45</v>
      </c>
      <c r="CR6" s="35">
        <f t="shared" si="10"/>
        <v>62.12</v>
      </c>
      <c r="CS6" s="35">
        <f t="shared" si="10"/>
        <v>62.26</v>
      </c>
      <c r="CT6" s="35">
        <f t="shared" si="10"/>
        <v>62.1</v>
      </c>
      <c r="CU6" s="35">
        <f t="shared" si="10"/>
        <v>62.38</v>
      </c>
      <c r="CV6" s="34" t="str">
        <f>IF(CV7="","",IF(CV7="-","【-】","【"&amp;SUBSTITUTE(TEXT(CV7,"#,##0.00"),"-","△")&amp;"】"))</f>
        <v>【60.41】</v>
      </c>
      <c r="CW6" s="35">
        <f>IF(CW7="",NA(),CW7)</f>
        <v>96.84</v>
      </c>
      <c r="CX6" s="35">
        <f t="shared" ref="CX6:DF6" si="11">IF(CX7="",NA(),CX7)</f>
        <v>96.82</v>
      </c>
      <c r="CY6" s="35">
        <f t="shared" si="11"/>
        <v>96.1</v>
      </c>
      <c r="CZ6" s="35">
        <f t="shared" si="11"/>
        <v>95.79</v>
      </c>
      <c r="DA6" s="35">
        <f t="shared" si="11"/>
        <v>96.02</v>
      </c>
      <c r="DB6" s="35">
        <f t="shared" si="11"/>
        <v>89.76</v>
      </c>
      <c r="DC6" s="35">
        <f t="shared" si="11"/>
        <v>89.45</v>
      </c>
      <c r="DD6" s="35">
        <f t="shared" si="11"/>
        <v>89.5</v>
      </c>
      <c r="DE6" s="35">
        <f t="shared" si="11"/>
        <v>89.52</v>
      </c>
      <c r="DF6" s="35">
        <f t="shared" si="11"/>
        <v>89.17</v>
      </c>
      <c r="DG6" s="34" t="str">
        <f>IF(DG7="","",IF(DG7="-","【-】","【"&amp;SUBSTITUTE(TEXT(DG7,"#,##0.00"),"-","△")&amp;"】"))</f>
        <v>【89.93】</v>
      </c>
      <c r="DH6" s="35">
        <f>IF(DH7="",NA(),DH7)</f>
        <v>35.74</v>
      </c>
      <c r="DI6" s="35">
        <f t="shared" ref="DI6:DQ6" si="12">IF(DI7="",NA(),DI7)</f>
        <v>43.36</v>
      </c>
      <c r="DJ6" s="35">
        <f t="shared" si="12"/>
        <v>41.06</v>
      </c>
      <c r="DK6" s="35">
        <f t="shared" si="12"/>
        <v>42.58</v>
      </c>
      <c r="DL6" s="35">
        <f t="shared" si="12"/>
        <v>43.86</v>
      </c>
      <c r="DM6" s="35">
        <f t="shared" si="12"/>
        <v>41.12</v>
      </c>
      <c r="DN6" s="35">
        <f t="shared" si="12"/>
        <v>44.91</v>
      </c>
      <c r="DO6" s="35">
        <f t="shared" si="12"/>
        <v>45.89</v>
      </c>
      <c r="DP6" s="35">
        <f t="shared" si="12"/>
        <v>46.58</v>
      </c>
      <c r="DQ6" s="35">
        <f t="shared" si="12"/>
        <v>46.99</v>
      </c>
      <c r="DR6" s="34" t="str">
        <f>IF(DR7="","",IF(DR7="-","【-】","【"&amp;SUBSTITUTE(TEXT(DR7,"#,##0.00"),"-","△")&amp;"】"))</f>
        <v>【48.12】</v>
      </c>
      <c r="DS6" s="35">
        <f>IF(DS7="",NA(),DS7)</f>
        <v>23.91</v>
      </c>
      <c r="DT6" s="35">
        <f t="shared" ref="DT6:EB6" si="13">IF(DT7="",NA(),DT7)</f>
        <v>24.48</v>
      </c>
      <c r="DU6" s="35">
        <f t="shared" si="13"/>
        <v>24.11</v>
      </c>
      <c r="DV6" s="35">
        <f t="shared" si="13"/>
        <v>24.19</v>
      </c>
      <c r="DW6" s="35">
        <f t="shared" si="13"/>
        <v>27.39</v>
      </c>
      <c r="DX6" s="35">
        <f t="shared" si="13"/>
        <v>10.9</v>
      </c>
      <c r="DY6" s="35">
        <f t="shared" si="13"/>
        <v>12.03</v>
      </c>
      <c r="DZ6" s="35">
        <f t="shared" si="13"/>
        <v>13.14</v>
      </c>
      <c r="EA6" s="35">
        <f t="shared" si="13"/>
        <v>14.45</v>
      </c>
      <c r="EB6" s="35">
        <f t="shared" si="13"/>
        <v>15.83</v>
      </c>
      <c r="EC6" s="34" t="str">
        <f>IF(EC7="","",IF(EC7="-","【-】","【"&amp;SUBSTITUTE(TEXT(EC7,"#,##0.00"),"-","△")&amp;"】"))</f>
        <v>【15.89】</v>
      </c>
      <c r="ED6" s="35">
        <f>IF(ED7="",NA(),ED7)</f>
        <v>0.77</v>
      </c>
      <c r="EE6" s="35">
        <f t="shared" ref="EE6:EM6" si="14">IF(EE7="",NA(),EE7)</f>
        <v>0.43</v>
      </c>
      <c r="EF6" s="35">
        <f t="shared" si="14"/>
        <v>1.06</v>
      </c>
      <c r="EG6" s="35">
        <f t="shared" si="14"/>
        <v>0.82</v>
      </c>
      <c r="EH6" s="35">
        <f t="shared" si="14"/>
        <v>1.32</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272221</v>
      </c>
      <c r="D7" s="37">
        <v>46</v>
      </c>
      <c r="E7" s="37">
        <v>1</v>
      </c>
      <c r="F7" s="37">
        <v>0</v>
      </c>
      <c r="G7" s="37">
        <v>1</v>
      </c>
      <c r="H7" s="37" t="s">
        <v>105</v>
      </c>
      <c r="I7" s="37" t="s">
        <v>106</v>
      </c>
      <c r="J7" s="37" t="s">
        <v>107</v>
      </c>
      <c r="K7" s="37" t="s">
        <v>108</v>
      </c>
      <c r="L7" s="37" t="s">
        <v>109</v>
      </c>
      <c r="M7" s="37" t="s">
        <v>110</v>
      </c>
      <c r="N7" s="38" t="s">
        <v>111</v>
      </c>
      <c r="O7" s="38">
        <v>91.58</v>
      </c>
      <c r="P7" s="38">
        <v>100</v>
      </c>
      <c r="Q7" s="38">
        <v>2694</v>
      </c>
      <c r="R7" s="38">
        <v>112719</v>
      </c>
      <c r="S7" s="38">
        <v>26.45</v>
      </c>
      <c r="T7" s="38">
        <v>4261.59</v>
      </c>
      <c r="U7" s="38">
        <v>109913</v>
      </c>
      <c r="V7" s="38">
        <v>26.32</v>
      </c>
      <c r="W7" s="38">
        <v>4176.03</v>
      </c>
      <c r="X7" s="38">
        <v>118.19</v>
      </c>
      <c r="Y7" s="38">
        <v>135.84</v>
      </c>
      <c r="Z7" s="38">
        <v>119.81</v>
      </c>
      <c r="AA7" s="38">
        <v>126.34</v>
      </c>
      <c r="AB7" s="38">
        <v>124.01</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336.79</v>
      </c>
      <c r="AU7" s="38">
        <v>280.73</v>
      </c>
      <c r="AV7" s="38">
        <v>251.63</v>
      </c>
      <c r="AW7" s="38">
        <v>293.98</v>
      </c>
      <c r="AX7" s="38">
        <v>379.19</v>
      </c>
      <c r="AY7" s="38">
        <v>648.09</v>
      </c>
      <c r="AZ7" s="38">
        <v>344.19</v>
      </c>
      <c r="BA7" s="38">
        <v>352.05</v>
      </c>
      <c r="BB7" s="38">
        <v>349.04</v>
      </c>
      <c r="BC7" s="38">
        <v>337.49</v>
      </c>
      <c r="BD7" s="38">
        <v>264.33999999999997</v>
      </c>
      <c r="BE7" s="38">
        <v>64.930000000000007</v>
      </c>
      <c r="BF7" s="38">
        <v>62.39</v>
      </c>
      <c r="BG7" s="38">
        <v>58.58</v>
      </c>
      <c r="BH7" s="38">
        <v>53.17</v>
      </c>
      <c r="BI7" s="38">
        <v>47.91</v>
      </c>
      <c r="BJ7" s="38">
        <v>253.86</v>
      </c>
      <c r="BK7" s="38">
        <v>252.09</v>
      </c>
      <c r="BL7" s="38">
        <v>250.76</v>
      </c>
      <c r="BM7" s="38">
        <v>254.54</v>
      </c>
      <c r="BN7" s="38">
        <v>265.92</v>
      </c>
      <c r="BO7" s="38">
        <v>274.27</v>
      </c>
      <c r="BP7" s="38">
        <v>111.54</v>
      </c>
      <c r="BQ7" s="38">
        <v>136.24</v>
      </c>
      <c r="BR7" s="38">
        <v>115.5</v>
      </c>
      <c r="BS7" s="38">
        <v>126.68</v>
      </c>
      <c r="BT7" s="38">
        <v>123.94</v>
      </c>
      <c r="BU7" s="38">
        <v>100.07</v>
      </c>
      <c r="BV7" s="38">
        <v>106.22</v>
      </c>
      <c r="BW7" s="38">
        <v>106.69</v>
      </c>
      <c r="BX7" s="38">
        <v>106.52</v>
      </c>
      <c r="BY7" s="38">
        <v>105.86</v>
      </c>
      <c r="BZ7" s="38">
        <v>104.36</v>
      </c>
      <c r="CA7" s="38">
        <v>148.53</v>
      </c>
      <c r="CB7" s="38">
        <v>119.47</v>
      </c>
      <c r="CC7" s="38">
        <v>138.19999999999999</v>
      </c>
      <c r="CD7" s="38">
        <v>125.9</v>
      </c>
      <c r="CE7" s="38">
        <v>128.36000000000001</v>
      </c>
      <c r="CF7" s="38">
        <v>164.93</v>
      </c>
      <c r="CG7" s="38">
        <v>155.22999999999999</v>
      </c>
      <c r="CH7" s="38">
        <v>154.91999999999999</v>
      </c>
      <c r="CI7" s="38">
        <v>155.80000000000001</v>
      </c>
      <c r="CJ7" s="38">
        <v>158.58000000000001</v>
      </c>
      <c r="CK7" s="38">
        <v>165.71</v>
      </c>
      <c r="CL7" s="38">
        <v>74.400000000000006</v>
      </c>
      <c r="CM7" s="38">
        <v>72.709999999999994</v>
      </c>
      <c r="CN7" s="38">
        <v>72.459999999999994</v>
      </c>
      <c r="CO7" s="38">
        <v>72.5</v>
      </c>
      <c r="CP7" s="38">
        <v>71.53</v>
      </c>
      <c r="CQ7" s="38">
        <v>62.45</v>
      </c>
      <c r="CR7" s="38">
        <v>62.12</v>
      </c>
      <c r="CS7" s="38">
        <v>62.26</v>
      </c>
      <c r="CT7" s="38">
        <v>62.1</v>
      </c>
      <c r="CU7" s="38">
        <v>62.38</v>
      </c>
      <c r="CV7" s="38">
        <v>60.41</v>
      </c>
      <c r="CW7" s="38">
        <v>96.84</v>
      </c>
      <c r="CX7" s="38">
        <v>96.82</v>
      </c>
      <c r="CY7" s="38">
        <v>96.1</v>
      </c>
      <c r="CZ7" s="38">
        <v>95.79</v>
      </c>
      <c r="DA7" s="38">
        <v>96.02</v>
      </c>
      <c r="DB7" s="38">
        <v>89.76</v>
      </c>
      <c r="DC7" s="38">
        <v>89.45</v>
      </c>
      <c r="DD7" s="38">
        <v>89.5</v>
      </c>
      <c r="DE7" s="38">
        <v>89.52</v>
      </c>
      <c r="DF7" s="38">
        <v>89.17</v>
      </c>
      <c r="DG7" s="38">
        <v>89.93</v>
      </c>
      <c r="DH7" s="38">
        <v>35.74</v>
      </c>
      <c r="DI7" s="38">
        <v>43.36</v>
      </c>
      <c r="DJ7" s="38">
        <v>41.06</v>
      </c>
      <c r="DK7" s="38">
        <v>42.58</v>
      </c>
      <c r="DL7" s="38">
        <v>43.86</v>
      </c>
      <c r="DM7" s="38">
        <v>41.12</v>
      </c>
      <c r="DN7" s="38">
        <v>44.91</v>
      </c>
      <c r="DO7" s="38">
        <v>45.89</v>
      </c>
      <c r="DP7" s="38">
        <v>46.58</v>
      </c>
      <c r="DQ7" s="38">
        <v>46.99</v>
      </c>
      <c r="DR7" s="38">
        <v>48.12</v>
      </c>
      <c r="DS7" s="38">
        <v>23.91</v>
      </c>
      <c r="DT7" s="38">
        <v>24.48</v>
      </c>
      <c r="DU7" s="38">
        <v>24.11</v>
      </c>
      <c r="DV7" s="38">
        <v>24.19</v>
      </c>
      <c r="DW7" s="38">
        <v>27.39</v>
      </c>
      <c r="DX7" s="38">
        <v>10.9</v>
      </c>
      <c r="DY7" s="38">
        <v>12.03</v>
      </c>
      <c r="DZ7" s="38">
        <v>13.14</v>
      </c>
      <c r="EA7" s="38">
        <v>14.45</v>
      </c>
      <c r="EB7" s="38">
        <v>15.83</v>
      </c>
      <c r="EC7" s="38">
        <v>15.89</v>
      </c>
      <c r="ED7" s="38">
        <v>0.77</v>
      </c>
      <c r="EE7" s="38">
        <v>0.43</v>
      </c>
      <c r="EF7" s="38">
        <v>1.06</v>
      </c>
      <c r="EG7" s="38">
        <v>0.82</v>
      </c>
      <c r="EH7" s="38">
        <v>1.32</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2019-02-07T08:13:40Z</cp:lastPrinted>
  <dcterms:created xsi:type="dcterms:W3CDTF">2018-12-03T08:34:16Z</dcterms:created>
  <dcterms:modified xsi:type="dcterms:W3CDTF">2019-02-13T08:18:15Z</dcterms:modified>
  <cp:category/>
</cp:coreProperties>
</file>