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6寝屋川市〇\"/>
    </mc:Choice>
  </mc:AlternateContent>
  <workbookProtection workbookAlgorithmName="SHA-512" workbookHashValue="mGseBdi5lRlFevqqtUGCJmN5uJBH8HOBDTBWnWTWw9r+f/DslS39aNpUf1GmXeAq7Gc7TqMgCOYaGoVEqs9FIA==" workbookSaltValue="CC0xo9HV0hhYKVuPjtyo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E86" i="4"/>
  <c r="AT10" i="4"/>
  <c r="P10" i="4"/>
  <c r="I10" i="4"/>
  <c r="B10" i="4"/>
  <c r="AL8" i="4"/>
  <c r="P8"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<sst xmlns="http://schemas.openxmlformats.org/spreadsheetml/2006/main" count="240" uniqueCount="123">
  <si>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</si>
  <si>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</si>
  <si>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</si>
  <si>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</si>
  <si>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</si>
  <si>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</si>
  <si>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</si>
  <si>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</si>
  <si>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</si>
  <si>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</si>
  <si>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</si>
  <si>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</si>
  <si>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</si>
  <si>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</si>
  <si>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</si>
  <si>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</si>
  <si>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</si>
  <si>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</si>
  <si>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</si>
  <si>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</si>
  <si>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</si>
  <si>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</si>
  <si>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</si>
  <si>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</si>
  <si>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</si>
  <si>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</si>
  <si>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</si>
  <si>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</si>
  <si>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</si>
  <si>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</si>
  <si>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</si>
  <si>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</si>
  <si>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</si>
  <si>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</si>
  <si>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</si>
  <si>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</si>
  <si>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</si>
  <si>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</si>
  <si>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</si>
  <si>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</si>
  <si>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</si>
  <si>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</si>
  <si>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</si>
  <si>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</si>
  <si>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</si>
  <si>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</si>
  <si>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</si>
  <si>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</si>
  <si>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</si>
  <si>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</si>
  <si>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</si>
  <si>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</si>
  <si>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</si>
  <si>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</si>
  <si>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</si>
  <si>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</si>
  <si>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</si>
  <si>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</si>
  <si>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</si>
  <si>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</si>
  <si>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</si>
  <si>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</si>
  <si>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</si>
  <si>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</si>
  <si>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</si>
  <si>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</si>
  <si>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</si>
  <si>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</si>
  <si>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</si>
  <si>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</si>
  <si>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</si>
  <si>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</si>
  <si>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</si>
  <si>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</si>
  <si>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</si>
  <si>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</si>
  <si>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</si>
  <si>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</si>
  <si>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</si>
  <si>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</si>
  <si>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</si>
  <si>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</si>
  <si>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</si>
  <si>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</si>
  <si>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</si>
  <si>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</si>
  <si>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</si>
  <si>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</si>
  <si>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</si>
  <si>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</si>
  <si>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</si>
  <si>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</si>
  <si>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</si>
  <si>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</si>
  <si>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</si>
  <si>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</si>
  <si>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</si>
  <si>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</si>
  <si>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</si>
  <si>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</si>
  <si>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</si>
  <si>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</si>
  <si>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</si>
  <si>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</si>
  <si>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</si>
  <si>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</si>
  <si>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</si>
  <si>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</si>
  <si>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</si>
  <si>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</si>
  <si>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</si>
  <si>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</si>
  <si>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</si>
  <si>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</si>
  <si>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</si>
  <si>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</si>
  <si>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</si>
  <si>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</si>
  <si>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</si>
  <si>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</si>
  <si>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事業については人口減少、節水型生活様式の進展に伴う配水量の減少など厳しい経営環境が続く中においても、健全経営を堅持しつつ、公共用水域の水質改善、浸水の防除という下水道がもつ本来の役割を維持向上させていく必要がある。
  今後の事業運営においては、現在策定を進めているストックマネジメント実施方針に基づく更新需要の算出とあわせて、投資と財源の均衡を図るための「公営企業経営戦略」を平成31年度に策定する予定である。</t>
    <rPh sb="2" eb="3">
      <t>シタ</t>
    </rPh>
    <rPh sb="66" eb="68">
      <t>コウキョウ</t>
    </rPh>
    <rPh sb="68" eb="70">
      <t>ヨウスイ</t>
    </rPh>
    <rPh sb="70" eb="71">
      <t>イキ</t>
    </rPh>
    <rPh sb="72" eb="74">
      <t>スイシツ</t>
    </rPh>
    <rPh sb="74" eb="76">
      <t>カイゼン</t>
    </rPh>
    <rPh sb="77" eb="79">
      <t>シンスイ</t>
    </rPh>
    <rPh sb="80" eb="82">
      <t>ボウジョ</t>
    </rPh>
    <rPh sb="85" eb="88">
      <t>ゲスイドウ</t>
    </rPh>
    <rPh sb="91" eb="93">
      <t>ホンライ</t>
    </rPh>
    <rPh sb="94" eb="96">
      <t>ヤクワリ</t>
    </rPh>
    <rPh sb="97" eb="99">
      <t>イジ</t>
    </rPh>
    <rPh sb="99" eb="101">
      <t>コウジョウ</t>
    </rPh>
    <rPh sb="106" eb="108">
      <t>ヒツヨウ</t>
    </rPh>
    <rPh sb="115" eb="117">
      <t>コンゴ</t>
    </rPh>
    <rPh sb="118" eb="120">
      <t>ジギョウ</t>
    </rPh>
    <rPh sb="120" eb="122">
      <t>ウンエイ</t>
    </rPh>
    <rPh sb="128" eb="130">
      <t>ゲンザイ</t>
    </rPh>
    <rPh sb="130" eb="132">
      <t>サクテイ</t>
    </rPh>
    <rPh sb="133" eb="134">
      <t>スス</t>
    </rPh>
    <rPh sb="148" eb="150">
      <t>ジッシ</t>
    </rPh>
    <rPh sb="150" eb="152">
      <t>ホウシン</t>
    </rPh>
    <rPh sb="153" eb="154">
      <t>モト</t>
    </rPh>
    <rPh sb="156" eb="158">
      <t>コウシン</t>
    </rPh>
    <rPh sb="158" eb="160">
      <t>ジュヨウ</t>
    </rPh>
    <rPh sb="161" eb="163">
      <t>サンシュツ</t>
    </rPh>
    <rPh sb="169" eb="171">
      <t>トウシ</t>
    </rPh>
    <phoneticPr fontId="4"/>
  </si>
  <si>
    <t xml:space="preserve"> 老朽化を示す指標について①有形固定資産減価償却率並びに②管渠老朽化率は本市の公共下水道は昭和47年度に供用を開始しており、耐用年数に達していない資産が大半を占めることから類似団体と比較しても低い数値となっている。</t>
    <rPh sb="2" eb="3">
      <t>シタ</t>
    </rPh>
    <rPh sb="66" eb="68">
      <t>コウキョウ</t>
    </rPh>
    <rPh sb="68" eb="70">
      <t>ヨウスイ</t>
    </rPh>
    <rPh sb="70" eb="71">
      <t>イキ</t>
    </rPh>
    <rPh sb="72" eb="74">
      <t>スイシツ</t>
    </rPh>
    <rPh sb="74" eb="76">
      <t>カイゼン</t>
    </rPh>
    <rPh sb="77" eb="79">
      <t>シンスイ</t>
    </rPh>
    <rPh sb="80" eb="82">
      <t>ボウジョ</t>
    </rPh>
    <rPh sb="85" eb="88">
      <t>ゲスイドウ</t>
    </rPh>
    <rPh sb="91" eb="93">
      <t>ホンライ</t>
    </rPh>
    <rPh sb="94" eb="96">
      <t>ヤクワリ</t>
    </rPh>
    <rPh sb="97" eb="99">
      <t>イジ</t>
    </rPh>
    <rPh sb="99" eb="101">
      <t>コウジョウヒツヨウコンゴジギョウウンエイゲンザイサクテイススジッシホウシンモトコウシンジュヨウサンシュツトウシ</t>
    </rPh>
    <phoneticPr fontId="4"/>
  </si>
  <si>
    <t>　流動比率や企業債残高対事業規模比率は、公共用水域の水質保全、浸水の防除を目標に積極的に下水道の整備を進めていることから、企業債残高が大きくなっており、類似団体の平均値を上回る結果となっている。
　流動比率は、前年と比較して改善したものの、類似団体の平均値を下回る結果となっている。
　経常収支比率は、類似団体の平均値を下回っているものの100％を超えており、収支のバランスがとれた経営ができていると言える。
　経費回収率は、類似団体の平均値を上回るとともに100％を超えており、下水道使用料で汚水処理経費が賄えていることを示している。なお、当該比率が前年を上まわった要因は汚水処理費の減少に起因するものである。
　施設利用率は、寝屋川北部流域下水道の処理場において下水の処理を行っており、市単独の汚水処理施設を保有していないため計上していない。</t>
    <rPh sb="1" eb="3">
      <t>リュウドウ</t>
    </rPh>
    <rPh sb="3" eb="5">
      <t>ヒリツ</t>
    </rPh>
    <rPh sb="6" eb="8">
      <t>キギョウ</t>
    </rPh>
    <rPh sb="8" eb="9">
      <t>サイ</t>
    </rPh>
    <rPh sb="9" eb="11">
      <t>ザンダカ</t>
    </rPh>
    <rPh sb="11" eb="12">
      <t>タイ</t>
    </rPh>
    <rPh sb="12" eb="14">
      <t>ジギョウ</t>
    </rPh>
    <rPh sb="14" eb="16">
      <t>キボ</t>
    </rPh>
    <rPh sb="16" eb="18">
      <t>ヒリツ</t>
    </rPh>
    <rPh sb="20" eb="22">
      <t>コウキョウ</t>
    </rPh>
    <rPh sb="22" eb="24">
      <t>ヨウスイ</t>
    </rPh>
    <rPh sb="24" eb="25">
      <t>イキ</t>
    </rPh>
    <rPh sb="26" eb="28">
      <t>スイシツ</t>
    </rPh>
    <rPh sb="28" eb="30">
      <t>ホゼン</t>
    </rPh>
    <rPh sb="31" eb="33">
      <t>シンスイ</t>
    </rPh>
    <rPh sb="34" eb="36">
      <t>ボウジョ</t>
    </rPh>
    <rPh sb="37" eb="39">
      <t>モクヒョウ</t>
    </rPh>
    <rPh sb="40" eb="43">
      <t>セッキョクテキ</t>
    </rPh>
    <rPh sb="44" eb="47">
      <t>ゲスイドウ</t>
    </rPh>
    <rPh sb="48" eb="50">
      <t>セイビ</t>
    </rPh>
    <rPh sb="51" eb="52">
      <t>スス</t>
    </rPh>
    <rPh sb="61" eb="63">
      <t>キギョウ</t>
    </rPh>
    <rPh sb="63" eb="64">
      <t>サイ</t>
    </rPh>
    <rPh sb="64" eb="66">
      <t>ザンダカ</t>
    </rPh>
    <rPh sb="67" eb="68">
      <t>オオ</t>
    </rPh>
    <rPh sb="76" eb="78">
      <t>ルイジ</t>
    </rPh>
    <rPh sb="78" eb="80">
      <t>ダンタイ</t>
    </rPh>
    <rPh sb="81" eb="84">
      <t>ヘイキンチ</t>
    </rPh>
    <rPh sb="85" eb="87">
      <t>ウワマワ</t>
    </rPh>
    <rPh sb="88" eb="90">
      <t>ケッカ</t>
    </rPh>
    <rPh sb="99" eb="101">
      <t>リュウドウ</t>
    </rPh>
    <rPh sb="101" eb="103">
      <t>ヒリツ</t>
    </rPh>
    <rPh sb="105" eb="107">
      <t>ゼンネン</t>
    </rPh>
    <rPh sb="108" eb="110">
      <t>ヒカク</t>
    </rPh>
    <rPh sb="112" eb="114">
      <t>カイゼン</t>
    </rPh>
    <rPh sb="120" eb="122">
      <t>ルイジ</t>
    </rPh>
    <rPh sb="122" eb="124">
      <t>ダンタイ</t>
    </rPh>
    <rPh sb="125" eb="128">
      <t>ヘイキンチ</t>
    </rPh>
    <rPh sb="129" eb="131">
      <t>シタマワ</t>
    </rPh>
    <rPh sb="132" eb="134">
      <t>ケッカ</t>
    </rPh>
    <rPh sb="143" eb="145">
      <t>ケイジョウ</t>
    </rPh>
    <rPh sb="145" eb="147">
      <t>シュウシ</t>
    </rPh>
    <rPh sb="147" eb="149">
      <t>ヒリツ</t>
    </rPh>
    <rPh sb="151" eb="153">
      <t>ルイジ</t>
    </rPh>
    <rPh sb="153" eb="155">
      <t>ダンタイ</t>
    </rPh>
    <rPh sb="156" eb="159">
      <t>ヘイキンチ</t>
    </rPh>
    <rPh sb="160" eb="162">
      <t>シタマワ</t>
    </rPh>
    <rPh sb="174" eb="175">
      <t>コ</t>
    </rPh>
    <rPh sb="180" eb="182">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</si>
</sst>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c:v>
                </c:pt>
                <c:pt idx="1">
                  <c:v>0.1</c:v>
                </c:pt>
                <c:pt idx="2">
                  <c:v>0.1</c:v>
                </c:pt>
                <c:pt idx="3">
                  <c:v>0.09</c:v>
                </c:pt>
                <c:pt idx="4" formatCode="#,##0.00;&quot;△&quot;#,##0.00">
                  <c:v>0</c:v>
                </c:pt>
              </c:numCache>
            </c:numRef>
          </c:val>
          <c:extLst>
            <c:ext xmlns:c16="http://schemas.microsoft.com/office/drawing/2014/chart" uri="{C3380CC4-5D6E-409C-BE32-E72D297353CC}">
              <c16:uniqueId val="{00000000-0701-40B4-8EA7-E23406A235AD}"/>
            </c:ext>
          </c:extLst>
        </c:ser>
        <c:dLbls>
          <c:showLegendKey val="0"/>
          <c:showVal val="0"/>
          <c:showCatName val="0"/>
          <c:showSerName val="0"/>
          <c:showPercent val="0"/>
          <c:showBubbleSize val="0"/>
        </c:dLbls>
        <c:gapWidth val="150"/>
        <c:axId val="448791648"/>
        <c:axId val="3059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0701-40B4-8EA7-E23406A235AD}"/>
            </c:ext>
          </c:extLst>
        </c:ser>
        <c:dLbls>
          <c:showLegendKey val="0"/>
          <c:showVal val="0"/>
          <c:showCatName val="0"/>
          <c:showSerName val="0"/>
          <c:showPercent val="0"/>
          <c:showBubbleSize val="0"/>
        </c:dLbls>
        <c:marker val="1"/>
        <c:smooth val="0"/>
        <c:axId val="448791648"/>
        <c:axId val="305982312"/>
      </c:lineChart>
      <c:dateAx>
        <c:axId val="448791648"/>
        <c:scaling>
          <c:orientation val="minMax"/>
        </c:scaling>
        <c:delete val="1"/>
        <c:axPos val="b"/>
        <c:numFmt formatCode="ge" sourceLinked="1"/>
        <c:majorTickMark val="none"/>
        <c:minorTickMark val="none"/>
        <c:tickLblPos val="none"/>
        <c:crossAx val="305982312"/>
        <c:crosses val="autoZero"/>
        <c:auto val="1"/>
        <c:lblOffset val="100"/>
        <c:baseTimeUnit val="years"/>
      </c:dateAx>
      <c:valAx>
        <c:axId val="30598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7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D9-4399-A5C0-DAC1FE4BFD91}"/>
            </c:ext>
          </c:extLst>
        </c:ser>
        <c:dLbls>
          <c:showLegendKey val="0"/>
          <c:showVal val="0"/>
          <c:showCatName val="0"/>
          <c:showSerName val="0"/>
          <c:showPercent val="0"/>
          <c:showBubbleSize val="0"/>
        </c:dLbls>
        <c:gapWidth val="150"/>
        <c:axId val="412113024"/>
        <c:axId val="41211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E2D9-4399-A5C0-DAC1FE4BFD91}"/>
            </c:ext>
          </c:extLst>
        </c:ser>
        <c:dLbls>
          <c:showLegendKey val="0"/>
          <c:showVal val="0"/>
          <c:showCatName val="0"/>
          <c:showSerName val="0"/>
          <c:showPercent val="0"/>
          <c:showBubbleSize val="0"/>
        </c:dLbls>
        <c:marker val="1"/>
        <c:smooth val="0"/>
        <c:axId val="412113024"/>
        <c:axId val="412113416"/>
      </c:lineChart>
      <c:dateAx>
        <c:axId val="412113024"/>
        <c:scaling>
          <c:orientation val="minMax"/>
        </c:scaling>
        <c:delete val="1"/>
        <c:axPos val="b"/>
        <c:numFmt formatCode="ge" sourceLinked="1"/>
        <c:majorTickMark val="none"/>
        <c:minorTickMark val="none"/>
        <c:tickLblPos val="none"/>
        <c:crossAx val="412113416"/>
        <c:crosses val="autoZero"/>
        <c:auto val="1"/>
        <c:lblOffset val="100"/>
        <c:baseTimeUnit val="years"/>
      </c:dateAx>
      <c:valAx>
        <c:axId val="41211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97.7</c:v>
                </c:pt>
                <c:pt idx="1">
                  <c:v>97.8</c:v>
                </c:pt>
                <c:pt idx="2">
                  <c:v>97.9</c:v>
                </c:pt>
                <c:pt idx="3">
                  <c:v>97.9</c:v>
                </c:pt>
                <c:pt idx="4">
                  <c:v>98.19</c:v>
                </c:pt>
              </c:numCache>
            </c:numRef>
          </c:val>
          <c:extLst>
            <c:ext xmlns:c16="http://schemas.microsoft.com/office/drawing/2014/chart" uri="{C3380CC4-5D6E-409C-BE32-E72D297353CC}">
              <c16:uniqueId val="{00000000-8959-47A1-861B-627866BD6E82}"/>
            </c:ext>
          </c:extLst>
        </c:ser>
        <c:dLbls>
          <c:showLegendKey val="0"/>
          <c:showVal val="0"/>
          <c:showCatName val="0"/>
          <c:showSerName val="0"/>
          <c:showPercent val="0"/>
          <c:showBubbleSize val="0"/>
        </c:dLbls>
        <c:gapWidth val="150"/>
        <c:axId val="412114592"/>
        <c:axId val="41211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8959-47A1-861B-627866BD6E82}"/>
            </c:ext>
          </c:extLst>
        </c:ser>
        <c:dLbls>
          <c:showLegendKey val="0"/>
          <c:showVal val="0"/>
          <c:showCatName val="0"/>
          <c:showSerName val="0"/>
          <c:showPercent val="0"/>
          <c:showBubbleSize val="0"/>
        </c:dLbls>
        <c:marker val="1"/>
        <c:smooth val="0"/>
        <c:axId val="412114592"/>
        <c:axId val="412114984"/>
      </c:lineChart>
      <c:dateAx>
        <c:axId val="412114592"/>
        <c:scaling>
          <c:orientation val="minMax"/>
        </c:scaling>
        <c:delete val="1"/>
        <c:axPos val="b"/>
        <c:numFmt formatCode="ge" sourceLinked="1"/>
        <c:majorTickMark val="none"/>
        <c:minorTickMark val="none"/>
        <c:tickLblPos val="none"/>
        <c:crossAx val="412114984"/>
        <c:crosses val="autoZero"/>
        <c:auto val="1"/>
        <c:lblOffset val="100"/>
        <c:baseTimeUnit val="years"/>
      </c:dateAx>
      <c:valAx>
        <c:axId val="41211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102.61</c:v>
                </c:pt>
                <c:pt idx="1">
                  <c:v>102.99</c:v>
                </c:pt>
                <c:pt idx="2">
                  <c:v>102.15</c:v>
                </c:pt>
                <c:pt idx="3">
                  <c:v>106.77</c:v>
                </c:pt>
                <c:pt idx="4">
                  <c:v>107.24</c:v>
                </c:pt>
              </c:numCache>
            </c:numRef>
          </c:val>
          <c:extLst>
            <c:ext xmlns:c16="http://schemas.microsoft.com/office/drawing/2014/chart" uri="{C3380CC4-5D6E-409C-BE32-E72D297353CC}">
              <c16:uniqueId val="{00000000-9F4C-4BD8-B04C-24CEC9423DC0}"/>
            </c:ext>
          </c:extLst>
        </c:ser>
        <c:dLbls>
          <c:showLegendKey val="0"/>
          <c:showVal val="0"/>
          <c:showCatName val="0"/>
          <c:showSerName val="0"/>
          <c:showPercent val="0"/>
          <c:showBubbleSize val="0"/>
        </c:dLbls>
        <c:gapWidth val="150"/>
        <c:axId val="305983488"/>
        <c:axId val="30598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108.14</c:v>
                </c:pt>
                <c:pt idx="1">
                  <c:v>108.72</c:v>
                </c:pt>
                <c:pt idx="2">
                  <c:v>110.25</c:v>
                </c:pt>
                <c:pt idx="3">
                  <c:v>109.82</c:v>
                </c:pt>
                <c:pt idx="4">
                  <c:v>111.25</c:v>
                </c:pt>
              </c:numCache>
            </c:numRef>
          </c:val>
          <c:smooth val="0"/>
          <c:extLst>
            <c:ext xmlns:c16="http://schemas.microsoft.com/office/drawing/2014/chart" uri="{C3380CC4-5D6E-409C-BE32-E72D297353CC}">
              <c16:uniqueId val="{00000001-9F4C-4BD8-B04C-24CEC9423DC0}"/>
            </c:ext>
          </c:extLst>
        </c:ser>
        <c:dLbls>
          <c:showLegendKey val="0"/>
          <c:showVal val="0"/>
          <c:showCatName val="0"/>
          <c:showSerName val="0"/>
          <c:showPercent val="0"/>
          <c:showBubbleSize val="0"/>
        </c:dLbls>
        <c:marker val="1"/>
        <c:smooth val="0"/>
        <c:axId val="305983488"/>
        <c:axId val="305983880"/>
      </c:lineChart>
      <c:dateAx>
        <c:axId val="305983488"/>
        <c:scaling>
          <c:orientation val="minMax"/>
        </c:scaling>
        <c:delete val="1"/>
        <c:axPos val="b"/>
        <c:numFmt formatCode="ge" sourceLinked="1"/>
        <c:majorTickMark val="none"/>
        <c:minorTickMark val="none"/>
        <c:tickLblPos val="none"/>
        <c:crossAx val="305983880"/>
        <c:crosses val="autoZero"/>
        <c:auto val="1"/>
        <c:lblOffset val="100"/>
        <c:baseTimeUnit val="years"/>
      </c:dateAx>
      <c:valAx>
        <c:axId val="30598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3.09</c:v>
                </c:pt>
                <c:pt idx="1">
                  <c:v>6.18</c:v>
                </c:pt>
                <c:pt idx="2">
                  <c:v>9.2100000000000009</c:v>
                </c:pt>
                <c:pt idx="3">
                  <c:v>12.22</c:v>
                </c:pt>
                <c:pt idx="4">
                  <c:v>15.14</c:v>
                </c:pt>
              </c:numCache>
            </c:numRef>
          </c:val>
          <c:extLst>
            <c:ext xmlns:c16="http://schemas.microsoft.com/office/drawing/2014/chart" uri="{C3380CC4-5D6E-409C-BE32-E72D297353CC}">
              <c16:uniqueId val="{00000000-03C8-4282-89DB-D95B19ACF496}"/>
            </c:ext>
          </c:extLst>
        </c:ser>
        <c:dLbls>
          <c:showLegendKey val="0"/>
          <c:showVal val="0"/>
          <c:showCatName val="0"/>
          <c:showSerName val="0"/>
          <c:showPercent val="0"/>
          <c:showBubbleSize val="0"/>
        </c:dLbls>
        <c:gapWidth val="150"/>
        <c:axId val="455056976"/>
        <c:axId val="45505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14.06</c:v>
                </c:pt>
                <c:pt idx="1">
                  <c:v>23.27</c:v>
                </c:pt>
                <c:pt idx="2">
                  <c:v>25.8</c:v>
                </c:pt>
                <c:pt idx="3">
                  <c:v>25.28</c:v>
                </c:pt>
                <c:pt idx="4">
                  <c:v>28.35</c:v>
                </c:pt>
              </c:numCache>
            </c:numRef>
          </c:val>
          <c:smooth val="0"/>
          <c:extLst>
            <c:ext xmlns:c16="http://schemas.microsoft.com/office/drawing/2014/chart" uri="{C3380CC4-5D6E-409C-BE32-E72D297353CC}">
              <c16:uniqueId val="{00000001-03C8-4282-89DB-D95B19ACF496}"/>
            </c:ext>
          </c:extLst>
        </c:ser>
        <c:dLbls>
          <c:showLegendKey val="0"/>
          <c:showVal val="0"/>
          <c:showCatName val="0"/>
          <c:showSerName val="0"/>
          <c:showPercent val="0"/>
          <c:showBubbleSize val="0"/>
        </c:dLbls>
        <c:marker val="1"/>
        <c:smooth val="0"/>
        <c:axId val="455056976"/>
        <c:axId val="455057368"/>
      </c:lineChart>
      <c:dateAx>
        <c:axId val="455056976"/>
        <c:scaling>
          <c:orientation val="minMax"/>
        </c:scaling>
        <c:delete val="1"/>
        <c:axPos val="b"/>
        <c:numFmt formatCode="ge" sourceLinked="1"/>
        <c:majorTickMark val="none"/>
        <c:minorTickMark val="none"/>
        <c:tickLblPos val="none"/>
        <c:crossAx val="455057368"/>
        <c:crosses val="autoZero"/>
        <c:auto val="1"/>
        <c:lblOffset val="100"/>
        <c:baseTimeUnit val="years"/>
      </c:dateAx>
      <c:valAx>
        <c:axId val="4550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00-4A03-AEE9-2FEFE7D601B8}"/>
            </c:ext>
          </c:extLst>
        </c:ser>
        <c:dLbls>
          <c:showLegendKey val="0"/>
          <c:showVal val="0"/>
          <c:showCatName val="0"/>
          <c:showSerName val="0"/>
          <c:showPercent val="0"/>
          <c:showBubbleSize val="0"/>
        </c:dLbls>
        <c:gapWidth val="150"/>
        <c:axId val="455058544"/>
        <c:axId val="45505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2.34</c:v>
                </c:pt>
                <c:pt idx="1">
                  <c:v>2.75</c:v>
                </c:pt>
                <c:pt idx="2">
                  <c:v>3.39</c:v>
                </c:pt>
                <c:pt idx="3">
                  <c:v>4.08</c:v>
                </c:pt>
                <c:pt idx="4">
                  <c:v>6.7</c:v>
                </c:pt>
              </c:numCache>
            </c:numRef>
          </c:val>
          <c:smooth val="0"/>
          <c:extLst>
            <c:ext xmlns:c16="http://schemas.microsoft.com/office/drawing/2014/chart" uri="{C3380CC4-5D6E-409C-BE32-E72D297353CC}">
              <c16:uniqueId val="{00000001-4600-4A03-AEE9-2FEFE7D601B8}"/>
            </c:ext>
          </c:extLst>
        </c:ser>
        <c:dLbls>
          <c:showLegendKey val="0"/>
          <c:showVal val="0"/>
          <c:showCatName val="0"/>
          <c:showSerName val="0"/>
          <c:showPercent val="0"/>
          <c:showBubbleSize val="0"/>
        </c:dLbls>
        <c:marker val="1"/>
        <c:smooth val="0"/>
        <c:axId val="455058544"/>
        <c:axId val="455058936"/>
      </c:lineChart>
      <c:dateAx>
        <c:axId val="455058544"/>
        <c:scaling>
          <c:orientation val="minMax"/>
        </c:scaling>
        <c:delete val="1"/>
        <c:axPos val="b"/>
        <c:numFmt formatCode="ge" sourceLinked="1"/>
        <c:majorTickMark val="none"/>
        <c:minorTickMark val="none"/>
        <c:tickLblPos val="none"/>
        <c:crossAx val="455058936"/>
        <c:crosses val="autoZero"/>
        <c:auto val="1"/>
        <c:lblOffset val="100"/>
        <c:baseTimeUnit val="years"/>
      </c:dateAx>
      <c:valAx>
        <c:axId val="4550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C1-4ACD-9C35-85D540287B69}"/>
            </c:ext>
          </c:extLst>
        </c:ser>
        <c:dLbls>
          <c:showLegendKey val="0"/>
          <c:showVal val="0"/>
          <c:showCatName val="0"/>
          <c:showSerName val="0"/>
          <c:showPercent val="0"/>
          <c:showBubbleSize val="0"/>
        </c:dLbls>
        <c:gapWidth val="150"/>
        <c:axId val="412051760"/>
        <c:axId val="41205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0.6</c:v>
                </c:pt>
                <c:pt idx="3" formatCode="#,##0.00;&quot;△&quot;#,##0.00;&quot;-&quot;">
                  <c:v>0.45</c:v>
                </c:pt>
                <c:pt idx="4">
                  <c:v>0</c:v>
                </c:pt>
              </c:numCache>
            </c:numRef>
          </c:val>
          <c:smooth val="0"/>
          <c:extLst>
            <c:ext xmlns:c16="http://schemas.microsoft.com/office/drawing/2014/chart" uri="{C3380CC4-5D6E-409C-BE32-E72D297353CC}">
              <c16:uniqueId val="{00000001-1BC1-4ACD-9C35-85D540287B69}"/>
            </c:ext>
          </c:extLst>
        </c:ser>
        <c:dLbls>
          <c:showLegendKey val="0"/>
          <c:showVal val="0"/>
          <c:showCatName val="0"/>
          <c:showSerName val="0"/>
          <c:showPercent val="0"/>
          <c:showBubbleSize val="0"/>
        </c:dLbls>
        <c:marker val="1"/>
        <c:smooth val="0"/>
        <c:axId val="412051760"/>
        <c:axId val="412052152"/>
      </c:lineChart>
      <c:dateAx>
        <c:axId val="412051760"/>
        <c:scaling>
          <c:orientation val="minMax"/>
        </c:scaling>
        <c:delete val="1"/>
        <c:axPos val="b"/>
        <c:numFmt formatCode="ge" sourceLinked="1"/>
        <c:majorTickMark val="none"/>
        <c:minorTickMark val="none"/>
        <c:tickLblPos val="none"/>
        <c:crossAx val="412052152"/>
        <c:crosses val="autoZero"/>
        <c:auto val="1"/>
        <c:lblOffset val="100"/>
        <c:baseTimeUnit val="years"/>
      </c:dateAx>
      <c:valAx>
        <c:axId val="41205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5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14.09</c:v>
                </c:pt>
                <c:pt idx="1">
                  <c:v>17.87</c:v>
                </c:pt>
                <c:pt idx="2">
                  <c:v>23.6</c:v>
                </c:pt>
                <c:pt idx="3">
                  <c:v>34.44</c:v>
                </c:pt>
                <c:pt idx="4">
                  <c:v>47.23</c:v>
                </c:pt>
              </c:numCache>
            </c:numRef>
          </c:val>
          <c:extLst>
            <c:ext xmlns:c16="http://schemas.microsoft.com/office/drawing/2014/chart" uri="{C3380CC4-5D6E-409C-BE32-E72D297353CC}">
              <c16:uniqueId val="{00000000-ABF3-4FFE-8C5A-D3987B41CFA4}"/>
            </c:ext>
          </c:extLst>
        </c:ser>
        <c:dLbls>
          <c:showLegendKey val="0"/>
          <c:showVal val="0"/>
          <c:showCatName val="0"/>
          <c:showSerName val="0"/>
          <c:showPercent val="0"/>
          <c:showBubbleSize val="0"/>
        </c:dLbls>
        <c:gapWidth val="150"/>
        <c:axId val="412053328"/>
        <c:axId val="41205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129.52000000000001</c:v>
                </c:pt>
                <c:pt idx="1">
                  <c:v>61</c:v>
                </c:pt>
                <c:pt idx="2">
                  <c:v>65.17</c:v>
                </c:pt>
                <c:pt idx="3">
                  <c:v>67.7</c:v>
                </c:pt>
                <c:pt idx="4">
                  <c:v>75.02</c:v>
                </c:pt>
              </c:numCache>
            </c:numRef>
          </c:val>
          <c:smooth val="0"/>
          <c:extLst>
            <c:ext xmlns:c16="http://schemas.microsoft.com/office/drawing/2014/chart" uri="{C3380CC4-5D6E-409C-BE32-E72D297353CC}">
              <c16:uniqueId val="{00000001-ABF3-4FFE-8C5A-D3987B41CFA4}"/>
            </c:ext>
          </c:extLst>
        </c:ser>
        <c:dLbls>
          <c:showLegendKey val="0"/>
          <c:showVal val="0"/>
          <c:showCatName val="0"/>
          <c:showSerName val="0"/>
          <c:showPercent val="0"/>
          <c:showBubbleSize val="0"/>
        </c:dLbls>
        <c:marker val="1"/>
        <c:smooth val="0"/>
        <c:axId val="412053328"/>
        <c:axId val="412053720"/>
      </c:lineChart>
      <c:dateAx>
        <c:axId val="412053328"/>
        <c:scaling>
          <c:orientation val="minMax"/>
        </c:scaling>
        <c:delete val="1"/>
        <c:axPos val="b"/>
        <c:numFmt formatCode="ge" sourceLinked="1"/>
        <c:majorTickMark val="none"/>
        <c:minorTickMark val="none"/>
        <c:tickLblPos val="none"/>
        <c:crossAx val="412053720"/>
        <c:crosses val="autoZero"/>
        <c:auto val="1"/>
        <c:lblOffset val="100"/>
        <c:baseTimeUnit val="years"/>
      </c:dateAx>
      <c:valAx>
        <c:axId val="4120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5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1125.6099999999999</c:v>
                </c:pt>
                <c:pt idx="1">
                  <c:v>1094.29</c:v>
                </c:pt>
                <c:pt idx="2">
                  <c:v>1046.45</c:v>
                </c:pt>
                <c:pt idx="3">
                  <c:v>983.58</c:v>
                </c:pt>
                <c:pt idx="4">
                  <c:v>962.58</c:v>
                </c:pt>
              </c:numCache>
            </c:numRef>
          </c:val>
          <c:extLst>
            <c:ext xmlns:c16="http://schemas.microsoft.com/office/drawing/2014/chart" uri="{C3380CC4-5D6E-409C-BE32-E72D297353CC}">
              <c16:uniqueId val="{00000000-232F-40EC-AB90-254B88CC33D9}"/>
            </c:ext>
          </c:extLst>
        </c:ser>
        <c:dLbls>
          <c:showLegendKey val="0"/>
          <c:showVal val="0"/>
          <c:showCatName val="0"/>
          <c:showSerName val="0"/>
          <c:showPercent val="0"/>
          <c:showBubbleSize val="0"/>
        </c:dLbls>
        <c:gapWidth val="150"/>
        <c:axId val="412054896"/>
        <c:axId val="41205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232F-40EC-AB90-254B88CC33D9}"/>
            </c:ext>
          </c:extLst>
        </c:ser>
        <c:dLbls>
          <c:showLegendKey val="0"/>
          <c:showVal val="0"/>
          <c:showCatName val="0"/>
          <c:showSerName val="0"/>
          <c:showPercent val="0"/>
          <c:showBubbleSize val="0"/>
        </c:dLbls>
        <c:marker val="1"/>
        <c:smooth val="0"/>
        <c:axId val="412054896"/>
        <c:axId val="412055288"/>
      </c:lineChart>
      <c:dateAx>
        <c:axId val="412054896"/>
        <c:scaling>
          <c:orientation val="minMax"/>
        </c:scaling>
        <c:delete val="1"/>
        <c:axPos val="b"/>
        <c:numFmt formatCode="ge" sourceLinked="1"/>
        <c:majorTickMark val="none"/>
        <c:minorTickMark val="none"/>
        <c:tickLblPos val="none"/>
        <c:crossAx val="412055288"/>
        <c:crosses val="autoZero"/>
        <c:auto val="1"/>
        <c:lblOffset val="100"/>
        <c:baseTimeUnit val="years"/>
      </c:dateAx>
      <c:valAx>
        <c:axId val="41205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5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98.01</c:v>
                </c:pt>
                <c:pt idx="1">
                  <c:v>98.53</c:v>
                </c:pt>
                <c:pt idx="2">
                  <c:v>97.43</c:v>
                </c:pt>
                <c:pt idx="3">
                  <c:v>103.62</c:v>
                </c:pt>
                <c:pt idx="4">
                  <c:v>104.18</c:v>
                </c:pt>
              </c:numCache>
            </c:numRef>
          </c:val>
          <c:extLst>
            <c:ext xmlns:c16="http://schemas.microsoft.com/office/drawing/2014/chart" uri="{C3380CC4-5D6E-409C-BE32-E72D297353CC}">
              <c16:uniqueId val="{00000000-25B4-47AA-9E59-CC5D77731632}"/>
            </c:ext>
          </c:extLst>
        </c:ser>
        <c:dLbls>
          <c:showLegendKey val="0"/>
          <c:showVal val="0"/>
          <c:showCatName val="0"/>
          <c:showSerName val="0"/>
          <c:showPercent val="0"/>
          <c:showBubbleSize val="0"/>
        </c:dLbls>
        <c:gapWidth val="150"/>
        <c:axId val="412109888"/>
        <c:axId val="41211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25B4-47AA-9E59-CC5D77731632}"/>
            </c:ext>
          </c:extLst>
        </c:ser>
        <c:dLbls>
          <c:showLegendKey val="0"/>
          <c:showVal val="0"/>
          <c:showCatName val="0"/>
          <c:showSerName val="0"/>
          <c:showPercent val="0"/>
          <c:showBubbleSize val="0"/>
        </c:dLbls>
        <c:marker val="1"/>
        <c:smooth val="0"/>
        <c:axId val="412109888"/>
        <c:axId val="412110280"/>
      </c:lineChart>
      <c:dateAx>
        <c:axId val="412109888"/>
        <c:scaling>
          <c:orientation val="minMax"/>
        </c:scaling>
        <c:delete val="1"/>
        <c:axPos val="b"/>
        <c:numFmt formatCode="ge" sourceLinked="1"/>
        <c:majorTickMark val="none"/>
        <c:minorTickMark val="none"/>
        <c:tickLblPos val="none"/>
        <c:crossAx val="412110280"/>
        <c:crosses val="autoZero"/>
        <c:auto val="1"/>
        <c:lblOffset val="100"/>
        <c:baseTimeUnit val="years"/>
      </c:dateAx>
      <c:valAx>
        <c:axId val="41211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141.30000000000001</c:v>
                </c:pt>
                <c:pt idx="1">
                  <c:v>140.03</c:v>
                </c:pt>
                <c:pt idx="2">
                  <c:v>141.66999999999999</c:v>
                </c:pt>
                <c:pt idx="3">
                  <c:v>133.53</c:v>
                </c:pt>
                <c:pt idx="4">
                  <c:v>132.47</c:v>
                </c:pt>
              </c:numCache>
            </c:numRef>
          </c:val>
          <c:extLst>
            <c:ext xmlns:c16="http://schemas.microsoft.com/office/drawing/2014/chart" uri="{C3380CC4-5D6E-409C-BE32-E72D297353CC}">
              <c16:uniqueId val="{00000000-F23E-47A1-8827-531632F6DCEE}"/>
            </c:ext>
          </c:extLst>
        </c:ser>
        <c:dLbls>
          <c:showLegendKey val="0"/>
          <c:showVal val="0"/>
          <c:showCatName val="0"/>
          <c:showSerName val="0"/>
          <c:showPercent val="0"/>
          <c:showBubbleSize val="0"/>
        </c:dLbls>
        <c:gapWidth val="150"/>
        <c:axId val="412111456"/>
        <c:axId val="41211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F23E-47A1-8827-531632F6DCEE}"/>
            </c:ext>
          </c:extLst>
        </c:ser>
        <c:dLbls>
          <c:showLegendKey val="0"/>
          <c:showVal val="0"/>
          <c:showCatName val="0"/>
          <c:showSerName val="0"/>
          <c:showPercent val="0"/>
          <c:showBubbleSize val="0"/>
        </c:dLbls>
        <c:marker val="1"/>
        <c:smooth val="0"/>
        <c:axId val="412111456"/>
        <c:axId val="412111848"/>
      </c:lineChart>
      <c:dateAx>
        <c:axId val="412111456"/>
        <c:scaling>
          <c:orientation val="minMax"/>
        </c:scaling>
        <c:delete val="1"/>
        <c:axPos val="b"/>
        <c:numFmt formatCode="ge" sourceLinked="1"/>
        <c:majorTickMark val="none"/>
        <c:minorTickMark val="none"/>
        <c:tickLblPos val="none"/>
        <c:crossAx val="412111848"/>
        <c:crosses val="autoZero"/>
        <c:auto val="1"/>
        <c:lblOffset val="100"/>
        <c:baseTimeUnit val="years"/>
      </c:dateAx>
      <c:valAx>
        <c:axId val="4121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寝屋川市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自治体職員</v>
      </c>
      <c r="AE8" s="73"/>
      <c r="AF8" s="73"/>
      <c r="AG8" s="73"/>
      <c r="AH8" s="73"/>
      <c r="AI8" s="73"/>
      <c r="AJ8" s="73"/>
      <c r="AK8" s="3"/>
      <c r="AL8" s="67">
        <f>データ!S6</f>
        <v>235705</v>
      </c>
      <c r="AM8" s="67"/>
      <c r="AN8" s="67"/>
      <c r="AO8" s="67"/>
      <c r="AP8" s="67"/>
      <c r="AQ8" s="67"/>
      <c r="AR8" s="67"/>
      <c r="AS8" s="67"/>
      <c r="AT8" s="66">
        <f>データ!T6</f>
        <v>24.7</v>
      </c>
      <c r="AU8" s="66"/>
      <c r="AV8" s="66"/>
      <c r="AW8" s="66"/>
      <c r="AX8" s="66"/>
      <c r="AY8" s="66"/>
      <c r="AZ8" s="66"/>
      <c r="BA8" s="66"/>
      <c r="BB8" s="66">
        <f>データ!U6</f>
        <v>9542.7099999999991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38.979999999999997</v>
      </c>
      <c r="J10" s="66"/>
      <c r="K10" s="66"/>
      <c r="L10" s="66"/>
      <c r="M10" s="66"/>
      <c r="N10" s="66"/>
      <c r="O10" s="66"/>
      <c r="P10" s="66">
        <f>データ!P6</f>
        <v>99.73</v>
      </c>
      <c r="Q10" s="66"/>
      <c r="R10" s="66"/>
      <c r="S10" s="66"/>
      <c r="T10" s="66"/>
      <c r="U10" s="66"/>
      <c r="V10" s="66"/>
      <c r="W10" s="66">
        <f>データ!Q6</f>
        <v>66.510000000000005</v>
      </c>
      <c r="X10" s="66"/>
      <c r="Y10" s="66"/>
      <c r="Z10" s="66"/>
      <c r="AA10" s="66"/>
      <c r="AB10" s="66"/>
      <c r="AC10" s="66"/>
      <c r="AD10" s="67">
        <f>データ!R6</f>
        <v>2363</v>
      </c>
      <c r="AE10" s="67"/>
      <c r="AF10" s="67"/>
      <c r="AG10" s="67"/>
      <c r="AH10" s="67"/>
      <c r="AI10" s="67"/>
      <c r="AJ10" s="67"/>
      <c r="AK10" s="2"/>
      <c r="AL10" s="67">
        <f>データ!V6</f>
        <v>234208</v>
      </c>
      <c r="AM10" s="67"/>
      <c r="AN10" s="67"/>
      <c r="AO10" s="67"/>
      <c r="AP10" s="67"/>
      <c r="AQ10" s="67"/>
      <c r="AR10" s="67"/>
      <c r="AS10" s="67"/>
      <c r="AT10" s="66">
        <f>データ!W6</f>
        <v>18.02</v>
      </c>
      <c r="AU10" s="66"/>
      <c r="AV10" s="66"/>
      <c r="AW10" s="66"/>
      <c r="AX10" s="66"/>
      <c r="AY10" s="66"/>
      <c r="AZ10" s="66"/>
      <c r="BA10" s="66"/>
      <c r="BB10" s="66">
        <f>データ!X6</f>
        <v>12997.11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8"/>
      <c r="BM44" s="49"/>
      <c r="BN44" s="49"/>
      <c r="BO44" s="49"/>
      <c r="BP44" s="49"/>
      <c r="BQ44" s="49"/>
      <c r="BR44" s="49"/>
      <c r="BS44" s="49"/>
      <c r="BT44" s="49"/>
      <c r="BU44" s="49"/>
      <c r="BV44" s="49"/>
      <c r="BW44" s="49"/>
      <c r="BX44" s="49"/>
      <c r="BY44" s="49"/>
      <c r="BZ44" s="5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SU61P4uTXjNYgzYGfffsNZEgREfGurgeQ4+jki7pDNyBjEkgGt3dS8BrjznvuLaowEtnqgemKITRb0d/npOdoQ==" saltValue="oHybmDZWxQ6Kivx1PWr9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272159</v>
      </c>
      <c r="D6" s="33">
        <f t="shared" si="3"/>
        <v>46</v>
      </c>
      <c r="E6" s="33">
        <f t="shared" si="3"/>
        <v>17</v>
      </c>
      <c r="F6" s="33">
        <f t="shared" si="3"/>
        <v>1</v>
      </c>
      <c r="G6" s="33">
        <f t="shared" si="3"/>
        <v>0</v>
      </c>
      <c r="H6" s="33" t="str">
        <f t="shared" si="3"/>
        <v>大阪府　寝屋川市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38.979999999999997</v>
      </c>
      <c r="P6" s="34">
        <f t="shared" si="3"/>
        <v>99.73</v>
      </c>
      <c r="Q6" s="34">
        <f t="shared" si="3"/>
        <v>66.510000000000005</v>
      </c>
      <c r="R6" s="34">
        <f t="shared" si="3"/>
        <v>2363</v>
      </c>
      <c r="S6" s="34">
        <f t="shared" si="3"/>
        <v>235705</v>
      </c>
      <c r="T6" s="34">
        <f t="shared" si="3"/>
        <v>24.7</v>
      </c>
      <c r="U6" s="34">
        <f t="shared" si="3"/>
        <v>9542.7099999999991</v>
      </c>
      <c r="V6" s="34">
        <f t="shared" si="3"/>
        <v>234208</v>
      </c>
      <c r="W6" s="34">
        <f t="shared" si="3"/>
        <v>18.02</v>
      </c>
      <c r="X6" s="34">
        <f t="shared" si="3"/>
        <v>12997.11</v>
      </c>
      <c r="Y6" s="35">
        <f>IF(Y7="",NA(),Y7)</f>
        <v>102.61</v>
      </c>
      <c r="Z6" s="35">
        <f t="shared" ref="Z6:AH6" si="4">IF(Z7="",NA(),Z7)</f>
        <v>102.99</v>
      </c>
      <c r="AA6" s="35">
        <f t="shared" si="4"/>
        <v>102.15</v>
      </c>
      <c r="AB6" s="35">
        <f t="shared" si="4"/>
        <v>106.77</v>
      </c>
      <c r="AC6" s="35">
        <f t="shared" si="4"/>
        <v>107.24</v>
      </c>
      <c r="AD6" s="35">
        <f t="shared" si="4"/>
        <v>108.14</v>
      </c>
      <c r="AE6" s="35">
        <f t="shared" si="4"/>
        <v>108.72</v>
      </c>
      <c r="AF6" s="35">
        <f t="shared" si="4"/>
        <v>110.25</v>
      </c>
      <c r="AG6" s="35">
        <f t="shared" si="4"/>
        <v>109.82</v>
      </c>
      <c r="AH6" s="35">
        <f t="shared" si="4"/>
        <v>111.25</v>
      </c>
      <c r="AI6" s="34" t="str">
        <f>IF(AI7="","",IF(AI7="-","【-】","【"&amp;SUBSTITUTE(TEXT(AI7,"#,##0.00"),"-","△")&amp;"】"))</f>
        <v>【108.80】</v>
      </c>
      <c r="AJ6" s="34">
        <f>IF(AJ7="",NA(),AJ7)</f>
        <v>0</v>
      </c>
      <c r="AK6" s="34">
        <f t="shared" ref="AK6:AS6" si="5">IF(AK7="",NA(),AK7)</f>
        <v>0</v>
      </c>
      <c r="AL6" s="34">
        <f t="shared" si="5"/>
        <v>0</v>
      </c>
      <c r="AM6" s="34">
        <f t="shared" si="5"/>
        <v>0</v>
      </c>
      <c r="AN6" s="34">
        <f t="shared" si="5"/>
        <v>0</v>
      </c>
      <c r="AO6" s="34">
        <f t="shared" si="5"/>
        <v>0</v>
      </c>
      <c r="AP6" s="34">
        <f t="shared" si="5"/>
        <v>0</v>
      </c>
      <c r="AQ6" s="35">
        <f t="shared" si="5"/>
        <v>0.6</v>
      </c>
      <c r="AR6" s="35">
        <f t="shared" si="5"/>
        <v>0.45</v>
      </c>
      <c r="AS6" s="34">
        <f t="shared" si="5"/>
        <v>0</v>
      </c>
      <c r="AT6" s="34" t="str">
        <f>IF(AT7="","",IF(AT7="-","【-】","【"&amp;SUBSTITUTE(TEXT(AT7,"#,##0.00"),"-","△")&amp;"】"))</f>
        <v>【4.27】</v>
      </c>
      <c r="AU6" s="35">
        <f>IF(AU7="",NA(),AU7)</f>
        <v>14.09</v>
      </c>
      <c r="AV6" s="35">
        <f t="shared" ref="AV6:BD6" si="6">IF(AV7="",NA(),AV7)</f>
        <v>17.87</v>
      </c>
      <c r="AW6" s="35">
        <f t="shared" si="6"/>
        <v>23.6</v>
      </c>
      <c r="AX6" s="35">
        <f t="shared" si="6"/>
        <v>34.44</v>
      </c>
      <c r="AY6" s="35">
        <f t="shared" si="6"/>
        <v>47.23</v>
      </c>
      <c r="AZ6" s="35">
        <f t="shared" si="6"/>
        <v>129.52000000000001</v>
      </c>
      <c r="BA6" s="35">
        <f t="shared" si="6"/>
        <v>61</v>
      </c>
      <c r="BB6" s="35">
        <f t="shared" si="6"/>
        <v>65.17</v>
      </c>
      <c r="BC6" s="35">
        <f t="shared" si="6"/>
        <v>67.7</v>
      </c>
      <c r="BD6" s="35">
        <f t="shared" si="6"/>
        <v>75.02</v>
      </c>
      <c r="BE6" s="34" t="str">
        <f>IF(BE7="","",IF(BE7="-","【-】","【"&amp;SUBSTITUTE(TEXT(BE7,"#,##0.00"),"-","△")&amp;"】"))</f>
        <v>【66.41】</v>
      </c>
      <c r="BF6" s="35">
        <f>IF(BF7="",NA(),BF7)</f>
        <v>1125.6099999999999</v>
      </c>
      <c r="BG6" s="35">
        <f t="shared" ref="BG6:BO6" si="7">IF(BG7="",NA(),BG7)</f>
        <v>1094.29</v>
      </c>
      <c r="BH6" s="35">
        <f t="shared" si="7"/>
        <v>1046.45</v>
      </c>
      <c r="BI6" s="35">
        <f t="shared" si="7"/>
        <v>983.58</v>
      </c>
      <c r="BJ6" s="35">
        <f t="shared" si="7"/>
        <v>962.58</v>
      </c>
      <c r="BK6" s="35">
        <f t="shared" si="7"/>
        <v>685.64</v>
      </c>
      <c r="BL6" s="35">
        <f t="shared" si="7"/>
        <v>665.11</v>
      </c>
      <c r="BM6" s="35">
        <f t="shared" si="7"/>
        <v>642.57000000000005</v>
      </c>
      <c r="BN6" s="35">
        <f t="shared" si="7"/>
        <v>599.92999999999995</v>
      </c>
      <c r="BO6" s="35">
        <f t="shared" si="7"/>
        <v>573.73</v>
      </c>
      <c r="BP6" s="34" t="str">
        <f>IF(BP7="","",IF(BP7="-","【-】","【"&amp;SUBSTITUTE(TEXT(BP7,"#,##0.00"),"-","△")&amp;"】"))</f>
        <v>【707.33】</v>
      </c>
      <c r="BQ6" s="35">
        <f>IF(BQ7="",NA(),BQ7)</f>
        <v>98.01</v>
      </c>
      <c r="BR6" s="35">
        <f t="shared" ref="BR6:BZ6" si="8">IF(BR7="",NA(),BR7)</f>
        <v>98.53</v>
      </c>
      <c r="BS6" s="35">
        <f t="shared" si="8"/>
        <v>97.43</v>
      </c>
      <c r="BT6" s="35">
        <f t="shared" si="8"/>
        <v>103.62</v>
      </c>
      <c r="BU6" s="35">
        <f t="shared" si="8"/>
        <v>104.18</v>
      </c>
      <c r="BV6" s="35">
        <f t="shared" si="8"/>
        <v>88.39</v>
      </c>
      <c r="BW6" s="35">
        <f t="shared" si="8"/>
        <v>85.64</v>
      </c>
      <c r="BX6" s="35">
        <f t="shared" si="8"/>
        <v>94.3</v>
      </c>
      <c r="BY6" s="35">
        <f t="shared" si="8"/>
        <v>95.76</v>
      </c>
      <c r="BZ6" s="35">
        <f t="shared" si="8"/>
        <v>100.74</v>
      </c>
      <c r="CA6" s="34" t="str">
        <f>IF(CA7="","",IF(CA7="-","【-】","【"&amp;SUBSTITUTE(TEXT(CA7,"#,##0.00"),"-","△")&amp;"】"))</f>
        <v>【101.26】</v>
      </c>
      <c r="CB6" s="35">
        <f>IF(CB7="",NA(),CB7)</f>
        <v>141.30000000000001</v>
      </c>
      <c r="CC6" s="35">
        <f t="shared" ref="CC6:CK6" si="9">IF(CC7="",NA(),CC7)</f>
        <v>140.03</v>
      </c>
      <c r="CD6" s="35">
        <f t="shared" si="9"/>
        <v>141.66999999999999</v>
      </c>
      <c r="CE6" s="35">
        <f t="shared" si="9"/>
        <v>133.53</v>
      </c>
      <c r="CF6" s="35">
        <f t="shared" si="9"/>
        <v>132.47</v>
      </c>
      <c r="CG6" s="35">
        <f t="shared" si="9"/>
        <v>128.96</v>
      </c>
      <c r="CH6" s="35">
        <f t="shared" si="9"/>
        <v>133</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67.61</v>
      </c>
      <c r="CS6" s="35">
        <f t="shared" si="10"/>
        <v>64.81</v>
      </c>
      <c r="CT6" s="35">
        <f t="shared" si="10"/>
        <v>64.81</v>
      </c>
      <c r="CU6" s="35">
        <f t="shared" si="10"/>
        <v>64.66</v>
      </c>
      <c r="CV6" s="35">
        <f t="shared" si="10"/>
        <v>64.650000000000006</v>
      </c>
      <c r="CW6" s="34" t="str">
        <f>IF(CW7="","",IF(CW7="-","【-】","【"&amp;SUBSTITUTE(TEXT(CW7,"#,##0.00"),"-","△")&amp;"】"))</f>
        <v>【60.13】</v>
      </c>
      <c r="CX6" s="35">
        <f>IF(CX7="",NA(),CX7)</f>
        <v>97.7</v>
      </c>
      <c r="CY6" s="35">
        <f t="shared" ref="CY6:DG6" si="11">IF(CY7="",NA(),CY7)</f>
        <v>97.8</v>
      </c>
      <c r="CZ6" s="35">
        <f t="shared" si="11"/>
        <v>97.9</v>
      </c>
      <c r="DA6" s="35">
        <f t="shared" si="11"/>
        <v>97.9</v>
      </c>
      <c r="DB6" s="35">
        <f t="shared" si="11"/>
        <v>98.19</v>
      </c>
      <c r="DC6" s="35">
        <f t="shared" si="11"/>
        <v>96.64</v>
      </c>
      <c r="DD6" s="35">
        <f t="shared" si="11"/>
        <v>96.76</v>
      </c>
      <c r="DE6" s="35">
        <f t="shared" si="11"/>
        <v>96.89</v>
      </c>
      <c r="DF6" s="35">
        <f t="shared" si="11"/>
        <v>97.08</v>
      </c>
      <c r="DG6" s="35">
        <f t="shared" si="11"/>
        <v>97.4</v>
      </c>
      <c r="DH6" s="34" t="str">
        <f>IF(DH7="","",IF(DH7="-","【-】","【"&amp;SUBSTITUTE(TEXT(DH7,"#,##0.00"),"-","△")&amp;"】"))</f>
        <v>【95.06】</v>
      </c>
      <c r="DI6" s="35">
        <f>IF(DI7="",NA(),DI7)</f>
        <v>3.09</v>
      </c>
      <c r="DJ6" s="35">
        <f t="shared" ref="DJ6:DR6" si="12">IF(DJ7="",NA(),DJ7)</f>
        <v>6.18</v>
      </c>
      <c r="DK6" s="35">
        <f t="shared" si="12"/>
        <v>9.2100000000000009</v>
      </c>
      <c r="DL6" s="35">
        <f t="shared" si="12"/>
        <v>12.22</v>
      </c>
      <c r="DM6" s="35">
        <f t="shared" si="12"/>
        <v>15.14</v>
      </c>
      <c r="DN6" s="35">
        <f t="shared" si="12"/>
        <v>14.06</v>
      </c>
      <c r="DO6" s="35">
        <f t="shared" si="12"/>
        <v>23.27</v>
      </c>
      <c r="DP6" s="35">
        <f t="shared" si="12"/>
        <v>25.8</v>
      </c>
      <c r="DQ6" s="35">
        <f t="shared" si="12"/>
        <v>25.28</v>
      </c>
      <c r="DR6" s="35">
        <f t="shared" si="12"/>
        <v>28.35</v>
      </c>
      <c r="DS6" s="34" t="str">
        <f>IF(DS7="","",IF(DS7="-","【-】","【"&amp;SUBSTITUTE(TEXT(DS7,"#,##0.00"),"-","△")&amp;"】"))</f>
        <v>【38.13】</v>
      </c>
      <c r="DT6" s="34">
        <f>IF(DT7="",NA(),DT7)</f>
        <v>0</v>
      </c>
      <c r="DU6" s="34">
        <f t="shared" ref="DU6:EC6" si="13">IF(DU7="",NA(),DU7)</f>
        <v>0</v>
      </c>
      <c r="DV6" s="34">
        <f t="shared" si="13"/>
        <v>0</v>
      </c>
      <c r="DW6" s="34">
        <f t="shared" si="13"/>
        <v>0</v>
      </c>
      <c r="DX6" s="34">
        <f t="shared" si="13"/>
        <v>0</v>
      </c>
      <c r="DY6" s="35">
        <f t="shared" si="13"/>
        <v>2.34</v>
      </c>
      <c r="DZ6" s="35">
        <f t="shared" si="13"/>
        <v>2.75</v>
      </c>
      <c r="EA6" s="35">
        <f t="shared" si="13"/>
        <v>3.39</v>
      </c>
      <c r="EB6" s="35">
        <f t="shared" si="13"/>
        <v>4.08</v>
      </c>
      <c r="EC6" s="35">
        <f t="shared" si="13"/>
        <v>6.7</v>
      </c>
      <c r="ED6" s="34" t="str">
        <f>IF(ED7="","",IF(ED7="-","【-】","【"&amp;SUBSTITUTE(TEXT(ED7,"#,##0.00"),"-","△")&amp;"】"))</f>
        <v>【5.37】</v>
      </c>
      <c r="EE6" s="35">
        <f>IF(EE7="",NA(),EE7)</f>
        <v>0.1</v>
      </c>
      <c r="EF6" s="35">
        <f t="shared" ref="EF6:EN6" si="14">IF(EF7="",NA(),EF7)</f>
        <v>0.1</v>
      </c>
      <c r="EG6" s="35">
        <f t="shared" si="14"/>
        <v>0.1</v>
      </c>
      <c r="EH6" s="35">
        <f t="shared" si="14"/>
        <v>0.09</v>
      </c>
      <c r="EI6" s="34">
        <f t="shared" si="14"/>
        <v>0</v>
      </c>
      <c r="EJ6" s="35">
        <f t="shared" si="14"/>
        <v>0.11</v>
      </c>
      <c r="EK6" s="35">
        <f t="shared" si="14"/>
        <v>0.22</v>
      </c>
      <c r="EL6" s="35">
        <f t="shared" si="14"/>
        <v>0.13</v>
      </c>
      <c r="EM6" s="35">
        <f t="shared" si="14"/>
        <v>0.16</v>
      </c>
      <c r="EN6" s="35">
        <f t="shared" si="14"/>
        <v>0.16</v>
      </c>
      <c r="EO6" s="34" t="str">
        <f>IF(EO7="","",IF(EO7="-","【-】","【"&amp;SUBSTITUTE(TEXT(EO7,"#,##0.00"),"-","△")&amp;"】"))</f>
        <v>【0.23】</v>
      </c>
    </row>
    <row r="7" spans="1:148" s="36" customFormat="1" x14ac:dyDescent="0.15">
      <c r="A7" s="28"/>
      <c r="B7" s="37">
        <v>2017</v>
      </c>
      <c r="C7" s="37">
        <v>272159</v>
      </c>
      <c r="D7" s="37">
        <v>46</v>
      </c>
      <c r="E7" s="37">
        <v>17</v>
      </c>
      <c r="F7" s="37">
        <v>1</v>
      </c>
      <c r="G7" s="37">
        <v>0</v>
      </c>
      <c r="H7" s="37" t="s">
        <v>108</v>
      </c>
      <c r="I7" s="37" t="s">
        <v>109</v>
      </c>
      <c r="J7" s="37" t="s">
        <v>110</v>
      </c>
      <c r="K7" s="37" t="s">
        <v>111</v>
      </c>
      <c r="L7" s="37" t="s">
        <v>112</v>
      </c>
      <c r="M7" s="37" t="s">
        <v>113</v>
      </c>
      <c r="N7" s="38" t="s">
        <v>114</v>
      </c>
      <c r="O7" s="38">
        <v>38.979999999999997</v>
      </c>
      <c r="P7" s="38">
        <v>99.73</v>
      </c>
      <c r="Q7" s="38">
        <v>66.510000000000005</v>
      </c>
      <c r="R7" s="38">
        <v>2363</v>
      </c>
      <c r="S7" s="38">
        <v>235705</v>
      </c>
      <c r="T7" s="38">
        <v>24.7</v>
      </c>
      <c r="U7" s="38">
        <v>9542.7099999999991</v>
      </c>
      <c r="V7" s="38">
        <v>234208</v>
      </c>
      <c r="W7" s="38">
        <v>18.02</v>
      </c>
      <c r="X7" s="38">
        <v>12997.11</v>
      </c>
      <c r="Y7" s="38">
        <v>102.61</v>
      </c>
      <c r="Z7" s="38">
        <v>102.99</v>
      </c>
      <c r="AA7" s="38">
        <v>102.15</v>
      </c>
      <c r="AB7" s="38">
        <v>106.77</v>
      </c>
      <c r="AC7" s="38">
        <v>107.24</v>
      </c>
      <c r="AD7" s="38">
        <v>108.14</v>
      </c>
      <c r="AE7" s="38">
        <v>108.72</v>
      </c>
      <c r="AF7" s="38">
        <v>110.25</v>
      </c>
      <c r="AG7" s="38">
        <v>109.82</v>
      </c>
      <c r="AH7" s="38">
        <v>111.25</v>
      </c>
      <c r="AI7" s="38">
        <v>108.8</v>
      </c>
      <c r="AJ7" s="38">
        <v>0</v>
      </c>
      <c r="AK7" s="38">
        <v>0</v>
      </c>
      <c r="AL7" s="38">
        <v>0</v>
      </c>
      <c r="AM7" s="38">
        <v>0</v>
      </c>
      <c r="AN7" s="38">
        <v>0</v>
      </c>
      <c r="AO7" s="38">
        <v>0</v>
      </c>
      <c r="AP7" s="38">
        <v>0</v>
      </c>
      <c r="AQ7" s="38">
        <v>0.6</v>
      </c>
      <c r="AR7" s="38">
        <v>0.45</v>
      </c>
      <c r="AS7" s="38">
        <v>0</v>
      </c>
      <c r="AT7" s="38">
        <v>4.2699999999999996</v>
      </c>
      <c r="AU7" s="38">
        <v>14.09</v>
      </c>
      <c r="AV7" s="38">
        <v>17.87</v>
      </c>
      <c r="AW7" s="38">
        <v>23.6</v>
      </c>
      <c r="AX7" s="38">
        <v>34.44</v>
      </c>
      <c r="AY7" s="38">
        <v>47.23</v>
      </c>
      <c r="AZ7" s="38">
        <v>129.52000000000001</v>
      </c>
      <c r="BA7" s="38">
        <v>61</v>
      </c>
      <c r="BB7" s="38">
        <v>65.17</v>
      </c>
      <c r="BC7" s="38">
        <v>67.7</v>
      </c>
      <c r="BD7" s="38">
        <v>75.02</v>
      </c>
      <c r="BE7" s="38">
        <v>66.41</v>
      </c>
      <c r="BF7" s="38">
        <v>1125.6099999999999</v>
      </c>
      <c r="BG7" s="38">
        <v>1094.29</v>
      </c>
      <c r="BH7" s="38">
        <v>1046.45</v>
      </c>
      <c r="BI7" s="38">
        <v>983.58</v>
      </c>
      <c r="BJ7" s="38">
        <v>962.58</v>
      </c>
      <c r="BK7" s="38">
        <v>685.64</v>
      </c>
      <c r="BL7" s="38">
        <v>665.11</v>
      </c>
      <c r="BM7" s="38">
        <v>642.57000000000005</v>
      </c>
      <c r="BN7" s="38">
        <v>599.92999999999995</v>
      </c>
      <c r="BO7" s="38">
        <v>573.73</v>
      </c>
      <c r="BP7" s="38">
        <v>707.33</v>
      </c>
      <c r="BQ7" s="38">
        <v>98.01</v>
      </c>
      <c r="BR7" s="38">
        <v>98.53</v>
      </c>
      <c r="BS7" s="38">
        <v>97.43</v>
      </c>
      <c r="BT7" s="38">
        <v>103.62</v>
      </c>
      <c r="BU7" s="38">
        <v>104.18</v>
      </c>
      <c r="BV7" s="38">
        <v>88.39</v>
      </c>
      <c r="BW7" s="38">
        <v>85.64</v>
      </c>
      <c r="BX7" s="38">
        <v>94.3</v>
      </c>
      <c r="BY7" s="38">
        <v>95.76</v>
      </c>
      <c r="BZ7" s="38">
        <v>100.74</v>
      </c>
      <c r="CA7" s="38">
        <v>101.26</v>
      </c>
      <c r="CB7" s="38">
        <v>141.30000000000001</v>
      </c>
      <c r="CC7" s="38">
        <v>140.03</v>
      </c>
      <c r="CD7" s="38">
        <v>141.66999999999999</v>
      </c>
      <c r="CE7" s="38">
        <v>133.53</v>
      </c>
      <c r="CF7" s="38">
        <v>132.47</v>
      </c>
      <c r="CG7" s="38">
        <v>128.96</v>
      </c>
      <c r="CH7" s="38">
        <v>133</v>
      </c>
      <c r="CI7" s="38">
        <v>120.18</v>
      </c>
      <c r="CJ7" s="38">
        <v>119</v>
      </c>
      <c r="CK7" s="38">
        <v>112.75</v>
      </c>
      <c r="CL7" s="38">
        <v>136.38999999999999</v>
      </c>
      <c r="CM7" s="38" t="s">
        <v>114</v>
      </c>
      <c r="CN7" s="38" t="s">
        <v>114</v>
      </c>
      <c r="CO7" s="38" t="s">
        <v>114</v>
      </c>
      <c r="CP7" s="38" t="s">
        <v>114</v>
      </c>
      <c r="CQ7" s="38" t="s">
        <v>114</v>
      </c>
      <c r="CR7" s="38">
        <v>67.61</v>
      </c>
      <c r="CS7" s="38">
        <v>64.81</v>
      </c>
      <c r="CT7" s="38">
        <v>64.81</v>
      </c>
      <c r="CU7" s="38">
        <v>64.66</v>
      </c>
      <c r="CV7" s="38">
        <v>64.650000000000006</v>
      </c>
      <c r="CW7" s="38">
        <v>60.13</v>
      </c>
      <c r="CX7" s="38">
        <v>97.7</v>
      </c>
      <c r="CY7" s="38">
        <v>97.8</v>
      </c>
      <c r="CZ7" s="38">
        <v>97.9</v>
      </c>
      <c r="DA7" s="38">
        <v>97.9</v>
      </c>
      <c r="DB7" s="38">
        <v>98.19</v>
      </c>
      <c r="DC7" s="38">
        <v>96.64</v>
      </c>
      <c r="DD7" s="38">
        <v>96.76</v>
      </c>
      <c r="DE7" s="38">
        <v>96.89</v>
      </c>
      <c r="DF7" s="38">
        <v>97.08</v>
      </c>
      <c r="DG7" s="38">
        <v>97.4</v>
      </c>
      <c r="DH7" s="38">
        <v>95.06</v>
      </c>
      <c r="DI7" s="38">
        <v>3.09</v>
      </c>
      <c r="DJ7" s="38">
        <v>6.18</v>
      </c>
      <c r="DK7" s="38">
        <v>9.2100000000000009</v>
      </c>
      <c r="DL7" s="38">
        <v>12.22</v>
      </c>
      <c r="DM7" s="38">
        <v>15.14</v>
      </c>
      <c r="DN7" s="38">
        <v>14.06</v>
      </c>
      <c r="DO7" s="38">
        <v>23.27</v>
      </c>
      <c r="DP7" s="38">
        <v>25.8</v>
      </c>
      <c r="DQ7" s="38">
        <v>25.28</v>
      </c>
      <c r="DR7" s="38">
        <v>28.35</v>
      </c>
      <c r="DS7" s="38">
        <v>38.130000000000003</v>
      </c>
      <c r="DT7" s="38">
        <v>0</v>
      </c>
      <c r="DU7" s="38">
        <v>0</v>
      </c>
      <c r="DV7" s="38">
        <v>0</v>
      </c>
      <c r="DW7" s="38">
        <v>0</v>
      </c>
      <c r="DX7" s="38">
        <v>0</v>
      </c>
      <c r="DY7" s="38">
        <v>2.34</v>
      </c>
      <c r="DZ7" s="38">
        <v>2.75</v>
      </c>
      <c r="EA7" s="38">
        <v>3.39</v>
      </c>
      <c r="EB7" s="38">
        <v>4.08</v>
      </c>
      <c r="EC7" s="38">
        <v>6.7</v>
      </c>
      <c r="ED7" s="38">
        <v>5.37</v>
      </c>
      <c r="EE7" s="38">
        <v>0.1</v>
      </c>
      <c r="EF7" s="38">
        <v>0.1</v>
      </c>
      <c r="EG7" s="38">
        <v>0.1</v>
      </c>
      <c r="EH7" s="38">
        <v>0.09</v>
      </c>
      <c r="EI7" s="38">
        <v>0</v>
      </c>
      <c r="EJ7" s="38">
        <v>0.11</v>
      </c>
      <c r="EK7" s="38">
        <v>0.22</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2019-02-07T07:44:57Z</cp:lastPrinted>
  <dcterms:created xsi:type="dcterms:W3CDTF">2018-12-03T08:50:02Z</dcterms:created>
  <dcterms:modified xsi:type="dcterms:W3CDTF">2019-02-21T01:06:00Z</dcterms:modified>
</cp:coreProperties>
</file>