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13八尾市\"/>
    </mc:Choice>
  </mc:AlternateContent>
  <workbookProtection workbookAlgorithmName="SHA-512" workbookHashValue="uc2eqfs64mGOja40VirNsddkUoY0Aw9s8cxpWJJ9TMGeeZsq4qzvRu9h58bET74sHzYyugyBeMtnxlcWAPN9uA==" workbookSaltValue="7rscPN9y1cHWtAO6xjxJk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G86" i="4" s="1"/>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E86" i="4"/>
  <c r="AT10" i="4"/>
  <c r="P10" i="4"/>
  <c r="I10" i="4"/>
  <c r="AT8" i="4"/>
  <c r="AL8" i="4"/>
  <c r="P8" i="4"/>
  <c r="C10" i="5" l="1"/>
  <c r="D10" i="5"/>
  <c r="E10" i="5"/>
  <c r="B10" i="5"/>
</calcChain>
</file>

<file path=xl/sharedStrings.xml><?xml version="1.0" encoding="utf-8"?>
<sst xmlns="http://schemas.openxmlformats.org/spreadsheetml/2006/main" count="282" uniqueCount="122">
  <si>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</si>
  <si>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</si>
  <si>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</si>
  <si>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</si>
  <si>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</si>
  <si>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</si>
  <si>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</si>
  <si>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</si>
  <si>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</si>
  <si>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</si>
  <si>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</si>
  <si>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</si>
  <si>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</si>
  <si>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</si>
  <si>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</si>
  <si>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</si>
  <si>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</si>
  <si>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</si>
  <si>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</si>
  <si>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</si>
  <si>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</si>
  <si>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</si>
  <si>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</si>
  <si>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</si>
  <si>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</si>
  <si>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</si>
  <si>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</si>
  <si>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</si>
  <si>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</si>
  <si>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</si>
  <si>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</si>
  <si>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</si>
  <si>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</si>
  <si>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</si>
  <si>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</si>
  <si>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</si>
  <si>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</si>
  <si>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</si>
  <si>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</si>
  <si>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</si>
  <si>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</si>
  <si>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</si>
  <si>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</si>
  <si>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</si>
  <si>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</si>
  <si>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</si>
  <si>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</si>
  <si>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</si>
  <si>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</si>
  <si>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</si>
  <si>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</si>
  <si>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</si>
  <si>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</si>
  <si>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</si>
  <si>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</si>
  <si>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</si>
  <si>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</si>
  <si>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</si>
  <si>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</si>
  <si>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</si>
  <si>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</si>
  <si>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</si>
  <si>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</si>
  <si>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</si>
  <si>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</si>
  <si>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</si>
  <si>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</si>
  <si>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</si>
  <si>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</si>
  <si>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</si>
  <si>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</si>
  <si>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</si>
  <si>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</si>
  <si>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</si>
  <si>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</si>
  <si>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</si>
  <si>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</si>
  <si>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</si>
  <si>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</si>
  <si>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</si>
  <si>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</si>
  <si>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</si>
  <si>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</si>
  <si>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</si>
  <si>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</si>
  <si>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</si>
  <si>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</si>
  <si>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</si>
  <si>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</si>
  <si>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</si>
  <si>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</si>
  <si>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</si>
  <si>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</si>
  <si>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</si>
  <si>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</si>
  <si>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</si>
  <si>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</si>
  <si>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</si>
  <si>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</si>
  <si>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</si>
  <si>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</si>
  <si>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</si>
  <si>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</si>
  <si>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</si>
  <si>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</si>
  <si>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</si>
  <si>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</si>
  <si>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八尾市</t>
  </si>
  <si>
    <t>法適用</t>
  </si>
  <si>
    <t>下水道事業</t>
  </si>
  <si>
    <t>公共下水道</t>
  </si>
  <si>
    <t>Ab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</si>
  <si>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</si>
  <si>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</si>
  <si>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</si>
  <si>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</si>
  <si>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</si>
  <si>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</si>
  <si>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</si>
  <si>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②管渠老朽化率ともに類似団体平均値を下回っているが、増加傾向にある。本市は昭和35年より建設事業に着手しており、標準耐用年数を経過する管渠が増えてきていることから、管渠の改築更新に係る費用の増大が懸念される。</t>
    <phoneticPr fontId="4"/>
  </si>
  <si>
    <r>
      <t xml:space="preserve">　平成29年度に「八尾市公共下水道事業経営戦略」を策定しており、平成30年度からそれに基づいた早期・低コスト型下水道整備手法の本格的導入、計画的な維持管理によるLCC低減等の経営改善に取り組み、平成42年度末に内部留保資金40億円の確保を目指す経営を行うことを目標としている。
</t>
    </r>
    <r>
      <rPr>
        <sz val="11"/>
        <rFont val="ＭＳ ゴシック"/>
        <family val="3"/>
        <charset val="128"/>
      </rPr>
      <t>　また、今後、下水道ストックマネジメント計画を策定予定であり、改築更新事業の財源（国庫支出金）確保、計画的な点検調査による事業の平準化を図りながら、老朽化対策を行う方針である。</t>
    </r>
    <rPh sb="1" eb="3">
      <t>ヘイセイ</t>
    </rPh>
    <rPh sb="5" eb="6">
      <t>ネン</t>
    </rPh>
    <rPh sb="6" eb="7">
      <t>ド</t>
    </rPh>
    <rPh sb="9" eb="12">
      <t>ヤオシ</t>
    </rPh>
    <rPh sb="12" eb="14">
      <t>コウキョウ</t>
    </rPh>
    <rPh sb="14" eb="17">
      <t>ゲスイドウ</t>
    </rPh>
    <rPh sb="17" eb="19">
      <t>ジギョウ</t>
    </rPh>
    <rPh sb="19" eb="21">
      <t>ケイエイ</t>
    </rPh>
    <rPh sb="21" eb="23">
      <t>センリャク</t>
    </rPh>
    <rPh sb="25" eb="27">
      <t>サクテイ</t>
    </rPh>
    <rPh sb="32" eb="34">
      <t>ヘイセイ</t>
    </rPh>
    <rPh sb="36" eb="37">
      <t>ネン</t>
    </rPh>
    <rPh sb="37" eb="38">
      <t>ド</t>
    </rPh>
    <rPh sb="43" eb="44">
      <t>モト</t>
    </rPh>
    <rPh sb="47" eb="49">
      <t>ソウキ</t>
    </rPh>
    <rPh sb="50" eb="51">
      <t>テイ</t>
    </rPh>
    <rPh sb="54" eb="55">
      <t>カタ</t>
    </rPh>
    <rPh sb="55" eb="58">
      <t>ゲスイドウ</t>
    </rPh>
    <rPh sb="58" eb="60">
      <t>セイビ</t>
    </rPh>
    <rPh sb="60" eb="62">
      <t>シュホウ</t>
    </rPh>
    <rPh sb="63" eb="66">
      <t>ホンカクテキ</t>
    </rPh>
    <rPh sb="66" eb="68">
      <t>ドウニュウ</t>
    </rPh>
    <rPh sb="69" eb="72">
      <t>ケイカクテキ</t>
    </rPh>
    <rPh sb="73" eb="75">
      <t>イジ</t>
    </rPh>
    <rPh sb="75" eb="77">
      <t>カンリ</t>
    </rPh>
    <rPh sb="83" eb="85">
      <t>テイゲン</t>
    </rPh>
    <rPh sb="85" eb="86">
      <t>トウ</t>
    </rPh>
    <rPh sb="87" eb="89">
      <t>ケイエイ</t>
    </rPh>
    <rPh sb="89" eb="91">
      <t>カイゼン</t>
    </rPh>
    <rPh sb="92" eb="93">
      <t>ト</t>
    </rPh>
    <rPh sb="94" eb="95">
      <t>ク</t>
    </rPh>
    <rPh sb="97" eb="99">
      <t>ヘイセイ</t>
    </rPh>
    <rPh sb="101" eb="103">
      <t>ネンド</t>
    </rPh>
    <rPh sb="103" eb="104">
      <t>マツ</t>
    </rPh>
    <rPh sb="105" eb="107">
      <t>ナイブ</t>
    </rPh>
    <rPh sb="107" eb="109">
      <t>リュウホ</t>
    </rPh>
    <rPh sb="109" eb="111">
      <t>シキン</t>
    </rPh>
    <rPh sb="113" eb="115">
      <t>オクエン</t>
    </rPh>
    <rPh sb="116" eb="118">
      <t>カクホ</t>
    </rPh>
    <rPh sb="119" eb="121">
      <t>メザ</t>
    </rPh>
    <rPh sb="122" eb="124">
      <t>ケイエイ</t>
    </rPh>
    <rPh sb="125" eb="126">
      <t>オコナ</t>
    </rPh>
    <rPh sb="130" eb="132">
      <t>モクヒョウ</t>
    </rPh>
    <rPh sb="143" eb="145">
      <t>コンゴ</t>
    </rPh>
    <rPh sb="207" eb="208">
      <t>ハカ</t>
    </rPh>
    <rPh sb="213" eb="216">
      <t>ロウキュウカ</t>
    </rPh>
    <rPh sb="216" eb="218">
      <t>タイサク</t>
    </rPh>
    <rPh sb="219" eb="220">
      <t>オコナ</t>
    </rPh>
    <rPh sb="221" eb="223">
      <t>ホウシン</t>
    </rPh>
    <phoneticPr fontId="4"/>
  </si>
  <si>
    <r>
      <t>　①経常収支比率は類似団体平均値を下回っているものの100%を超えており、健全な経営状態にある。
　本市は合流式での下水道整備を進めてきたため、分流汚水管の整備を進めてきた類似団体よりも事業費規模が大きく、企業債の発行が多くなっていた。</t>
    </r>
    <r>
      <rPr>
        <sz val="11"/>
        <rFont val="ＭＳ ゴシック"/>
        <family val="3"/>
        <charset val="128"/>
      </rPr>
      <t>そのため、③流動比率は類似団体平均値を大きく下回っている。</t>
    </r>
    <r>
      <rPr>
        <sz val="11"/>
        <color theme="1"/>
        <rFont val="ＭＳ ゴシック"/>
        <family val="3"/>
        <charset val="128"/>
      </rPr>
      <t xml:space="preserve">
　④企業債残高対事業規模比率は、前述の理由から類似団体平均値を上回っているが、平成20年度以降は将来負担の軽減のため、企業債の新規借入を抑制しており、発行額が償還額を下回っている。
　⑤経費回収率は100%を超え、類似団体平均値を上回っており、汚水処理に必要な費用を使用料で賄うことができている。
　⑥汚水処理原価は類似団体平均値を上回っているが、前述のとおり本市は合流式での下水道整備を進めてきたため、分流汚水管の整備を進めてきた類似団体よりも事業費が高くなっているためであると考えられる。
　⑧水洗化率は類似団体平均値を下回っている。これは現在、新設管渠整備中のためである。下水道使用料収入を確保するためにも更なる水洗化率の向上が必要である。</t>
    </r>
    <rPh sb="2" eb="4">
      <t>ケイジョウ</t>
    </rPh>
    <rPh sb="4" eb="6">
      <t>シュウシ</t>
    </rPh>
    <rPh sb="6" eb="8">
      <t>ヒリツ</t>
    </rPh>
    <rPh sb="9" eb="11">
      <t>ルイジ</t>
    </rPh>
    <rPh sb="11" eb="13">
      <t>ダンタイ</t>
    </rPh>
    <rPh sb="13" eb="16">
      <t>ヘイキンチ</t>
    </rPh>
    <rPh sb="17" eb="19">
      <t>シタマワ</t>
    </rPh>
    <rPh sb="31" eb="32">
      <t>コ</t>
    </rPh>
    <rPh sb="37" eb="39">
      <t>ケンゼン</t>
    </rPh>
    <rPh sb="40" eb="42">
      <t>ケイエイ</t>
    </rPh>
    <rPh sb="42" eb="44">
      <t>ジョウタイ</t>
    </rPh>
    <rPh sb="50" eb="51">
      <t>ホン</t>
    </rPh>
    <rPh sb="51" eb="52">
      <t>シ</t>
    </rPh>
    <rPh sb="53" eb="55">
      <t>ゴウリュウ</t>
    </rPh>
    <rPh sb="55" eb="56">
      <t>シキ</t>
    </rPh>
    <rPh sb="58" eb="61">
      <t>ゲスイドウ</t>
    </rPh>
    <rPh sb="61" eb="63">
      <t>セイビ</t>
    </rPh>
    <rPh sb="64" eb="65">
      <t>スス</t>
    </rPh>
    <rPh sb="72" eb="74">
      <t>ブンリュウ</t>
    </rPh>
    <rPh sb="74" eb="76">
      <t>オスイ</t>
    </rPh>
    <rPh sb="76" eb="77">
      <t>カン</t>
    </rPh>
    <rPh sb="78" eb="80">
      <t>セイビ</t>
    </rPh>
    <rPh sb="81" eb="82">
      <t>スス</t>
    </rPh>
    <rPh sb="86" eb="88">
      <t>ルイジ</t>
    </rPh>
    <rPh sb="88" eb="90">
      <t>ダンタイ</t>
    </rPh>
    <rPh sb="93" eb="95">
      <t>ジギョウ</t>
    </rPh>
    <rPh sb="95" eb="96">
      <t>ヒ</t>
    </rPh>
    <rPh sb="96" eb="98">
      <t>キボ</t>
    </rPh>
    <rPh sb="99" eb="100">
      <t>オオ</t>
    </rPh>
    <rPh sb="103" eb="105">
      <t>キギョウ</t>
    </rPh>
    <rPh sb="105" eb="106">
      <t>サイ</t>
    </rPh>
    <rPh sb="107" eb="109">
      <t>ハッコウ</t>
    </rPh>
    <rPh sb="110" eb="111">
      <t>オオ</t>
    </rPh>
    <rPh sb="124" eb="126">
      <t>リュウドウ</t>
    </rPh>
    <rPh sb="126" eb="128">
      <t>ヒリツ</t>
    </rPh>
    <rPh sb="129" eb="131">
      <t>ルイジ</t>
    </rPh>
    <rPh sb="131" eb="133">
      <t>ダンタイ</t>
    </rPh>
    <rPh sb="133" eb="136">
      <t>ヘイキンチ</t>
    </rPh>
    <rPh sb="137" eb="138">
      <t>オオ</t>
    </rPh>
    <rPh sb="140" eb="142">
      <t>シタマワ</t>
    </rPh>
    <rPh sb="150" eb="152">
      <t>キギョウ</t>
    </rPh>
    <rPh sb="152" eb="153">
      <t>サイ</t>
    </rPh>
    <rPh sb="153" eb="155">
      <t>ザンダカ</t>
    </rPh>
    <rPh sb="155" eb="156">
      <t>タイ</t>
    </rPh>
    <rPh sb="156" eb="158">
      <t>ジギョウ</t>
    </rPh>
    <rPh sb="158" eb="160">
      <t>キボ</t>
    </rPh>
    <rPh sb="160" eb="162">
      <t>ヒリツ</t>
    </rPh>
    <rPh sb="164" eb="166">
      <t>ゼンジュツ</t>
    </rPh>
    <rPh sb="167" eb="169">
      <t>リユウ</t>
    </rPh>
    <rPh sb="171" eb="173">
      <t>ルイジ</t>
    </rPh>
    <rPh sb="173" eb="175">
      <t>ダンタイ</t>
    </rPh>
    <rPh sb="175" eb="178">
      <t>ヘイキンチ</t>
    </rPh>
    <rPh sb="179" eb="181">
      <t>ウワマワ</t>
    </rPh>
    <rPh sb="187" eb="189">
      <t>ヘイセイ</t>
    </rPh>
    <rPh sb="191" eb="192">
      <t>ネン</t>
    </rPh>
    <rPh sb="192" eb="193">
      <t>ド</t>
    </rPh>
    <rPh sb="193" eb="195">
      <t>イコウ</t>
    </rPh>
    <rPh sb="196" eb="198">
      <t>ショウライ</t>
    </rPh>
    <rPh sb="198" eb="200">
      <t>フタン</t>
    </rPh>
    <rPh sb="201" eb="203">
      <t>ケイゲン</t>
    </rPh>
    <rPh sb="207" eb="209">
      <t>キギョウ</t>
    </rPh>
    <rPh sb="209" eb="210">
      <t>サイ</t>
    </rPh>
    <rPh sb="211" eb="213">
      <t>シンキ</t>
    </rPh>
    <rPh sb="213" eb="214">
      <t>カ</t>
    </rPh>
    <rPh sb="214" eb="215">
      <t>イ</t>
    </rPh>
    <rPh sb="216" eb="218">
      <t>ヨクセイ</t>
    </rPh>
    <rPh sb="223" eb="225">
      <t>ハッコウ</t>
    </rPh>
    <rPh sb="225" eb="226">
      <t>ガク</t>
    </rPh>
    <rPh sb="227" eb="229">
      <t>ショウカン</t>
    </rPh>
    <rPh sb="229" eb="230">
      <t>ガク</t>
    </rPh>
    <rPh sb="231" eb="233">
      <t>シタマワ</t>
    </rPh>
    <rPh sb="241" eb="243">
      <t>ケイヒ</t>
    </rPh>
    <rPh sb="243" eb="245">
      <t>カイシュウ</t>
    </rPh>
    <rPh sb="245" eb="246">
      <t>リツ</t>
    </rPh>
    <rPh sb="252" eb="253">
      <t>コ</t>
    </rPh>
    <rPh sb="255" eb="257">
      <t>ルイジ</t>
    </rPh>
    <rPh sb="257" eb="259">
      <t>ダンタイ</t>
    </rPh>
    <rPh sb="259" eb="262">
      <t>ヘイキンチ</t>
    </rPh>
    <rPh sb="263" eb="265">
      <t>ウワマワ</t>
    </rPh>
    <rPh sb="270" eb="272">
      <t>オスイ</t>
    </rPh>
    <rPh sb="272" eb="274">
      <t>ショリ</t>
    </rPh>
    <rPh sb="275" eb="277">
      <t>ヒツヨウ</t>
    </rPh>
    <rPh sb="278" eb="280">
      <t>ヒヨウ</t>
    </rPh>
    <rPh sb="281" eb="284">
      <t>シヨウリョウ</t>
    </rPh>
    <rPh sb="285" eb="286">
      <t>マカナ</t>
    </rPh>
    <rPh sb="397" eb="400">
      <t>スイセンカ</t>
    </rPh>
    <rPh sb="400" eb="401">
      <t>リツ</t>
    </rPh>
    <rPh sb="402" eb="404">
      <t>ルイジ</t>
    </rPh>
    <rPh sb="404" eb="406">
      <t>ダンタイ</t>
    </rPh>
    <rPh sb="406" eb="409">
      <t>ヘイキンチ</t>
    </rPh>
    <rPh sb="410" eb="412">
      <t>シタマワ</t>
    </rPh>
    <rPh sb="420" eb="422">
      <t>ゲンザイ</t>
    </rPh>
    <rPh sb="423" eb="425">
      <t>シンセツ</t>
    </rPh>
    <rPh sb="425" eb="427">
      <t>カンキョ</t>
    </rPh>
    <rPh sb="427" eb="430">
      <t>セイビチュウ</t>
    </rPh>
    <rPh sb="437" eb="440">
      <t>ゲスイドウ</t>
    </rPh>
    <rPh sb="440" eb="443">
      <t>シヨウリョウ</t>
    </rPh>
    <rPh sb="443" eb="445">
      <t>シュウニュウ</t>
    </rPh>
    <rPh sb="446" eb="448">
      <t>カクホ</t>
    </rPh>
    <rPh sb="454" eb="455">
      <t>サラ</t>
    </rPh>
    <rPh sb="457" eb="460">
      <t>スイセンカ</t>
    </rPh>
    <rPh sb="460" eb="461">
      <t>リツ</t>
    </rPh>
    <rPh sb="462" eb="464">
      <t>コウジョウ</t>
    </rPh>
    <rPh sb="465" eb="46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</si>
</sst>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0.17</c:v>
                </c:pt>
                <c:pt idx="3">
                  <c:v>0.18</c:v>
                </c:pt>
                <c:pt idx="4">
                  <c:v>0.19</c:v>
                </c:pt>
              </c:numCache>
            </c:numRef>
          </c:val>
          <c:extLst>
            <c:ext xmlns:c16="http://schemas.microsoft.com/office/drawing/2014/chart" uri="{C3380CC4-5D6E-409C-BE32-E72D297353CC}">
              <c16:uniqueId val="{00000000-ADDF-41E9-8DA6-3FF52BC9D297}"/>
            </c:ext>
          </c:extLst>
        </c:ser>
        <c:dLbls>
          <c:showLegendKey val="0"/>
          <c:showVal val="0"/>
          <c:showCatName val="0"/>
          <c:showSerName val="0"/>
          <c:showPercent val="0"/>
          <c:showBubbleSize val="0"/>
        </c:dLbls>
        <c:gapWidth val="150"/>
        <c:axId val="87440384"/>
        <c:axId val="8747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0.11</c:v>
                </c:pt>
                <c:pt idx="3">
                  <c:v>0.13</c:v>
                </c:pt>
                <c:pt idx="4">
                  <c:v>0.1</c:v>
                </c:pt>
              </c:numCache>
            </c:numRef>
          </c:val>
          <c:smooth val="0"/>
          <c:extLst>
            <c:ext xmlns:c16="http://schemas.microsoft.com/office/drawing/2014/chart" uri="{C3380CC4-5D6E-409C-BE32-E72D297353CC}">
              <c16:uniqueId val="{00000001-ADDF-41E9-8DA6-3FF52BC9D297}"/>
            </c:ext>
          </c:extLst>
        </c:ser>
        <c:dLbls>
          <c:showLegendKey val="0"/>
          <c:showVal val="0"/>
          <c:showCatName val="0"/>
          <c:showSerName val="0"/>
          <c:showPercent val="0"/>
          <c:showBubbleSize val="0"/>
        </c:dLbls>
        <c:marker val="1"/>
        <c:smooth val="0"/>
        <c:axId val="87440384"/>
        <c:axId val="87471232"/>
      </c:lineChart>
      <c:dateAx>
        <c:axId val="87440384"/>
        <c:scaling>
          <c:orientation val="minMax"/>
        </c:scaling>
        <c:delete val="1"/>
        <c:axPos val="b"/>
        <c:numFmt formatCode="ge" sourceLinked="1"/>
        <c:majorTickMark val="none"/>
        <c:minorTickMark val="none"/>
        <c:tickLblPos val="none"/>
        <c:crossAx val="87471232"/>
        <c:crosses val="autoZero"/>
        <c:auto val="1"/>
        <c:lblOffset val="100"/>
        <c:baseTimeUnit val="years"/>
      </c:dateAx>
      <c:valAx>
        <c:axId val="8747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4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5F8-4D58-A5CD-046E6A5126A8}"/>
            </c:ext>
          </c:extLst>
        </c:ser>
        <c:dLbls>
          <c:showLegendKey val="0"/>
          <c:showVal val="0"/>
          <c:showCatName val="0"/>
          <c:showSerName val="0"/>
          <c:showPercent val="0"/>
          <c:showBubbleSize val="0"/>
        </c:dLbls>
        <c:gapWidth val="150"/>
        <c:axId val="102656640"/>
        <c:axId val="10267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72.239999999999995</c:v>
                </c:pt>
                <c:pt idx="3">
                  <c:v>69.23</c:v>
                </c:pt>
                <c:pt idx="4">
                  <c:v>70.37</c:v>
                </c:pt>
              </c:numCache>
            </c:numRef>
          </c:val>
          <c:smooth val="0"/>
          <c:extLst>
            <c:ext xmlns:c16="http://schemas.microsoft.com/office/drawing/2014/chart" uri="{C3380CC4-5D6E-409C-BE32-E72D297353CC}">
              <c16:uniqueId val="{00000001-65F8-4D58-A5CD-046E6A5126A8}"/>
            </c:ext>
          </c:extLst>
        </c:ser>
        <c:dLbls>
          <c:showLegendKey val="0"/>
          <c:showVal val="0"/>
          <c:showCatName val="0"/>
          <c:showSerName val="0"/>
          <c:showPercent val="0"/>
          <c:showBubbleSize val="0"/>
        </c:dLbls>
        <c:marker val="1"/>
        <c:smooth val="0"/>
        <c:axId val="102656640"/>
        <c:axId val="102675200"/>
      </c:lineChart>
      <c:dateAx>
        <c:axId val="102656640"/>
        <c:scaling>
          <c:orientation val="minMax"/>
        </c:scaling>
        <c:delete val="1"/>
        <c:axPos val="b"/>
        <c:numFmt formatCode="ge" sourceLinked="1"/>
        <c:majorTickMark val="none"/>
        <c:minorTickMark val="none"/>
        <c:tickLblPos val="none"/>
        <c:crossAx val="102675200"/>
        <c:crosses val="autoZero"/>
        <c:auto val="1"/>
        <c:lblOffset val="100"/>
        <c:baseTimeUnit val="years"/>
      </c:dateAx>
      <c:valAx>
        <c:axId val="10267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5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89.75</c:v>
                </c:pt>
                <c:pt idx="3">
                  <c:v>90.11</c:v>
                </c:pt>
                <c:pt idx="4">
                  <c:v>90.25</c:v>
                </c:pt>
              </c:numCache>
            </c:numRef>
          </c:val>
          <c:extLst>
            <c:ext xmlns:c16="http://schemas.microsoft.com/office/drawing/2014/chart" uri="{C3380CC4-5D6E-409C-BE32-E72D297353CC}">
              <c16:uniqueId val="{00000000-79BA-45C8-857A-92D50DE7A673}"/>
            </c:ext>
          </c:extLst>
        </c:ser>
        <c:dLbls>
          <c:showLegendKey val="0"/>
          <c:showVal val="0"/>
          <c:showCatName val="0"/>
          <c:showSerName val="0"/>
          <c:showPercent val="0"/>
          <c:showBubbleSize val="0"/>
        </c:dLbls>
        <c:gapWidth val="150"/>
        <c:axId val="102710272"/>
        <c:axId val="10272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96.84</c:v>
                </c:pt>
                <c:pt idx="3">
                  <c:v>96.84</c:v>
                </c:pt>
                <c:pt idx="4">
                  <c:v>96.75</c:v>
                </c:pt>
              </c:numCache>
            </c:numRef>
          </c:val>
          <c:smooth val="0"/>
          <c:extLst>
            <c:ext xmlns:c16="http://schemas.microsoft.com/office/drawing/2014/chart" uri="{C3380CC4-5D6E-409C-BE32-E72D297353CC}">
              <c16:uniqueId val="{00000001-79BA-45C8-857A-92D50DE7A673}"/>
            </c:ext>
          </c:extLst>
        </c:ser>
        <c:dLbls>
          <c:showLegendKey val="0"/>
          <c:showVal val="0"/>
          <c:showCatName val="0"/>
          <c:showSerName val="0"/>
          <c:showPercent val="0"/>
          <c:showBubbleSize val="0"/>
        </c:dLbls>
        <c:marker val="1"/>
        <c:smooth val="0"/>
        <c:axId val="102710272"/>
        <c:axId val="102720640"/>
      </c:lineChart>
      <c:dateAx>
        <c:axId val="102710272"/>
        <c:scaling>
          <c:orientation val="minMax"/>
        </c:scaling>
        <c:delete val="1"/>
        <c:axPos val="b"/>
        <c:numFmt formatCode="ge" sourceLinked="1"/>
        <c:majorTickMark val="none"/>
        <c:minorTickMark val="none"/>
        <c:tickLblPos val="none"/>
        <c:crossAx val="102720640"/>
        <c:crosses val="autoZero"/>
        <c:auto val="1"/>
        <c:lblOffset val="100"/>
        <c:baseTimeUnit val="years"/>
      </c:dateAx>
      <c:valAx>
        <c:axId val="10272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1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105.73</c:v>
                </c:pt>
                <c:pt idx="3">
                  <c:v>102.51</c:v>
                </c:pt>
                <c:pt idx="4">
                  <c:v>105.79</c:v>
                </c:pt>
              </c:numCache>
            </c:numRef>
          </c:val>
          <c:extLst>
            <c:ext xmlns:c16="http://schemas.microsoft.com/office/drawing/2014/chart" uri="{C3380CC4-5D6E-409C-BE32-E72D297353CC}">
              <c16:uniqueId val="{00000000-961D-4A3C-8117-0260EF24B681}"/>
            </c:ext>
          </c:extLst>
        </c:ser>
        <c:dLbls>
          <c:showLegendKey val="0"/>
          <c:showVal val="0"/>
          <c:showCatName val="0"/>
          <c:showSerName val="0"/>
          <c:showPercent val="0"/>
          <c:showBubbleSize val="0"/>
        </c:dLbls>
        <c:gapWidth val="150"/>
        <c:axId val="87485824"/>
        <c:axId val="8748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105.91</c:v>
                </c:pt>
                <c:pt idx="3">
                  <c:v>106.96</c:v>
                </c:pt>
                <c:pt idx="4">
                  <c:v>106.55</c:v>
                </c:pt>
              </c:numCache>
            </c:numRef>
          </c:val>
          <c:smooth val="0"/>
          <c:extLst>
            <c:ext xmlns:c16="http://schemas.microsoft.com/office/drawing/2014/chart" uri="{C3380CC4-5D6E-409C-BE32-E72D297353CC}">
              <c16:uniqueId val="{00000001-961D-4A3C-8117-0260EF24B681}"/>
            </c:ext>
          </c:extLst>
        </c:ser>
        <c:dLbls>
          <c:showLegendKey val="0"/>
          <c:showVal val="0"/>
          <c:showCatName val="0"/>
          <c:showSerName val="0"/>
          <c:showPercent val="0"/>
          <c:showBubbleSize val="0"/>
        </c:dLbls>
        <c:marker val="1"/>
        <c:smooth val="0"/>
        <c:axId val="87485824"/>
        <c:axId val="87488000"/>
      </c:lineChart>
      <c:dateAx>
        <c:axId val="87485824"/>
        <c:scaling>
          <c:orientation val="minMax"/>
        </c:scaling>
        <c:delete val="1"/>
        <c:axPos val="b"/>
        <c:numFmt formatCode="ge" sourceLinked="1"/>
        <c:majorTickMark val="none"/>
        <c:minorTickMark val="none"/>
        <c:tickLblPos val="none"/>
        <c:crossAx val="87488000"/>
        <c:crosses val="autoZero"/>
        <c:auto val="1"/>
        <c:lblOffset val="100"/>
        <c:baseTimeUnit val="years"/>
      </c:dateAx>
      <c:valAx>
        <c:axId val="8748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8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2.78</c:v>
                </c:pt>
                <c:pt idx="3">
                  <c:v>5.32</c:v>
                </c:pt>
                <c:pt idx="4">
                  <c:v>7.88</c:v>
                </c:pt>
              </c:numCache>
            </c:numRef>
          </c:val>
          <c:extLst>
            <c:ext xmlns:c16="http://schemas.microsoft.com/office/drawing/2014/chart" uri="{C3380CC4-5D6E-409C-BE32-E72D297353CC}">
              <c16:uniqueId val="{00000000-4AF5-4674-B3CB-5C97591B4F5C}"/>
            </c:ext>
          </c:extLst>
        </c:ser>
        <c:dLbls>
          <c:showLegendKey val="0"/>
          <c:showVal val="0"/>
          <c:showCatName val="0"/>
          <c:showSerName val="0"/>
          <c:showPercent val="0"/>
          <c:showBubbleSize val="0"/>
        </c:dLbls>
        <c:gapWidth val="150"/>
        <c:axId val="97091584"/>
        <c:axId val="9709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22.87</c:v>
                </c:pt>
                <c:pt idx="3">
                  <c:v>28.42</c:v>
                </c:pt>
                <c:pt idx="4">
                  <c:v>28.24</c:v>
                </c:pt>
              </c:numCache>
            </c:numRef>
          </c:val>
          <c:smooth val="0"/>
          <c:extLst>
            <c:ext xmlns:c16="http://schemas.microsoft.com/office/drawing/2014/chart" uri="{C3380CC4-5D6E-409C-BE32-E72D297353CC}">
              <c16:uniqueId val="{00000001-4AF5-4674-B3CB-5C97591B4F5C}"/>
            </c:ext>
          </c:extLst>
        </c:ser>
        <c:dLbls>
          <c:showLegendKey val="0"/>
          <c:showVal val="0"/>
          <c:showCatName val="0"/>
          <c:showSerName val="0"/>
          <c:showPercent val="0"/>
          <c:showBubbleSize val="0"/>
        </c:dLbls>
        <c:marker val="1"/>
        <c:smooth val="0"/>
        <c:axId val="97091584"/>
        <c:axId val="97093504"/>
      </c:lineChart>
      <c:dateAx>
        <c:axId val="97091584"/>
        <c:scaling>
          <c:orientation val="minMax"/>
        </c:scaling>
        <c:delete val="1"/>
        <c:axPos val="b"/>
        <c:numFmt formatCode="ge" sourceLinked="1"/>
        <c:majorTickMark val="none"/>
        <c:minorTickMark val="none"/>
        <c:tickLblPos val="none"/>
        <c:crossAx val="97093504"/>
        <c:crosses val="autoZero"/>
        <c:auto val="1"/>
        <c:lblOffset val="100"/>
        <c:baseTimeUnit val="years"/>
      </c:dateAx>
      <c:valAx>
        <c:axId val="9709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9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0.69</c:v>
                </c:pt>
                <c:pt idx="3">
                  <c:v>0.75</c:v>
                </c:pt>
                <c:pt idx="4">
                  <c:v>1.37</c:v>
                </c:pt>
              </c:numCache>
            </c:numRef>
          </c:val>
          <c:extLst>
            <c:ext xmlns:c16="http://schemas.microsoft.com/office/drawing/2014/chart" uri="{C3380CC4-5D6E-409C-BE32-E72D297353CC}">
              <c16:uniqueId val="{00000000-4175-4680-8187-6987742A4A82}"/>
            </c:ext>
          </c:extLst>
        </c:ser>
        <c:dLbls>
          <c:showLegendKey val="0"/>
          <c:showVal val="0"/>
          <c:showCatName val="0"/>
          <c:showSerName val="0"/>
          <c:showPercent val="0"/>
          <c:showBubbleSize val="0"/>
        </c:dLbls>
        <c:gapWidth val="150"/>
        <c:axId val="97005952"/>
        <c:axId val="9700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1.2</c:v>
                </c:pt>
                <c:pt idx="3">
                  <c:v>3.01</c:v>
                </c:pt>
                <c:pt idx="4">
                  <c:v>3.67</c:v>
                </c:pt>
              </c:numCache>
            </c:numRef>
          </c:val>
          <c:smooth val="0"/>
          <c:extLst>
            <c:ext xmlns:c16="http://schemas.microsoft.com/office/drawing/2014/chart" uri="{C3380CC4-5D6E-409C-BE32-E72D297353CC}">
              <c16:uniqueId val="{00000001-4175-4680-8187-6987742A4A82}"/>
            </c:ext>
          </c:extLst>
        </c:ser>
        <c:dLbls>
          <c:showLegendKey val="0"/>
          <c:showVal val="0"/>
          <c:showCatName val="0"/>
          <c:showSerName val="0"/>
          <c:showPercent val="0"/>
          <c:showBubbleSize val="0"/>
        </c:dLbls>
        <c:marker val="1"/>
        <c:smooth val="0"/>
        <c:axId val="97005952"/>
        <c:axId val="97007872"/>
      </c:lineChart>
      <c:dateAx>
        <c:axId val="97005952"/>
        <c:scaling>
          <c:orientation val="minMax"/>
        </c:scaling>
        <c:delete val="1"/>
        <c:axPos val="b"/>
        <c:numFmt formatCode="ge" sourceLinked="1"/>
        <c:majorTickMark val="none"/>
        <c:minorTickMark val="none"/>
        <c:tickLblPos val="none"/>
        <c:crossAx val="97007872"/>
        <c:crosses val="autoZero"/>
        <c:auto val="1"/>
        <c:lblOffset val="100"/>
        <c:baseTimeUnit val="years"/>
      </c:dateAx>
      <c:valAx>
        <c:axId val="9700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0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328-4F17-AF8E-5C8F39979DEB}"/>
            </c:ext>
          </c:extLst>
        </c:ser>
        <c:dLbls>
          <c:showLegendKey val="0"/>
          <c:showVal val="0"/>
          <c:showCatName val="0"/>
          <c:showSerName val="0"/>
          <c:showPercent val="0"/>
          <c:showBubbleSize val="0"/>
        </c:dLbls>
        <c:gapWidth val="150"/>
        <c:axId val="97055872"/>
        <c:axId val="9705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formatCode="#,##0.00;&quot;△&quot;#,##0.00">
                  <c:v>0</c:v>
                </c:pt>
                <c:pt idx="3" formatCode="#,##0.00;&quot;△&quot;#,##0.00">
                  <c:v>0</c:v>
                </c:pt>
                <c:pt idx="4">
                  <c:v>0.41</c:v>
                </c:pt>
              </c:numCache>
            </c:numRef>
          </c:val>
          <c:smooth val="0"/>
          <c:extLst>
            <c:ext xmlns:c16="http://schemas.microsoft.com/office/drawing/2014/chart" uri="{C3380CC4-5D6E-409C-BE32-E72D297353CC}">
              <c16:uniqueId val="{00000001-2328-4F17-AF8E-5C8F39979DEB}"/>
            </c:ext>
          </c:extLst>
        </c:ser>
        <c:dLbls>
          <c:showLegendKey val="0"/>
          <c:showVal val="0"/>
          <c:showCatName val="0"/>
          <c:showSerName val="0"/>
          <c:showPercent val="0"/>
          <c:showBubbleSize val="0"/>
        </c:dLbls>
        <c:marker val="1"/>
        <c:smooth val="0"/>
        <c:axId val="97055872"/>
        <c:axId val="97057792"/>
      </c:lineChart>
      <c:dateAx>
        <c:axId val="97055872"/>
        <c:scaling>
          <c:orientation val="minMax"/>
        </c:scaling>
        <c:delete val="1"/>
        <c:axPos val="b"/>
        <c:numFmt formatCode="ge" sourceLinked="1"/>
        <c:majorTickMark val="none"/>
        <c:minorTickMark val="none"/>
        <c:tickLblPos val="none"/>
        <c:crossAx val="97057792"/>
        <c:crosses val="autoZero"/>
        <c:auto val="1"/>
        <c:lblOffset val="100"/>
        <c:baseTimeUnit val="years"/>
      </c:dateAx>
      <c:valAx>
        <c:axId val="9705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5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35.81</c:v>
                </c:pt>
                <c:pt idx="3">
                  <c:v>34.130000000000003</c:v>
                </c:pt>
                <c:pt idx="4">
                  <c:v>51.65</c:v>
                </c:pt>
              </c:numCache>
            </c:numRef>
          </c:val>
          <c:extLst>
            <c:ext xmlns:c16="http://schemas.microsoft.com/office/drawing/2014/chart" uri="{C3380CC4-5D6E-409C-BE32-E72D297353CC}">
              <c16:uniqueId val="{00000000-6DA7-4877-92A8-281C78845C20}"/>
            </c:ext>
          </c:extLst>
        </c:ser>
        <c:dLbls>
          <c:showLegendKey val="0"/>
          <c:showVal val="0"/>
          <c:showCatName val="0"/>
          <c:showSerName val="0"/>
          <c:showPercent val="0"/>
          <c:showBubbleSize val="0"/>
        </c:dLbls>
        <c:gapWidth val="150"/>
        <c:axId val="97150848"/>
        <c:axId val="9715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66.900000000000006</c:v>
                </c:pt>
                <c:pt idx="3">
                  <c:v>72.739999999999995</c:v>
                </c:pt>
                <c:pt idx="4">
                  <c:v>83.46</c:v>
                </c:pt>
              </c:numCache>
            </c:numRef>
          </c:val>
          <c:smooth val="0"/>
          <c:extLst>
            <c:ext xmlns:c16="http://schemas.microsoft.com/office/drawing/2014/chart" uri="{C3380CC4-5D6E-409C-BE32-E72D297353CC}">
              <c16:uniqueId val="{00000001-6DA7-4877-92A8-281C78845C20}"/>
            </c:ext>
          </c:extLst>
        </c:ser>
        <c:dLbls>
          <c:showLegendKey val="0"/>
          <c:showVal val="0"/>
          <c:showCatName val="0"/>
          <c:showSerName val="0"/>
          <c:showPercent val="0"/>
          <c:showBubbleSize val="0"/>
        </c:dLbls>
        <c:marker val="1"/>
        <c:smooth val="0"/>
        <c:axId val="97150848"/>
        <c:axId val="97157120"/>
      </c:lineChart>
      <c:dateAx>
        <c:axId val="97150848"/>
        <c:scaling>
          <c:orientation val="minMax"/>
        </c:scaling>
        <c:delete val="1"/>
        <c:axPos val="b"/>
        <c:numFmt formatCode="ge" sourceLinked="1"/>
        <c:majorTickMark val="none"/>
        <c:minorTickMark val="none"/>
        <c:tickLblPos val="none"/>
        <c:crossAx val="97157120"/>
        <c:crosses val="autoZero"/>
        <c:auto val="1"/>
        <c:lblOffset val="100"/>
        <c:baseTimeUnit val="years"/>
      </c:dateAx>
      <c:valAx>
        <c:axId val="9715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5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866.1</c:v>
                </c:pt>
                <c:pt idx="3">
                  <c:v>761.45</c:v>
                </c:pt>
                <c:pt idx="4">
                  <c:v>690.67</c:v>
                </c:pt>
              </c:numCache>
            </c:numRef>
          </c:val>
          <c:extLst>
            <c:ext xmlns:c16="http://schemas.microsoft.com/office/drawing/2014/chart" uri="{C3380CC4-5D6E-409C-BE32-E72D297353CC}">
              <c16:uniqueId val="{00000000-CBB7-4AC4-9150-11BD6B1F6429}"/>
            </c:ext>
          </c:extLst>
        </c:ser>
        <c:dLbls>
          <c:showLegendKey val="0"/>
          <c:showVal val="0"/>
          <c:showCatName val="0"/>
          <c:showSerName val="0"/>
          <c:showPercent val="0"/>
          <c:showBubbleSize val="0"/>
        </c:dLbls>
        <c:gapWidth val="150"/>
        <c:axId val="97179904"/>
        <c:axId val="9718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643.19000000000005</c:v>
                </c:pt>
                <c:pt idx="3">
                  <c:v>596.44000000000005</c:v>
                </c:pt>
                <c:pt idx="4">
                  <c:v>612.6</c:v>
                </c:pt>
              </c:numCache>
            </c:numRef>
          </c:val>
          <c:smooth val="0"/>
          <c:extLst>
            <c:ext xmlns:c16="http://schemas.microsoft.com/office/drawing/2014/chart" uri="{C3380CC4-5D6E-409C-BE32-E72D297353CC}">
              <c16:uniqueId val="{00000001-CBB7-4AC4-9150-11BD6B1F6429}"/>
            </c:ext>
          </c:extLst>
        </c:ser>
        <c:dLbls>
          <c:showLegendKey val="0"/>
          <c:showVal val="0"/>
          <c:showCatName val="0"/>
          <c:showSerName val="0"/>
          <c:showPercent val="0"/>
          <c:showBubbleSize val="0"/>
        </c:dLbls>
        <c:marker val="1"/>
        <c:smooth val="0"/>
        <c:axId val="97179904"/>
        <c:axId val="97186176"/>
      </c:lineChart>
      <c:dateAx>
        <c:axId val="97179904"/>
        <c:scaling>
          <c:orientation val="minMax"/>
        </c:scaling>
        <c:delete val="1"/>
        <c:axPos val="b"/>
        <c:numFmt formatCode="ge" sourceLinked="1"/>
        <c:majorTickMark val="none"/>
        <c:minorTickMark val="none"/>
        <c:tickLblPos val="none"/>
        <c:crossAx val="97186176"/>
        <c:crosses val="autoZero"/>
        <c:auto val="1"/>
        <c:lblOffset val="100"/>
        <c:baseTimeUnit val="years"/>
      </c:dateAx>
      <c:valAx>
        <c:axId val="9718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7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119.02</c:v>
                </c:pt>
                <c:pt idx="3">
                  <c:v>105.39</c:v>
                </c:pt>
                <c:pt idx="4">
                  <c:v>113.2</c:v>
                </c:pt>
              </c:numCache>
            </c:numRef>
          </c:val>
          <c:extLst>
            <c:ext xmlns:c16="http://schemas.microsoft.com/office/drawing/2014/chart" uri="{C3380CC4-5D6E-409C-BE32-E72D297353CC}">
              <c16:uniqueId val="{00000000-1EC9-4545-81BF-0284CE45D146}"/>
            </c:ext>
          </c:extLst>
        </c:ser>
        <c:dLbls>
          <c:showLegendKey val="0"/>
          <c:showVal val="0"/>
          <c:showCatName val="0"/>
          <c:showSerName val="0"/>
          <c:showPercent val="0"/>
          <c:showBubbleSize val="0"/>
        </c:dLbls>
        <c:gapWidth val="150"/>
        <c:axId val="102603392"/>
        <c:axId val="10260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101.54</c:v>
                </c:pt>
                <c:pt idx="3">
                  <c:v>102.42</c:v>
                </c:pt>
                <c:pt idx="4">
                  <c:v>100.97</c:v>
                </c:pt>
              </c:numCache>
            </c:numRef>
          </c:val>
          <c:smooth val="0"/>
          <c:extLst>
            <c:ext xmlns:c16="http://schemas.microsoft.com/office/drawing/2014/chart" uri="{C3380CC4-5D6E-409C-BE32-E72D297353CC}">
              <c16:uniqueId val="{00000001-1EC9-4545-81BF-0284CE45D146}"/>
            </c:ext>
          </c:extLst>
        </c:ser>
        <c:dLbls>
          <c:showLegendKey val="0"/>
          <c:showVal val="0"/>
          <c:showCatName val="0"/>
          <c:showSerName val="0"/>
          <c:showPercent val="0"/>
          <c:showBubbleSize val="0"/>
        </c:dLbls>
        <c:marker val="1"/>
        <c:smooth val="0"/>
        <c:axId val="102603392"/>
        <c:axId val="102605568"/>
      </c:lineChart>
      <c:dateAx>
        <c:axId val="102603392"/>
        <c:scaling>
          <c:orientation val="minMax"/>
        </c:scaling>
        <c:delete val="1"/>
        <c:axPos val="b"/>
        <c:numFmt formatCode="ge" sourceLinked="1"/>
        <c:majorTickMark val="none"/>
        <c:minorTickMark val="none"/>
        <c:tickLblPos val="none"/>
        <c:crossAx val="102605568"/>
        <c:crosses val="autoZero"/>
        <c:auto val="1"/>
        <c:lblOffset val="100"/>
        <c:baseTimeUnit val="years"/>
      </c:dateAx>
      <c:valAx>
        <c:axId val="10260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0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105.81</c:v>
                </c:pt>
                <c:pt idx="3">
                  <c:v>131.86000000000001</c:v>
                </c:pt>
                <c:pt idx="4">
                  <c:v>132.82</c:v>
                </c:pt>
              </c:numCache>
            </c:numRef>
          </c:val>
          <c:extLst>
            <c:ext xmlns:c16="http://schemas.microsoft.com/office/drawing/2014/chart" uri="{C3380CC4-5D6E-409C-BE32-E72D297353CC}">
              <c16:uniqueId val="{00000000-07BA-47E1-A409-36F6126990C5}"/>
            </c:ext>
          </c:extLst>
        </c:ser>
        <c:dLbls>
          <c:showLegendKey val="0"/>
          <c:showVal val="0"/>
          <c:showCatName val="0"/>
          <c:showSerName val="0"/>
          <c:showPercent val="0"/>
          <c:showBubbleSize val="0"/>
        </c:dLbls>
        <c:gapWidth val="150"/>
        <c:axId val="102640256"/>
        <c:axId val="10264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116.15</c:v>
                </c:pt>
                <c:pt idx="3">
                  <c:v>116.2</c:v>
                </c:pt>
                <c:pt idx="4">
                  <c:v>118.78</c:v>
                </c:pt>
              </c:numCache>
            </c:numRef>
          </c:val>
          <c:smooth val="0"/>
          <c:extLst>
            <c:ext xmlns:c16="http://schemas.microsoft.com/office/drawing/2014/chart" uri="{C3380CC4-5D6E-409C-BE32-E72D297353CC}">
              <c16:uniqueId val="{00000001-07BA-47E1-A409-36F6126990C5}"/>
            </c:ext>
          </c:extLst>
        </c:ser>
        <c:dLbls>
          <c:showLegendKey val="0"/>
          <c:showVal val="0"/>
          <c:showCatName val="0"/>
          <c:showSerName val="0"/>
          <c:showPercent val="0"/>
          <c:showBubbleSize val="0"/>
        </c:dLbls>
        <c:marker val="1"/>
        <c:smooth val="0"/>
        <c:axId val="102640256"/>
        <c:axId val="102642432"/>
      </c:lineChart>
      <c:dateAx>
        <c:axId val="102640256"/>
        <c:scaling>
          <c:orientation val="minMax"/>
        </c:scaling>
        <c:delete val="1"/>
        <c:axPos val="b"/>
        <c:numFmt formatCode="ge" sourceLinked="1"/>
        <c:majorTickMark val="none"/>
        <c:minorTickMark val="none"/>
        <c:tickLblPos val="none"/>
        <c:crossAx val="102642432"/>
        <c:crosses val="autoZero"/>
        <c:auto val="1"/>
        <c:lblOffset val="100"/>
        <c:baseTimeUnit val="years"/>
      </c:dateAx>
      <c:valAx>
        <c:axId val="10264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4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八尾市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Ab</v>
      </c>
      <c r="X8" s="48"/>
      <c r="Y8" s="48"/>
      <c r="Z8" s="48"/>
      <c r="AA8" s="48"/>
      <c r="AB8" s="48"/>
      <c r="AC8" s="48"/>
      <c r="AD8" s="49" t="str">
        <f>データ!$M$6</f>
        <v>非設置</v>
      </c>
      <c r="AE8" s="49"/>
      <c r="AF8" s="49"/>
      <c r="AG8" s="49"/>
      <c r="AH8" s="49"/>
      <c r="AI8" s="49"/>
      <c r="AJ8" s="49"/>
      <c r="AK8" s="3"/>
      <c r="AL8" s="50">
        <f>データ!S6</f>
        <v>267642</v>
      </c>
      <c r="AM8" s="50"/>
      <c r="AN8" s="50"/>
      <c r="AO8" s="50"/>
      <c r="AP8" s="50"/>
      <c r="AQ8" s="50"/>
      <c r="AR8" s="50"/>
      <c r="AS8" s="50"/>
      <c r="AT8" s="45">
        <f>データ!T6</f>
        <v>41.72</v>
      </c>
      <c r="AU8" s="45"/>
      <c r="AV8" s="45"/>
      <c r="AW8" s="45"/>
      <c r="AX8" s="45"/>
      <c r="AY8" s="45"/>
      <c r="AZ8" s="45"/>
      <c r="BA8" s="45"/>
      <c r="BB8" s="45">
        <f>データ!U6</f>
        <v>6415.2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49.36</v>
      </c>
      <c r="J10" s="45"/>
      <c r="K10" s="45"/>
      <c r="L10" s="45"/>
      <c r="M10" s="45"/>
      <c r="N10" s="45"/>
      <c r="O10" s="45"/>
      <c r="P10" s="45">
        <f>データ!P6</f>
        <v>86.77</v>
      </c>
      <c r="Q10" s="45"/>
      <c r="R10" s="45"/>
      <c r="S10" s="45"/>
      <c r="T10" s="45"/>
      <c r="U10" s="45"/>
      <c r="V10" s="45"/>
      <c r="W10" s="45">
        <f>データ!Q6</f>
        <v>59.45</v>
      </c>
      <c r="X10" s="45"/>
      <c r="Y10" s="45"/>
      <c r="Z10" s="45"/>
      <c r="AA10" s="45"/>
      <c r="AB10" s="45"/>
      <c r="AC10" s="45"/>
      <c r="AD10" s="50">
        <f>データ!R6</f>
        <v>2516</v>
      </c>
      <c r="AE10" s="50"/>
      <c r="AF10" s="50"/>
      <c r="AG10" s="50"/>
      <c r="AH10" s="50"/>
      <c r="AI10" s="50"/>
      <c r="AJ10" s="50"/>
      <c r="AK10" s="2"/>
      <c r="AL10" s="50">
        <f>データ!V6</f>
        <v>231737</v>
      </c>
      <c r="AM10" s="50"/>
      <c r="AN10" s="50"/>
      <c r="AO10" s="50"/>
      <c r="AP10" s="50"/>
      <c r="AQ10" s="50"/>
      <c r="AR10" s="50"/>
      <c r="AS10" s="50"/>
      <c r="AT10" s="45">
        <f>データ!W6</f>
        <v>26.48</v>
      </c>
      <c r="AU10" s="45"/>
      <c r="AV10" s="45"/>
      <c r="AW10" s="45"/>
      <c r="AX10" s="45"/>
      <c r="AY10" s="45"/>
      <c r="AZ10" s="45"/>
      <c r="BA10" s="45"/>
      <c r="BB10" s="45">
        <f>データ!X6</f>
        <v>8751.4</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119</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120</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zU2/V7wNscXGVKdri8xtLo7Q6tiTHGHyNPnx27GIo0CfxA45SlKrogJj/zCZCFsNC+PUf90dy+qyj56/S6MJLw==" saltValue="6+7EHm2pCVdvMg1wnJuYE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66</v>
      </c>
      <c r="B4" s="30"/>
      <c r="C4" s="30"/>
      <c r="D4" s="30"/>
      <c r="E4" s="30"/>
      <c r="F4" s="30"/>
      <c r="G4" s="30"/>
      <c r="H4" s="80"/>
      <c r="I4" s="81"/>
      <c r="J4" s="81"/>
      <c r="K4" s="81"/>
      <c r="L4" s="81"/>
      <c r="M4" s="81"/>
      <c r="N4" s="81"/>
      <c r="O4" s="81"/>
      <c r="P4" s="81"/>
      <c r="Q4" s="81"/>
      <c r="R4" s="81"/>
      <c r="S4" s="81"/>
      <c r="T4" s="81"/>
      <c r="U4" s="81"/>
      <c r="V4" s="81"/>
      <c r="W4" s="81"/>
      <c r="X4" s="82"/>
      <c r="Y4" s="76" t="s">
        <v>67</v>
      </c>
      <c r="Z4" s="76"/>
      <c r="AA4" s="76"/>
      <c r="AB4" s="76"/>
      <c r="AC4" s="76"/>
      <c r="AD4" s="76"/>
      <c r="AE4" s="76"/>
      <c r="AF4" s="76"/>
      <c r="AG4" s="76"/>
      <c r="AH4" s="76"/>
      <c r="AI4" s="76"/>
      <c r="AJ4" s="76" t="s">
        <v>68</v>
      </c>
      <c r="AK4" s="76"/>
      <c r="AL4" s="76"/>
      <c r="AM4" s="76"/>
      <c r="AN4" s="76"/>
      <c r="AO4" s="76"/>
      <c r="AP4" s="76"/>
      <c r="AQ4" s="76"/>
      <c r="AR4" s="76"/>
      <c r="AS4" s="76"/>
      <c r="AT4" s="76"/>
      <c r="AU4" s="76" t="s">
        <v>69</v>
      </c>
      <c r="AV4" s="76"/>
      <c r="AW4" s="76"/>
      <c r="AX4" s="76"/>
      <c r="AY4" s="76"/>
      <c r="AZ4" s="76"/>
      <c r="BA4" s="76"/>
      <c r="BB4" s="76"/>
      <c r="BC4" s="76"/>
      <c r="BD4" s="76"/>
      <c r="BE4" s="76"/>
      <c r="BF4" s="76" t="s">
        <v>70</v>
      </c>
      <c r="BG4" s="76"/>
      <c r="BH4" s="76"/>
      <c r="BI4" s="76"/>
      <c r="BJ4" s="76"/>
      <c r="BK4" s="76"/>
      <c r="BL4" s="76"/>
      <c r="BM4" s="76"/>
      <c r="BN4" s="76"/>
      <c r="BO4" s="76"/>
      <c r="BP4" s="76"/>
      <c r="BQ4" s="76" t="s">
        <v>71</v>
      </c>
      <c r="BR4" s="76"/>
      <c r="BS4" s="76"/>
      <c r="BT4" s="76"/>
      <c r="BU4" s="76"/>
      <c r="BV4" s="76"/>
      <c r="BW4" s="76"/>
      <c r="BX4" s="76"/>
      <c r="BY4" s="76"/>
      <c r="BZ4" s="76"/>
      <c r="CA4" s="76"/>
      <c r="CB4" s="76" t="s">
        <v>72</v>
      </c>
      <c r="CC4" s="76"/>
      <c r="CD4" s="76"/>
      <c r="CE4" s="76"/>
      <c r="CF4" s="76"/>
      <c r="CG4" s="76"/>
      <c r="CH4" s="76"/>
      <c r="CI4" s="76"/>
      <c r="CJ4" s="76"/>
      <c r="CK4" s="76"/>
      <c r="CL4" s="76"/>
      <c r="CM4" s="76" t="s">
        <v>73</v>
      </c>
      <c r="CN4" s="76"/>
      <c r="CO4" s="76"/>
      <c r="CP4" s="76"/>
      <c r="CQ4" s="76"/>
      <c r="CR4" s="76"/>
      <c r="CS4" s="76"/>
      <c r="CT4" s="76"/>
      <c r="CU4" s="76"/>
      <c r="CV4" s="76"/>
      <c r="CW4" s="76"/>
      <c r="CX4" s="76" t="s">
        <v>74</v>
      </c>
      <c r="CY4" s="76"/>
      <c r="CZ4" s="76"/>
      <c r="DA4" s="76"/>
      <c r="DB4" s="76"/>
      <c r="DC4" s="76"/>
      <c r="DD4" s="76"/>
      <c r="DE4" s="76"/>
      <c r="DF4" s="76"/>
      <c r="DG4" s="76"/>
      <c r="DH4" s="76"/>
      <c r="DI4" s="76" t="s">
        <v>75</v>
      </c>
      <c r="DJ4" s="76"/>
      <c r="DK4" s="76"/>
      <c r="DL4" s="76"/>
      <c r="DM4" s="76"/>
      <c r="DN4" s="76"/>
      <c r="DO4" s="76"/>
      <c r="DP4" s="76"/>
      <c r="DQ4" s="76"/>
      <c r="DR4" s="76"/>
      <c r="DS4" s="76"/>
      <c r="DT4" s="76" t="s">
        <v>76</v>
      </c>
      <c r="DU4" s="76"/>
      <c r="DV4" s="76"/>
      <c r="DW4" s="76"/>
      <c r="DX4" s="76"/>
      <c r="DY4" s="76"/>
      <c r="DZ4" s="76"/>
      <c r="EA4" s="76"/>
      <c r="EB4" s="76"/>
      <c r="EC4" s="76"/>
      <c r="ED4" s="76"/>
      <c r="EE4" s="76" t="s">
        <v>77</v>
      </c>
      <c r="EF4" s="76"/>
      <c r="EG4" s="76"/>
      <c r="EH4" s="76"/>
      <c r="EI4" s="76"/>
      <c r="EJ4" s="76"/>
      <c r="EK4" s="76"/>
      <c r="EL4" s="76"/>
      <c r="EM4" s="76"/>
      <c r="EN4" s="76"/>
      <c r="EO4" s="76"/>
    </row>
    <row r="5" spans="1:148" x14ac:dyDescent="0.15">
      <c r="A5" s="28" t="s">
        <v>78</v>
      </c>
      <c r="B5" s="31"/>
      <c r="C5" s="31"/>
      <c r="D5" s="31"/>
      <c r="E5" s="31"/>
      <c r="F5" s="31"/>
      <c r="G5" s="31"/>
      <c r="H5" s="32" t="s">
        <v>79</v>
      </c>
      <c r="I5" s="32" t="s">
        <v>80</v>
      </c>
      <c r="J5" s="32" t="s">
        <v>81</v>
      </c>
      <c r="K5" s="32" t="s">
        <v>82</v>
      </c>
      <c r="L5" s="32" t="s">
        <v>83</v>
      </c>
      <c r="M5" s="32" t="s">
        <v>5</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104</v>
      </c>
      <c r="AI5" s="32" t="s">
        <v>43</v>
      </c>
      <c r="AJ5" s="32" t="s">
        <v>95</v>
      </c>
      <c r="AK5" s="32" t="s">
        <v>96</v>
      </c>
      <c r="AL5" s="32" t="s">
        <v>97</v>
      </c>
      <c r="AM5" s="32" t="s">
        <v>98</v>
      </c>
      <c r="AN5" s="32" t="s">
        <v>99</v>
      </c>
      <c r="AO5" s="32" t="s">
        <v>100</v>
      </c>
      <c r="AP5" s="32" t="s">
        <v>101</v>
      </c>
      <c r="AQ5" s="32" t="s">
        <v>102</v>
      </c>
      <c r="AR5" s="32" t="s">
        <v>103</v>
      </c>
      <c r="AS5" s="32" t="s">
        <v>104</v>
      </c>
      <c r="AT5" s="32" t="s">
        <v>105</v>
      </c>
      <c r="AU5" s="32" t="s">
        <v>95</v>
      </c>
      <c r="AV5" s="32" t="s">
        <v>96</v>
      </c>
      <c r="AW5" s="32" t="s">
        <v>97</v>
      </c>
      <c r="AX5" s="32" t="s">
        <v>98</v>
      </c>
      <c r="AY5" s="32" t="s">
        <v>99</v>
      </c>
      <c r="AZ5" s="32" t="s">
        <v>100</v>
      </c>
      <c r="BA5" s="32" t="s">
        <v>101</v>
      </c>
      <c r="BB5" s="32" t="s">
        <v>102</v>
      </c>
      <c r="BC5" s="32" t="s">
        <v>103</v>
      </c>
      <c r="BD5" s="32" t="s">
        <v>104</v>
      </c>
      <c r="BE5" s="32" t="s">
        <v>105</v>
      </c>
      <c r="BF5" s="32" t="s">
        <v>95</v>
      </c>
      <c r="BG5" s="32" t="s">
        <v>96</v>
      </c>
      <c r="BH5" s="32" t="s">
        <v>97</v>
      </c>
      <c r="BI5" s="32" t="s">
        <v>98</v>
      </c>
      <c r="BJ5" s="32" t="s">
        <v>99</v>
      </c>
      <c r="BK5" s="32" t="s">
        <v>100</v>
      </c>
      <c r="BL5" s="32" t="s">
        <v>101</v>
      </c>
      <c r="BM5" s="32" t="s">
        <v>102</v>
      </c>
      <c r="BN5" s="32" t="s">
        <v>103</v>
      </c>
      <c r="BO5" s="32" t="s">
        <v>104</v>
      </c>
      <c r="BP5" s="32" t="s">
        <v>105</v>
      </c>
      <c r="BQ5" s="32" t="s">
        <v>95</v>
      </c>
      <c r="BR5" s="32" t="s">
        <v>96</v>
      </c>
      <c r="BS5" s="32" t="s">
        <v>97</v>
      </c>
      <c r="BT5" s="32" t="s">
        <v>98</v>
      </c>
      <c r="BU5" s="32" t="s">
        <v>99</v>
      </c>
      <c r="BV5" s="32" t="s">
        <v>100</v>
      </c>
      <c r="BW5" s="32" t="s">
        <v>101</v>
      </c>
      <c r="BX5" s="32" t="s">
        <v>102</v>
      </c>
      <c r="BY5" s="32" t="s">
        <v>103</v>
      </c>
      <c r="BZ5" s="32" t="s">
        <v>104</v>
      </c>
      <c r="CA5" s="32" t="s">
        <v>105</v>
      </c>
      <c r="CB5" s="32" t="s">
        <v>95</v>
      </c>
      <c r="CC5" s="32" t="s">
        <v>96</v>
      </c>
      <c r="CD5" s="32" t="s">
        <v>97</v>
      </c>
      <c r="CE5" s="32" t="s">
        <v>98</v>
      </c>
      <c r="CF5" s="32" t="s">
        <v>99</v>
      </c>
      <c r="CG5" s="32" t="s">
        <v>100</v>
      </c>
      <c r="CH5" s="32" t="s">
        <v>101</v>
      </c>
      <c r="CI5" s="32" t="s">
        <v>102</v>
      </c>
      <c r="CJ5" s="32" t="s">
        <v>103</v>
      </c>
      <c r="CK5" s="32" t="s">
        <v>104</v>
      </c>
      <c r="CL5" s="32" t="s">
        <v>105</v>
      </c>
      <c r="CM5" s="32" t="s">
        <v>95</v>
      </c>
      <c r="CN5" s="32" t="s">
        <v>96</v>
      </c>
      <c r="CO5" s="32" t="s">
        <v>97</v>
      </c>
      <c r="CP5" s="32" t="s">
        <v>98</v>
      </c>
      <c r="CQ5" s="32" t="s">
        <v>99</v>
      </c>
      <c r="CR5" s="32" t="s">
        <v>100</v>
      </c>
      <c r="CS5" s="32" t="s">
        <v>101</v>
      </c>
      <c r="CT5" s="32" t="s">
        <v>102</v>
      </c>
      <c r="CU5" s="32" t="s">
        <v>103</v>
      </c>
      <c r="CV5" s="32" t="s">
        <v>104</v>
      </c>
      <c r="CW5" s="32" t="s">
        <v>105</v>
      </c>
      <c r="CX5" s="32" t="s">
        <v>95</v>
      </c>
      <c r="CY5" s="32" t="s">
        <v>96</v>
      </c>
      <c r="CZ5" s="32" t="s">
        <v>97</v>
      </c>
      <c r="DA5" s="32" t="s">
        <v>98</v>
      </c>
      <c r="DB5" s="32" t="s">
        <v>99</v>
      </c>
      <c r="DC5" s="32" t="s">
        <v>100</v>
      </c>
      <c r="DD5" s="32" t="s">
        <v>101</v>
      </c>
      <c r="DE5" s="32" t="s">
        <v>102</v>
      </c>
      <c r="DF5" s="32" t="s">
        <v>103</v>
      </c>
      <c r="DG5" s="32" t="s">
        <v>104</v>
      </c>
      <c r="DH5" s="32" t="s">
        <v>105</v>
      </c>
      <c r="DI5" s="32" t="s">
        <v>95</v>
      </c>
      <c r="DJ5" s="32" t="s">
        <v>96</v>
      </c>
      <c r="DK5" s="32" t="s">
        <v>97</v>
      </c>
      <c r="DL5" s="32" t="s">
        <v>98</v>
      </c>
      <c r="DM5" s="32" t="s">
        <v>99</v>
      </c>
      <c r="DN5" s="32" t="s">
        <v>100</v>
      </c>
      <c r="DO5" s="32" t="s">
        <v>101</v>
      </c>
      <c r="DP5" s="32" t="s">
        <v>102</v>
      </c>
      <c r="DQ5" s="32" t="s">
        <v>103</v>
      </c>
      <c r="DR5" s="32" t="s">
        <v>104</v>
      </c>
      <c r="DS5" s="32" t="s">
        <v>105</v>
      </c>
      <c r="DT5" s="32" t="s">
        <v>95</v>
      </c>
      <c r="DU5" s="32" t="s">
        <v>96</v>
      </c>
      <c r="DV5" s="32" t="s">
        <v>97</v>
      </c>
      <c r="DW5" s="32" t="s">
        <v>98</v>
      </c>
      <c r="DX5" s="32" t="s">
        <v>99</v>
      </c>
      <c r="DY5" s="32" t="s">
        <v>100</v>
      </c>
      <c r="DZ5" s="32" t="s">
        <v>101</v>
      </c>
      <c r="EA5" s="32" t="s">
        <v>102</v>
      </c>
      <c r="EB5" s="32" t="s">
        <v>103</v>
      </c>
      <c r="EC5" s="32" t="s">
        <v>104</v>
      </c>
      <c r="ED5" s="32" t="s">
        <v>105</v>
      </c>
      <c r="EE5" s="32" t="s">
        <v>95</v>
      </c>
      <c r="EF5" s="32" t="s">
        <v>96</v>
      </c>
      <c r="EG5" s="32" t="s">
        <v>97</v>
      </c>
      <c r="EH5" s="32" t="s">
        <v>98</v>
      </c>
      <c r="EI5" s="32" t="s">
        <v>99</v>
      </c>
      <c r="EJ5" s="32" t="s">
        <v>100</v>
      </c>
      <c r="EK5" s="32" t="s">
        <v>101</v>
      </c>
      <c r="EL5" s="32" t="s">
        <v>102</v>
      </c>
      <c r="EM5" s="32" t="s">
        <v>103</v>
      </c>
      <c r="EN5" s="32" t="s">
        <v>104</v>
      </c>
      <c r="EO5" s="32" t="s">
        <v>105</v>
      </c>
    </row>
    <row r="6" spans="1:148" s="36" customFormat="1" x14ac:dyDescent="0.15">
      <c r="A6" s="28" t="s">
        <v>106</v>
      </c>
      <c r="B6" s="33">
        <f>B7</f>
        <v>2017</v>
      </c>
      <c r="C6" s="33">
        <f t="shared" ref="C6:X6" si="3">C7</f>
        <v>272124</v>
      </c>
      <c r="D6" s="33">
        <f t="shared" si="3"/>
        <v>46</v>
      </c>
      <c r="E6" s="33">
        <f t="shared" si="3"/>
        <v>17</v>
      </c>
      <c r="F6" s="33">
        <f t="shared" si="3"/>
        <v>1</v>
      </c>
      <c r="G6" s="33">
        <f t="shared" si="3"/>
        <v>0</v>
      </c>
      <c r="H6" s="33" t="str">
        <f t="shared" si="3"/>
        <v>大阪府　八尾市</v>
      </c>
      <c r="I6" s="33" t="str">
        <f t="shared" si="3"/>
        <v>法適用</v>
      </c>
      <c r="J6" s="33" t="str">
        <f t="shared" si="3"/>
        <v>下水道事業</v>
      </c>
      <c r="K6" s="33" t="str">
        <f t="shared" si="3"/>
        <v>公共下水道</v>
      </c>
      <c r="L6" s="33" t="str">
        <f t="shared" si="3"/>
        <v>Ab</v>
      </c>
      <c r="M6" s="33" t="str">
        <f t="shared" si="3"/>
        <v>非設置</v>
      </c>
      <c r="N6" s="34" t="str">
        <f t="shared" si="3"/>
        <v>-</v>
      </c>
      <c r="O6" s="34">
        <f t="shared" si="3"/>
        <v>49.36</v>
      </c>
      <c r="P6" s="34">
        <f t="shared" si="3"/>
        <v>86.77</v>
      </c>
      <c r="Q6" s="34">
        <f t="shared" si="3"/>
        <v>59.45</v>
      </c>
      <c r="R6" s="34">
        <f t="shared" si="3"/>
        <v>2516</v>
      </c>
      <c r="S6" s="34">
        <f t="shared" si="3"/>
        <v>267642</v>
      </c>
      <c r="T6" s="34">
        <f t="shared" si="3"/>
        <v>41.72</v>
      </c>
      <c r="U6" s="34">
        <f t="shared" si="3"/>
        <v>6415.2</v>
      </c>
      <c r="V6" s="34">
        <f t="shared" si="3"/>
        <v>231737</v>
      </c>
      <c r="W6" s="34">
        <f t="shared" si="3"/>
        <v>26.48</v>
      </c>
      <c r="X6" s="34">
        <f t="shared" si="3"/>
        <v>8751.4</v>
      </c>
      <c r="Y6" s="35" t="str">
        <f>IF(Y7="",NA(),Y7)</f>
        <v>-</v>
      </c>
      <c r="Z6" s="35" t="str">
        <f t="shared" ref="Z6:AH6" si="4">IF(Z7="",NA(),Z7)</f>
        <v>-</v>
      </c>
      <c r="AA6" s="35">
        <f t="shared" si="4"/>
        <v>105.73</v>
      </c>
      <c r="AB6" s="35">
        <f t="shared" si="4"/>
        <v>102.51</v>
      </c>
      <c r="AC6" s="35">
        <f t="shared" si="4"/>
        <v>105.79</v>
      </c>
      <c r="AD6" s="35" t="str">
        <f t="shared" si="4"/>
        <v>-</v>
      </c>
      <c r="AE6" s="35" t="str">
        <f t="shared" si="4"/>
        <v>-</v>
      </c>
      <c r="AF6" s="35">
        <f t="shared" si="4"/>
        <v>105.91</v>
      </c>
      <c r="AG6" s="35">
        <f t="shared" si="4"/>
        <v>106.96</v>
      </c>
      <c r="AH6" s="35">
        <f t="shared" si="4"/>
        <v>106.55</v>
      </c>
      <c r="AI6" s="34" t="str">
        <f>IF(AI7="","",IF(AI7="-","【-】","【"&amp;SUBSTITUTE(TEXT(AI7,"#,##0.00"),"-","△")&amp;"】"))</f>
        <v>【108.80】</v>
      </c>
      <c r="AJ6" s="35" t="str">
        <f>IF(AJ7="",NA(),AJ7)</f>
        <v>-</v>
      </c>
      <c r="AK6" s="35" t="str">
        <f t="shared" ref="AK6:AS6" si="5">IF(AK7="",NA(),AK7)</f>
        <v>-</v>
      </c>
      <c r="AL6" s="34">
        <f t="shared" si="5"/>
        <v>0</v>
      </c>
      <c r="AM6" s="34">
        <f t="shared" si="5"/>
        <v>0</v>
      </c>
      <c r="AN6" s="34">
        <f t="shared" si="5"/>
        <v>0</v>
      </c>
      <c r="AO6" s="35" t="str">
        <f t="shared" si="5"/>
        <v>-</v>
      </c>
      <c r="AP6" s="35" t="str">
        <f t="shared" si="5"/>
        <v>-</v>
      </c>
      <c r="AQ6" s="34">
        <f t="shared" si="5"/>
        <v>0</v>
      </c>
      <c r="AR6" s="34">
        <f t="shared" si="5"/>
        <v>0</v>
      </c>
      <c r="AS6" s="35">
        <f t="shared" si="5"/>
        <v>0.41</v>
      </c>
      <c r="AT6" s="34" t="str">
        <f>IF(AT7="","",IF(AT7="-","【-】","【"&amp;SUBSTITUTE(TEXT(AT7,"#,##0.00"),"-","△")&amp;"】"))</f>
        <v>【4.27】</v>
      </c>
      <c r="AU6" s="35" t="str">
        <f>IF(AU7="",NA(),AU7)</f>
        <v>-</v>
      </c>
      <c r="AV6" s="35" t="str">
        <f t="shared" ref="AV6:BD6" si="6">IF(AV7="",NA(),AV7)</f>
        <v>-</v>
      </c>
      <c r="AW6" s="35">
        <f t="shared" si="6"/>
        <v>35.81</v>
      </c>
      <c r="AX6" s="35">
        <f t="shared" si="6"/>
        <v>34.130000000000003</v>
      </c>
      <c r="AY6" s="35">
        <f t="shared" si="6"/>
        <v>51.65</v>
      </c>
      <c r="AZ6" s="35" t="str">
        <f t="shared" si="6"/>
        <v>-</v>
      </c>
      <c r="BA6" s="35" t="str">
        <f t="shared" si="6"/>
        <v>-</v>
      </c>
      <c r="BB6" s="35">
        <f t="shared" si="6"/>
        <v>66.900000000000006</v>
      </c>
      <c r="BC6" s="35">
        <f t="shared" si="6"/>
        <v>72.739999999999995</v>
      </c>
      <c r="BD6" s="35">
        <f t="shared" si="6"/>
        <v>83.46</v>
      </c>
      <c r="BE6" s="34" t="str">
        <f>IF(BE7="","",IF(BE7="-","【-】","【"&amp;SUBSTITUTE(TEXT(BE7,"#,##0.00"),"-","△")&amp;"】"))</f>
        <v>【66.41】</v>
      </c>
      <c r="BF6" s="35" t="str">
        <f>IF(BF7="",NA(),BF7)</f>
        <v>-</v>
      </c>
      <c r="BG6" s="35" t="str">
        <f t="shared" ref="BG6:BO6" si="7">IF(BG7="",NA(),BG7)</f>
        <v>-</v>
      </c>
      <c r="BH6" s="35">
        <f t="shared" si="7"/>
        <v>866.1</v>
      </c>
      <c r="BI6" s="35">
        <f t="shared" si="7"/>
        <v>761.45</v>
      </c>
      <c r="BJ6" s="35">
        <f t="shared" si="7"/>
        <v>690.67</v>
      </c>
      <c r="BK6" s="35" t="str">
        <f t="shared" si="7"/>
        <v>-</v>
      </c>
      <c r="BL6" s="35" t="str">
        <f t="shared" si="7"/>
        <v>-</v>
      </c>
      <c r="BM6" s="35">
        <f t="shared" si="7"/>
        <v>643.19000000000005</v>
      </c>
      <c r="BN6" s="35">
        <f t="shared" si="7"/>
        <v>596.44000000000005</v>
      </c>
      <c r="BO6" s="35">
        <f t="shared" si="7"/>
        <v>612.6</v>
      </c>
      <c r="BP6" s="34" t="str">
        <f>IF(BP7="","",IF(BP7="-","【-】","【"&amp;SUBSTITUTE(TEXT(BP7,"#,##0.00"),"-","△")&amp;"】"))</f>
        <v>【707.33】</v>
      </c>
      <c r="BQ6" s="35" t="str">
        <f>IF(BQ7="",NA(),BQ7)</f>
        <v>-</v>
      </c>
      <c r="BR6" s="35" t="str">
        <f t="shared" ref="BR6:BZ6" si="8">IF(BR7="",NA(),BR7)</f>
        <v>-</v>
      </c>
      <c r="BS6" s="35">
        <f t="shared" si="8"/>
        <v>119.02</v>
      </c>
      <c r="BT6" s="35">
        <f t="shared" si="8"/>
        <v>105.39</v>
      </c>
      <c r="BU6" s="35">
        <f t="shared" si="8"/>
        <v>113.2</v>
      </c>
      <c r="BV6" s="35" t="str">
        <f t="shared" si="8"/>
        <v>-</v>
      </c>
      <c r="BW6" s="35" t="str">
        <f t="shared" si="8"/>
        <v>-</v>
      </c>
      <c r="BX6" s="35">
        <f t="shared" si="8"/>
        <v>101.54</v>
      </c>
      <c r="BY6" s="35">
        <f t="shared" si="8"/>
        <v>102.42</v>
      </c>
      <c r="BZ6" s="35">
        <f t="shared" si="8"/>
        <v>100.97</v>
      </c>
      <c r="CA6" s="34" t="str">
        <f>IF(CA7="","",IF(CA7="-","【-】","【"&amp;SUBSTITUTE(TEXT(CA7,"#,##0.00"),"-","△")&amp;"】"))</f>
        <v>【101.26】</v>
      </c>
      <c r="CB6" s="35" t="str">
        <f>IF(CB7="",NA(),CB7)</f>
        <v>-</v>
      </c>
      <c r="CC6" s="35" t="str">
        <f t="shared" ref="CC6:CK6" si="9">IF(CC7="",NA(),CC7)</f>
        <v>-</v>
      </c>
      <c r="CD6" s="35">
        <f t="shared" si="9"/>
        <v>105.81</v>
      </c>
      <c r="CE6" s="35">
        <f t="shared" si="9"/>
        <v>131.86000000000001</v>
      </c>
      <c r="CF6" s="35">
        <f t="shared" si="9"/>
        <v>132.82</v>
      </c>
      <c r="CG6" s="35" t="str">
        <f t="shared" si="9"/>
        <v>-</v>
      </c>
      <c r="CH6" s="35" t="str">
        <f t="shared" si="9"/>
        <v>-</v>
      </c>
      <c r="CI6" s="35">
        <f t="shared" si="9"/>
        <v>116.15</v>
      </c>
      <c r="CJ6" s="35">
        <f t="shared" si="9"/>
        <v>116.2</v>
      </c>
      <c r="CK6" s="35">
        <f t="shared" si="9"/>
        <v>118.78</v>
      </c>
      <c r="CL6" s="34" t="str">
        <f>IF(CL7="","",IF(CL7="-","【-】","【"&amp;SUBSTITUTE(TEXT(CL7,"#,##0.00"),"-","△")&amp;"】"))</f>
        <v>【136.39】</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f t="shared" si="10"/>
        <v>72.239999999999995</v>
      </c>
      <c r="CU6" s="35">
        <f t="shared" si="10"/>
        <v>69.23</v>
      </c>
      <c r="CV6" s="35">
        <f t="shared" si="10"/>
        <v>70.37</v>
      </c>
      <c r="CW6" s="34" t="str">
        <f>IF(CW7="","",IF(CW7="-","【-】","【"&amp;SUBSTITUTE(TEXT(CW7,"#,##0.00"),"-","△")&amp;"】"))</f>
        <v>【60.13】</v>
      </c>
      <c r="CX6" s="35" t="str">
        <f>IF(CX7="",NA(),CX7)</f>
        <v>-</v>
      </c>
      <c r="CY6" s="35" t="str">
        <f t="shared" ref="CY6:DG6" si="11">IF(CY7="",NA(),CY7)</f>
        <v>-</v>
      </c>
      <c r="CZ6" s="35">
        <f t="shared" si="11"/>
        <v>89.75</v>
      </c>
      <c r="DA6" s="35">
        <f t="shared" si="11"/>
        <v>90.11</v>
      </c>
      <c r="DB6" s="35">
        <f t="shared" si="11"/>
        <v>90.25</v>
      </c>
      <c r="DC6" s="35" t="str">
        <f t="shared" si="11"/>
        <v>-</v>
      </c>
      <c r="DD6" s="35" t="str">
        <f t="shared" si="11"/>
        <v>-</v>
      </c>
      <c r="DE6" s="35">
        <f t="shared" si="11"/>
        <v>96.84</v>
      </c>
      <c r="DF6" s="35">
        <f t="shared" si="11"/>
        <v>96.84</v>
      </c>
      <c r="DG6" s="35">
        <f t="shared" si="11"/>
        <v>96.75</v>
      </c>
      <c r="DH6" s="34" t="str">
        <f>IF(DH7="","",IF(DH7="-","【-】","【"&amp;SUBSTITUTE(TEXT(DH7,"#,##0.00"),"-","△")&amp;"】"))</f>
        <v>【95.06】</v>
      </c>
      <c r="DI6" s="35" t="str">
        <f>IF(DI7="",NA(),DI7)</f>
        <v>-</v>
      </c>
      <c r="DJ6" s="35" t="str">
        <f t="shared" ref="DJ6:DR6" si="12">IF(DJ7="",NA(),DJ7)</f>
        <v>-</v>
      </c>
      <c r="DK6" s="35">
        <f t="shared" si="12"/>
        <v>2.78</v>
      </c>
      <c r="DL6" s="35">
        <f t="shared" si="12"/>
        <v>5.32</v>
      </c>
      <c r="DM6" s="35">
        <f t="shared" si="12"/>
        <v>7.88</v>
      </c>
      <c r="DN6" s="35" t="str">
        <f t="shared" si="12"/>
        <v>-</v>
      </c>
      <c r="DO6" s="35" t="str">
        <f t="shared" si="12"/>
        <v>-</v>
      </c>
      <c r="DP6" s="35">
        <f t="shared" si="12"/>
        <v>22.87</v>
      </c>
      <c r="DQ6" s="35">
        <f t="shared" si="12"/>
        <v>28.42</v>
      </c>
      <c r="DR6" s="35">
        <f t="shared" si="12"/>
        <v>28.24</v>
      </c>
      <c r="DS6" s="34" t="str">
        <f>IF(DS7="","",IF(DS7="-","【-】","【"&amp;SUBSTITUTE(TEXT(DS7,"#,##0.00"),"-","△")&amp;"】"))</f>
        <v>【38.13】</v>
      </c>
      <c r="DT6" s="35" t="str">
        <f>IF(DT7="",NA(),DT7)</f>
        <v>-</v>
      </c>
      <c r="DU6" s="35" t="str">
        <f t="shared" ref="DU6:EC6" si="13">IF(DU7="",NA(),DU7)</f>
        <v>-</v>
      </c>
      <c r="DV6" s="35">
        <f t="shared" si="13"/>
        <v>0.69</v>
      </c>
      <c r="DW6" s="35">
        <f t="shared" si="13"/>
        <v>0.75</v>
      </c>
      <c r="DX6" s="35">
        <f t="shared" si="13"/>
        <v>1.37</v>
      </c>
      <c r="DY6" s="35" t="str">
        <f t="shared" si="13"/>
        <v>-</v>
      </c>
      <c r="DZ6" s="35" t="str">
        <f t="shared" si="13"/>
        <v>-</v>
      </c>
      <c r="EA6" s="35">
        <f t="shared" si="13"/>
        <v>1.2</v>
      </c>
      <c r="EB6" s="35">
        <f t="shared" si="13"/>
        <v>3.01</v>
      </c>
      <c r="EC6" s="35">
        <f t="shared" si="13"/>
        <v>3.67</v>
      </c>
      <c r="ED6" s="34" t="str">
        <f>IF(ED7="","",IF(ED7="-","【-】","【"&amp;SUBSTITUTE(TEXT(ED7,"#,##0.00"),"-","△")&amp;"】"))</f>
        <v>【5.37】</v>
      </c>
      <c r="EE6" s="35" t="str">
        <f>IF(EE7="",NA(),EE7)</f>
        <v>-</v>
      </c>
      <c r="EF6" s="35" t="str">
        <f t="shared" ref="EF6:EN6" si="14">IF(EF7="",NA(),EF7)</f>
        <v>-</v>
      </c>
      <c r="EG6" s="35">
        <f t="shared" si="14"/>
        <v>0.17</v>
      </c>
      <c r="EH6" s="35">
        <f t="shared" si="14"/>
        <v>0.18</v>
      </c>
      <c r="EI6" s="35">
        <f t="shared" si="14"/>
        <v>0.19</v>
      </c>
      <c r="EJ6" s="35" t="str">
        <f t="shared" si="14"/>
        <v>-</v>
      </c>
      <c r="EK6" s="35" t="str">
        <f t="shared" si="14"/>
        <v>-</v>
      </c>
      <c r="EL6" s="35">
        <f t="shared" si="14"/>
        <v>0.11</v>
      </c>
      <c r="EM6" s="35">
        <f t="shared" si="14"/>
        <v>0.13</v>
      </c>
      <c r="EN6" s="35">
        <f t="shared" si="14"/>
        <v>0.1</v>
      </c>
      <c r="EO6" s="34" t="str">
        <f>IF(EO7="","",IF(EO7="-","【-】","【"&amp;SUBSTITUTE(TEXT(EO7,"#,##0.00"),"-","△")&amp;"】"))</f>
        <v>【0.23】</v>
      </c>
    </row>
    <row r="7" spans="1:148" s="36" customFormat="1" x14ac:dyDescent="0.15">
      <c r="A7" s="28"/>
      <c r="B7" s="37">
        <v>2017</v>
      </c>
      <c r="C7" s="37">
        <v>272124</v>
      </c>
      <c r="D7" s="37">
        <v>46</v>
      </c>
      <c r="E7" s="37">
        <v>17</v>
      </c>
      <c r="F7" s="37">
        <v>1</v>
      </c>
      <c r="G7" s="37">
        <v>0</v>
      </c>
      <c r="H7" s="37" t="s">
        <v>107</v>
      </c>
      <c r="I7" s="37" t="s">
        <v>108</v>
      </c>
      <c r="J7" s="37" t="s">
        <v>109</v>
      </c>
      <c r="K7" s="37" t="s">
        <v>110</v>
      </c>
      <c r="L7" s="37" t="s">
        <v>111</v>
      </c>
      <c r="M7" s="37" t="s">
        <v>112</v>
      </c>
      <c r="N7" s="38" t="s">
        <v>113</v>
      </c>
      <c r="O7" s="38">
        <v>49.36</v>
      </c>
      <c r="P7" s="38">
        <v>86.77</v>
      </c>
      <c r="Q7" s="38">
        <v>59.45</v>
      </c>
      <c r="R7" s="38">
        <v>2516</v>
      </c>
      <c r="S7" s="38">
        <v>267642</v>
      </c>
      <c r="T7" s="38">
        <v>41.72</v>
      </c>
      <c r="U7" s="38">
        <v>6415.2</v>
      </c>
      <c r="V7" s="38">
        <v>231737</v>
      </c>
      <c r="W7" s="38">
        <v>26.48</v>
      </c>
      <c r="X7" s="38">
        <v>8751.4</v>
      </c>
      <c r="Y7" s="38" t="s">
        <v>113</v>
      </c>
      <c r="Z7" s="38" t="s">
        <v>113</v>
      </c>
      <c r="AA7" s="38">
        <v>105.73</v>
      </c>
      <c r="AB7" s="38">
        <v>102.51</v>
      </c>
      <c r="AC7" s="38">
        <v>105.79</v>
      </c>
      <c r="AD7" s="38" t="s">
        <v>113</v>
      </c>
      <c r="AE7" s="38" t="s">
        <v>113</v>
      </c>
      <c r="AF7" s="38">
        <v>105.91</v>
      </c>
      <c r="AG7" s="38">
        <v>106.96</v>
      </c>
      <c r="AH7" s="38">
        <v>106.55</v>
      </c>
      <c r="AI7" s="38">
        <v>108.8</v>
      </c>
      <c r="AJ7" s="38" t="s">
        <v>113</v>
      </c>
      <c r="AK7" s="38" t="s">
        <v>113</v>
      </c>
      <c r="AL7" s="38">
        <v>0</v>
      </c>
      <c r="AM7" s="38">
        <v>0</v>
      </c>
      <c r="AN7" s="38">
        <v>0</v>
      </c>
      <c r="AO7" s="38" t="s">
        <v>113</v>
      </c>
      <c r="AP7" s="38" t="s">
        <v>113</v>
      </c>
      <c r="AQ7" s="38">
        <v>0</v>
      </c>
      <c r="AR7" s="38">
        <v>0</v>
      </c>
      <c r="AS7" s="38">
        <v>0.41</v>
      </c>
      <c r="AT7" s="38">
        <v>4.2699999999999996</v>
      </c>
      <c r="AU7" s="38" t="s">
        <v>113</v>
      </c>
      <c r="AV7" s="38" t="s">
        <v>113</v>
      </c>
      <c r="AW7" s="38">
        <v>35.81</v>
      </c>
      <c r="AX7" s="38">
        <v>34.130000000000003</v>
      </c>
      <c r="AY7" s="38">
        <v>51.65</v>
      </c>
      <c r="AZ7" s="38" t="s">
        <v>113</v>
      </c>
      <c r="BA7" s="38" t="s">
        <v>113</v>
      </c>
      <c r="BB7" s="38">
        <v>66.900000000000006</v>
      </c>
      <c r="BC7" s="38">
        <v>72.739999999999995</v>
      </c>
      <c r="BD7" s="38">
        <v>83.46</v>
      </c>
      <c r="BE7" s="38">
        <v>66.41</v>
      </c>
      <c r="BF7" s="38" t="s">
        <v>113</v>
      </c>
      <c r="BG7" s="38" t="s">
        <v>113</v>
      </c>
      <c r="BH7" s="38">
        <v>866.1</v>
      </c>
      <c r="BI7" s="38">
        <v>761.45</v>
      </c>
      <c r="BJ7" s="38">
        <v>690.67</v>
      </c>
      <c r="BK7" s="38" t="s">
        <v>113</v>
      </c>
      <c r="BL7" s="38" t="s">
        <v>113</v>
      </c>
      <c r="BM7" s="38">
        <v>643.19000000000005</v>
      </c>
      <c r="BN7" s="38">
        <v>596.44000000000005</v>
      </c>
      <c r="BO7" s="38">
        <v>612.6</v>
      </c>
      <c r="BP7" s="38">
        <v>707.33</v>
      </c>
      <c r="BQ7" s="38" t="s">
        <v>113</v>
      </c>
      <c r="BR7" s="38" t="s">
        <v>113</v>
      </c>
      <c r="BS7" s="38">
        <v>119.02</v>
      </c>
      <c r="BT7" s="38">
        <v>105.39</v>
      </c>
      <c r="BU7" s="38">
        <v>113.2</v>
      </c>
      <c r="BV7" s="38" t="s">
        <v>113</v>
      </c>
      <c r="BW7" s="38" t="s">
        <v>113</v>
      </c>
      <c r="BX7" s="38">
        <v>101.54</v>
      </c>
      <c r="BY7" s="38">
        <v>102.42</v>
      </c>
      <c r="BZ7" s="38">
        <v>100.97</v>
      </c>
      <c r="CA7" s="38">
        <v>101.26</v>
      </c>
      <c r="CB7" s="38" t="s">
        <v>113</v>
      </c>
      <c r="CC7" s="38" t="s">
        <v>113</v>
      </c>
      <c r="CD7" s="38">
        <v>105.81</v>
      </c>
      <c r="CE7" s="38">
        <v>131.86000000000001</v>
      </c>
      <c r="CF7" s="38">
        <v>132.82</v>
      </c>
      <c r="CG7" s="38" t="s">
        <v>113</v>
      </c>
      <c r="CH7" s="38" t="s">
        <v>113</v>
      </c>
      <c r="CI7" s="38">
        <v>116.15</v>
      </c>
      <c r="CJ7" s="38">
        <v>116.2</v>
      </c>
      <c r="CK7" s="38">
        <v>118.78</v>
      </c>
      <c r="CL7" s="38">
        <v>136.38999999999999</v>
      </c>
      <c r="CM7" s="38" t="s">
        <v>113</v>
      </c>
      <c r="CN7" s="38" t="s">
        <v>113</v>
      </c>
      <c r="CO7" s="38" t="s">
        <v>113</v>
      </c>
      <c r="CP7" s="38" t="s">
        <v>113</v>
      </c>
      <c r="CQ7" s="38" t="s">
        <v>113</v>
      </c>
      <c r="CR7" s="38" t="s">
        <v>113</v>
      </c>
      <c r="CS7" s="38" t="s">
        <v>113</v>
      </c>
      <c r="CT7" s="38">
        <v>72.239999999999995</v>
      </c>
      <c r="CU7" s="38">
        <v>69.23</v>
      </c>
      <c r="CV7" s="38">
        <v>70.37</v>
      </c>
      <c r="CW7" s="38">
        <v>60.13</v>
      </c>
      <c r="CX7" s="38" t="s">
        <v>113</v>
      </c>
      <c r="CY7" s="38" t="s">
        <v>113</v>
      </c>
      <c r="CZ7" s="38">
        <v>89.75</v>
      </c>
      <c r="DA7" s="38">
        <v>90.11</v>
      </c>
      <c r="DB7" s="38">
        <v>90.25</v>
      </c>
      <c r="DC7" s="38" t="s">
        <v>113</v>
      </c>
      <c r="DD7" s="38" t="s">
        <v>113</v>
      </c>
      <c r="DE7" s="38">
        <v>96.84</v>
      </c>
      <c r="DF7" s="38">
        <v>96.84</v>
      </c>
      <c r="DG7" s="38">
        <v>96.75</v>
      </c>
      <c r="DH7" s="38">
        <v>95.06</v>
      </c>
      <c r="DI7" s="38" t="s">
        <v>113</v>
      </c>
      <c r="DJ7" s="38" t="s">
        <v>113</v>
      </c>
      <c r="DK7" s="38">
        <v>2.78</v>
      </c>
      <c r="DL7" s="38">
        <v>5.32</v>
      </c>
      <c r="DM7" s="38">
        <v>7.88</v>
      </c>
      <c r="DN7" s="38" t="s">
        <v>113</v>
      </c>
      <c r="DO7" s="38" t="s">
        <v>113</v>
      </c>
      <c r="DP7" s="38">
        <v>22.87</v>
      </c>
      <c r="DQ7" s="38">
        <v>28.42</v>
      </c>
      <c r="DR7" s="38">
        <v>28.24</v>
      </c>
      <c r="DS7" s="38">
        <v>38.130000000000003</v>
      </c>
      <c r="DT7" s="38" t="s">
        <v>113</v>
      </c>
      <c r="DU7" s="38" t="s">
        <v>113</v>
      </c>
      <c r="DV7" s="38">
        <v>0.69</v>
      </c>
      <c r="DW7" s="38">
        <v>0.75</v>
      </c>
      <c r="DX7" s="38">
        <v>1.37</v>
      </c>
      <c r="DY7" s="38" t="s">
        <v>113</v>
      </c>
      <c r="DZ7" s="38" t="s">
        <v>113</v>
      </c>
      <c r="EA7" s="38">
        <v>1.2</v>
      </c>
      <c r="EB7" s="38">
        <v>3.01</v>
      </c>
      <c r="EC7" s="38">
        <v>3.67</v>
      </c>
      <c r="ED7" s="38">
        <v>5.37</v>
      </c>
      <c r="EE7" s="38" t="s">
        <v>113</v>
      </c>
      <c r="EF7" s="38" t="s">
        <v>113</v>
      </c>
      <c r="EG7" s="38">
        <v>0.17</v>
      </c>
      <c r="EH7" s="38">
        <v>0.18</v>
      </c>
      <c r="EI7" s="38">
        <v>0.19</v>
      </c>
      <c r="EJ7" s="38" t="s">
        <v>113</v>
      </c>
      <c r="EK7" s="38" t="s">
        <v>113</v>
      </c>
      <c r="EL7" s="38">
        <v>0.11</v>
      </c>
      <c r="EM7" s="38">
        <v>0.13</v>
      </c>
      <c r="EN7" s="38">
        <v>0.1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114</v>
      </c>
      <c r="C9" s="40" t="s">
        <v>115</v>
      </c>
      <c r="D9" s="40" t="s">
        <v>116</v>
      </c>
      <c r="E9" s="40" t="s">
        <v>117</v>
      </c>
      <c r="F9" s="40"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dcterms:modified xsi:type="dcterms:W3CDTF">2019-02-26T07:12:15Z</dcterms:modified>
</cp:coreProperties>
</file>