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6吹田市〇\03完成\"/>
    </mc:Choice>
  </mc:AlternateContent>
  <workbookProtection workbookAlgorithmName="SHA-512" workbookHashValue="2N8kgBIcqrvcZlc8A6u7f1OVTE6VkU27Dqaw+Ao7RMYEcOucQHpLr+nEu6RD4Bhtv2tkInS7icnTEGzhotdSGg==" workbookSaltValue="kSmlVg4x1pHvvOgSVjL9v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JW10" i="4" s="1"/>
  <c r="AB6" i="5"/>
  <c r="ID10" i="4" s="1"/>
  <c r="AA6" i="5"/>
  <c r="Z6" i="5"/>
  <c r="Y6" i="5"/>
  <c r="ID8" i="4" s="1"/>
  <c r="X6" i="5"/>
  <c r="EG12" i="4" s="1"/>
  <c r="W6" i="5"/>
  <c r="V6" i="5"/>
  <c r="U6" i="5"/>
  <c r="T6" i="5"/>
  <c r="S6" i="5"/>
  <c r="R6" i="5"/>
  <c r="Q6" i="5"/>
  <c r="AU10" i="4" s="1"/>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FZ10" i="4"/>
  <c r="EG10" i="4"/>
  <c r="CN10" i="4"/>
  <c r="B10" i="4"/>
  <c r="LP8" i="4"/>
  <c r="JW8" i="4"/>
  <c r="FZ8" i="4"/>
  <c r="EG8" i="4"/>
  <c r="CN8" i="4"/>
  <c r="B8" i="4"/>
  <c r="B6" i="4"/>
  <c r="MN54" i="4" l="1"/>
  <c r="MH78" i="4"/>
  <c r="IZ54" i="4"/>
  <c r="IZ32" i="4"/>
  <c r="FL54" i="4"/>
  <c r="FL32" i="4"/>
  <c r="CS78" i="4"/>
  <c r="BX54" i="4"/>
  <c r="BX32" i="4"/>
  <c r="MN32" i="4"/>
  <c r="HM78" i="4"/>
  <c r="C11" i="5"/>
  <c r="D11" i="5"/>
  <c r="E11" i="5"/>
  <c r="B11" i="5"/>
  <c r="KC78" i="4" l="1"/>
  <c r="HG54" i="4"/>
  <c r="AE54" i="4"/>
  <c r="FH78" i="4"/>
  <c r="DS54" i="4"/>
  <c r="DS32" i="4"/>
  <c r="AN78" i="4"/>
  <c r="AE32" i="4"/>
  <c r="KU54" i="4"/>
  <c r="KU32" i="4"/>
  <c r="HG32" i="4"/>
  <c r="KF32" i="4"/>
  <c r="DD32" i="4"/>
  <c r="JJ78" i="4"/>
  <c r="GR54" i="4"/>
  <c r="GR32" i="4"/>
  <c r="U78" i="4"/>
  <c r="P54" i="4"/>
  <c r="P32" i="4"/>
  <c r="KF54" i="4"/>
  <c r="EO78" i="4"/>
  <c r="DD54" i="4"/>
  <c r="BZ78" i="4"/>
  <c r="BI54" i="4"/>
  <c r="BI32" i="4"/>
  <c r="LY54" i="4"/>
  <c r="LY32" i="4"/>
  <c r="LO78" i="4"/>
  <c r="IK54" i="4"/>
  <c r="IK32" i="4"/>
  <c r="GT78" i="4"/>
  <c r="EW54" i="4"/>
  <c r="EW32" i="4"/>
  <c r="GA78" i="4"/>
  <c r="LJ32" i="4"/>
  <c r="BG78" i="4"/>
  <c r="AT54" i="4"/>
  <c r="AT32" i="4"/>
  <c r="KV78" i="4"/>
  <c r="HV54" i="4"/>
  <c r="HV32" i="4"/>
  <c r="EH54" i="4"/>
  <c r="EH32" i="4"/>
  <c r="LJ54" i="4"/>
</calcChain>
</file>

<file path=xl/sharedStrings.xml><?xml version="1.0" encoding="utf-8"?>
<sst xmlns="http://schemas.openxmlformats.org/spreadsheetml/2006/main" count="311" uniqueCount="159">
  <si>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</si>
  <si>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</si>
  <si>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</si>
  <si>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</si>
  <si>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</si>
  <si>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</si>
  <si>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</si>
  <si>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</si>
  <si>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</si>
  <si>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</si>
  <si>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</si>
  <si>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</si>
  <si>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</si>
  <si>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</si>
  <si>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</si>
  <si>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</si>
  <si>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</si>
  <si>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</si>
  <si>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</si>
  <si>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</si>
  <si>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</si>
  <si>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</si>
  <si>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</si>
  <si>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</si>
  <si>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</si>
  <si>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</si>
  <si>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</si>
  <si>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</si>
  <si>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</si>
  <si>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</si>
  <si>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</si>
  <si>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</si>
  <si>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</si>
  <si>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</si>
  <si>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</si>
  <si>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</si>
  <si>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</si>
  <si>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</si>
  <si>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</si>
  <si>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</si>
  <si>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</si>
  <si>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</si>
  <si>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</si>
  <si>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</si>
  <si>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</si>
  <si>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</si>
  <si>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</si>
  <si>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</si>
  <si>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</si>
  <si>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</si>
  <si>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</si>
  <si>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</si>
  <si>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</si>
  <si>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</si>
  <si>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</si>
  <si>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</si>
  <si>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</si>
  <si>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</si>
  <si>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</si>
  <si>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</si>
  <si>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</si>
  <si>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</si>
  <si>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</si>
  <si>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</si>
  <si>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</si>
  <si>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</si>
  <si>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</si>
  <si>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</si>
  <si>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</si>
  <si>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</si>
  <si>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</si>
  <si>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</si>
  <si>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</si>
  <si>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</si>
  <si>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</si>
  <si>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</si>
  <si>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</si>
  <si>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</si>
  <si>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</si>
  <si>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</si>
  <si>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</si>
  <si>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</si>
  <si>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</si>
  <si>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</si>
  <si>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</si>
  <si>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</si>
  <si>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</si>
  <si>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</si>
  <si>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</si>
  <si>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</si>
  <si>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</si>
  <si>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</si>
  <si>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</si>
  <si>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</si>
  <si>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</si>
  <si>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</si>
  <si>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</si>
  <si>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</si>
  <si>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</si>
  <si>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</si>
  <si>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</si>
  <si>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</si>
  <si>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</si>
  <si>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</si>
  <si>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</si>
  <si>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</si>
  <si>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</si>
  <si>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</si>
  <si>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</si>
  <si>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</si>
  <si>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</si>
  <si>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</si>
  <si>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</si>
  <si>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</si>
  <si>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</si>
  <si>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</si>
  <si>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</si>
  <si>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</si>
  <si>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</si>
  <si>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</si>
  <si>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</si>
  <si>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</si>
  <si>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</si>
  <si>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</si>
  <si>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</si>
  <si>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</si>
  <si>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</si>
  <si>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</si>
  <si>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</si>
  <si>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</si>
  <si>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</si>
  <si>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</si>
  <si>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</si>
  <si>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</si>
  <si>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</si>
  <si>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地方独立行政法人市立吹田市民病院</t>
  </si>
  <si>
    <t>市立吹田市民病院</t>
  </si>
  <si>
    <t>地方独立行政法人</t>
  </si>
  <si>
    <t>病院事業</t>
  </si>
  <si>
    <t>一般病院</t>
  </si>
  <si>
    <t>400床以上～500床未満</t>
  </si>
  <si>
    <t>非設置</t>
  </si>
  <si>
    <t>直営</t>
  </si>
  <si>
    <t>対象</t>
  </si>
  <si>
    <t>ド 透 I 訓 ガ</t>
  </si>
  <si>
    <t>救 臨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</si>
  <si>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</si>
  <si>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</si>
  <si>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</si>
  <si>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</si>
  <si>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</si>
  <si>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</si>
  <si>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</si>
  <si>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</si>
  <si>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</si>
  <si>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方独立行政法人市立吹田市民病院は、平成26年4月1日に公共性・経済性を同時に満たす地方独立行政法人へと形態を変更し、救急医療、小児医療・周産期医療、災害医療及び高度医療などの政策医療を中心に良質な医療の提供に努め、地域の中核病院として、地域に必要な医療を継続して提供する重要な役割を担っている。</t>
    <rPh sb="43" eb="51">
      <t>チホウ</t>
    </rPh>
    <phoneticPr fontId="5"/>
  </si>
  <si>
    <t>　当院は平成30年12月に新病院へ移転した。旧病院は建設後35年を経過し、機械設備等の経年劣化をはじめとする施設の老朽化が進んでいたが、新病院移転を控えていることもあり、機械設備等の更新を最低限に抑えていた。よって、平成29年度までの③1床当たりの有形固定資産については、平均を下回っている。
　</t>
    <rPh sb="1" eb="3">
      <t>トウイン</t>
    </rPh>
    <rPh sb="17" eb="19">
      <t>イテン</t>
    </rPh>
    <rPh sb="22" eb="23">
      <t>キュウ</t>
    </rPh>
    <rPh sb="68" eb="69">
      <t>シン</t>
    </rPh>
    <rPh sb="69" eb="71">
      <t>ビョウイン</t>
    </rPh>
    <rPh sb="71" eb="73">
      <t>イテン</t>
    </rPh>
    <rPh sb="74" eb="75">
      <t>ヒカ</t>
    </rPh>
    <rPh sb="108" eb="110">
      <t>ヘイセイ</t>
    </rPh>
    <rPh sb="112" eb="114">
      <t>ネンド</t>
    </rPh>
    <phoneticPr fontId="5"/>
  </si>
  <si>
    <t>・収益面においての対策
　診療収入の増加には、患者数の確保と診療単価上昇が必要であり、それらの改善に向け、救急患者や紹介患者の受入れ体制強化に取り組んでいる。
・費用面においての対策
　給与費については、時間外勤務の縮減に取り組むとともに、新病院移転後、早期に、職員配置に見合う収益が確保できるように努める。材料費については、購入単価を抑えられるよう、ベンチマークや共同購入の導入について検討している。
・老朽化への対応
　平成30年12月に新病院に移転したことで、老朽化への対応は図られたものと認識している。
・今後の経営状況について
　新病院移転後、機械備品の減価償却が終わるまでの平成36年度までの期間は経常収支比率、医業収支比率は厳しい状況が続くが、特に、救急搬送の受入れの強化や紹介患者の増加のための対策を推し進め、安定的な病院運営を維持するため、早期の黒字化を目指す。</t>
    <rPh sb="212" eb="214">
      <t>ヘイセイ</t>
    </rPh>
    <rPh sb="221" eb="222">
      <t>シン</t>
    </rPh>
    <rPh sb="222" eb="224">
      <t>ビョウイン</t>
    </rPh>
    <rPh sb="225" eb="227">
      <t>イテン</t>
    </rPh>
    <rPh sb="233" eb="236">
      <t>ロウキュウカ</t>
    </rPh>
    <rPh sb="238" eb="240">
      <t>タイオウ</t>
    </rPh>
    <rPh sb="241" eb="242">
      <t>ハカ</t>
    </rPh>
    <rPh sb="248" eb="250">
      <t>ニンシキ</t>
    </rPh>
    <phoneticPr fontId="5"/>
  </si>
  <si>
    <t>　①経常収支比率、②医業収支比率ともに、法人化初年度の平成26年度をピークに、以降は減少傾向にある。その要因は患者数減少により、給与費等の費用増加に見合うほどの医業収益が得られなかったことによる。
　⑤入院診療単価は、平成27年度から平成28年度にかけては増加していたが、平成29年度は前年度と比較して、平均在院日数を短縮することはできたものの、診療単価の高い疾患の症例数が減少したことにより減少している。
　⑥外来診療単価については、平均値を下回っているものの、年々、増加傾向にある。
　⑦給与費比率増加については、平成30年度の新病院移転等に向けた必要人員確保のために、平成26年度から年次毎に職員数が増加していることによる。
　⑧材料費比率増加については、高額薬剤の使用増加と患者数減少の影響による。</t>
    <rPh sb="101" eb="103">
      <t>ニュウイン</t>
    </rPh>
    <rPh sb="103" eb="105">
      <t>シンリョウ</t>
    </rPh>
    <rPh sb="105" eb="107">
      <t>タンカ</t>
    </rPh>
    <rPh sb="109" eb="111">
      <t>ヘイセイ</t>
    </rPh>
    <rPh sb="113" eb="115">
      <t>ネンド</t>
    </rPh>
    <rPh sb="117" eb="119">
      <t>ヘイセイ</t>
    </rPh>
    <rPh sb="121" eb="123">
      <t>ネンド</t>
    </rPh>
    <rPh sb="128" eb="130">
      <t>ゾウカ</t>
    </rPh>
    <rPh sb="136" eb="138">
      <t>ヘイセイ</t>
    </rPh>
    <rPh sb="140" eb="142">
      <t>ネンド</t>
    </rPh>
    <rPh sb="143" eb="146">
      <t>ゼンネンド</t>
    </rPh>
    <rPh sb="147" eb="149">
      <t>ヒカク</t>
    </rPh>
    <rPh sb="152" eb="154">
      <t>ヘイキン</t>
    </rPh>
    <rPh sb="154" eb="156">
      <t>ザイイン</t>
    </rPh>
    <rPh sb="156" eb="158">
      <t>ニッスウ</t>
    </rPh>
    <rPh sb="159" eb="161">
      <t>タンシュク</t>
    </rPh>
    <rPh sb="173" eb="175">
      <t>シンリョウ</t>
    </rPh>
    <rPh sb="175" eb="177">
      <t>タンカ</t>
    </rPh>
    <rPh sb="178" eb="179">
      <t>タカ</t>
    </rPh>
    <rPh sb="180" eb="182">
      <t>シッカン</t>
    </rPh>
    <rPh sb="183" eb="185">
      <t>ショウレイ</t>
    </rPh>
    <rPh sb="185" eb="186">
      <t>スウ</t>
    </rPh>
    <rPh sb="187" eb="189">
      <t>ゲンショウ</t>
    </rPh>
    <rPh sb="196" eb="198">
      <t>ゲンショウ</t>
    </rPh>
    <rPh sb="206" eb="208">
      <t>ガイライ</t>
    </rPh>
    <rPh sb="232" eb="234">
      <t>ネンネン</t>
    </rPh>
    <rPh sb="344" eb="34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</si>
</sst>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85.8</c:v>
                </c:pt>
                <c:pt idx="2">
                  <c:v>82.2</c:v>
                </c:pt>
                <c:pt idx="3">
                  <c:v>83.2</c:v>
                </c:pt>
                <c:pt idx="4">
                  <c:v>83.3</c:v>
                </c:pt>
              </c:numCache>
            </c:numRef>
          </c:val>
          <c:extLst>
            <c:ext xmlns:c16="http://schemas.microsoft.com/office/drawing/2014/chart" uri="{C3380CC4-5D6E-409C-BE32-E72D297353CC}">
              <c16:uniqueId val="{00000000-CEBC-4691-8462-D4C7C9041F5A}"/>
            </c:ext>
          </c:extLst>
        </c:ser>
        <c:dLbls>
          <c:showLegendKey val="0"/>
          <c:showVal val="0"/>
          <c:showCatName val="0"/>
          <c:showSerName val="0"/>
          <c:showPercent val="0"/>
          <c:showBubbleSize val="0"/>
        </c:dLbls>
        <c:gapWidth val="150"/>
        <c:axId val="92837376"/>
        <c:axId val="928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CEBC-4691-8462-D4C7C9041F5A}"/>
            </c:ext>
          </c:extLst>
        </c:ser>
        <c:dLbls>
          <c:showLegendKey val="0"/>
          <c:showVal val="0"/>
          <c:showCatName val="0"/>
          <c:showSerName val="0"/>
          <c:showPercent val="0"/>
          <c:showBubbleSize val="0"/>
        </c:dLbls>
        <c:marker val="1"/>
        <c:smooth val="0"/>
        <c:axId val="92837376"/>
        <c:axId val="92839296"/>
      </c:lineChart>
      <c:dateAx>
        <c:axId val="92837376"/>
        <c:scaling>
          <c:orientation val="minMax"/>
        </c:scaling>
        <c:delete val="1"/>
        <c:axPos val="b"/>
        <c:numFmt formatCode="ge" sourceLinked="1"/>
        <c:majorTickMark val="none"/>
        <c:minorTickMark val="none"/>
        <c:tickLblPos val="none"/>
        <c:crossAx val="92839296"/>
        <c:crosses val="autoZero"/>
        <c:auto val="1"/>
        <c:lblOffset val="100"/>
        <c:baseTimeUnit val="years"/>
      </c:dateAx>
      <c:valAx>
        <c:axId val="9283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3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11802</c:v>
                </c:pt>
                <c:pt idx="2">
                  <c:v>12493</c:v>
                </c:pt>
                <c:pt idx="3">
                  <c:v>13445</c:v>
                </c:pt>
                <c:pt idx="4">
                  <c:v>14016</c:v>
                </c:pt>
              </c:numCache>
            </c:numRef>
          </c:val>
          <c:extLst>
            <c:ext xmlns:c16="http://schemas.microsoft.com/office/drawing/2014/chart" uri="{C3380CC4-5D6E-409C-BE32-E72D297353CC}">
              <c16:uniqueId val="{00000000-F637-457D-BB5E-07D1F0FB26C1}"/>
            </c:ext>
          </c:extLst>
        </c:ser>
        <c:dLbls>
          <c:showLegendKey val="0"/>
          <c:showVal val="0"/>
          <c:showCatName val="0"/>
          <c:showSerName val="0"/>
          <c:showPercent val="0"/>
          <c:showBubbleSize val="0"/>
        </c:dLbls>
        <c:gapWidth val="150"/>
        <c:axId val="99232000"/>
        <c:axId val="992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13027</c:v>
                </c:pt>
                <c:pt idx="2">
                  <c:v>13969</c:v>
                </c:pt>
                <c:pt idx="3">
                  <c:v>14455</c:v>
                </c:pt>
                <c:pt idx="4">
                  <c:v>15171</c:v>
                </c:pt>
              </c:numCache>
            </c:numRef>
          </c:val>
          <c:smooth val="0"/>
          <c:extLst>
            <c:ext xmlns:c16="http://schemas.microsoft.com/office/drawing/2014/chart" uri="{C3380CC4-5D6E-409C-BE32-E72D297353CC}">
              <c16:uniqueId val="{00000001-F637-457D-BB5E-07D1F0FB26C1}"/>
            </c:ext>
          </c:extLst>
        </c:ser>
        <c:dLbls>
          <c:showLegendKey val="0"/>
          <c:showVal val="0"/>
          <c:showCatName val="0"/>
          <c:showSerName val="0"/>
          <c:showPercent val="0"/>
          <c:showBubbleSize val="0"/>
        </c:dLbls>
        <c:marker val="1"/>
        <c:smooth val="0"/>
        <c:axId val="99232000"/>
        <c:axId val="99234176"/>
      </c:lineChart>
      <c:dateAx>
        <c:axId val="99232000"/>
        <c:scaling>
          <c:orientation val="minMax"/>
        </c:scaling>
        <c:delete val="1"/>
        <c:axPos val="b"/>
        <c:numFmt formatCode="ge" sourceLinked="1"/>
        <c:majorTickMark val="none"/>
        <c:minorTickMark val="none"/>
        <c:tickLblPos val="none"/>
        <c:crossAx val="99234176"/>
        <c:crosses val="autoZero"/>
        <c:auto val="1"/>
        <c:lblOffset val="100"/>
        <c:baseTimeUnit val="years"/>
      </c:dateAx>
      <c:valAx>
        <c:axId val="9923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23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51483</c:v>
                </c:pt>
                <c:pt idx="2">
                  <c:v>50617</c:v>
                </c:pt>
                <c:pt idx="3">
                  <c:v>52181</c:v>
                </c:pt>
                <c:pt idx="4">
                  <c:v>51411</c:v>
                </c:pt>
              </c:numCache>
            </c:numRef>
          </c:val>
          <c:extLst>
            <c:ext xmlns:c16="http://schemas.microsoft.com/office/drawing/2014/chart" uri="{C3380CC4-5D6E-409C-BE32-E72D297353CC}">
              <c16:uniqueId val="{00000000-5DCB-4C9B-AD92-5A244730C8B4}"/>
            </c:ext>
          </c:extLst>
        </c:ser>
        <c:dLbls>
          <c:showLegendKey val="0"/>
          <c:showVal val="0"/>
          <c:showCatName val="0"/>
          <c:showSerName val="0"/>
          <c:showPercent val="0"/>
          <c:showBubbleSize val="0"/>
        </c:dLbls>
        <c:gapWidth val="150"/>
        <c:axId val="99284864"/>
        <c:axId val="993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53447</c:v>
                </c:pt>
                <c:pt idx="2">
                  <c:v>54464</c:v>
                </c:pt>
                <c:pt idx="3">
                  <c:v>55265</c:v>
                </c:pt>
                <c:pt idx="4">
                  <c:v>56892</c:v>
                </c:pt>
              </c:numCache>
            </c:numRef>
          </c:val>
          <c:smooth val="0"/>
          <c:extLst>
            <c:ext xmlns:c16="http://schemas.microsoft.com/office/drawing/2014/chart" uri="{C3380CC4-5D6E-409C-BE32-E72D297353CC}">
              <c16:uniqueId val="{00000001-5DCB-4C9B-AD92-5A244730C8B4}"/>
            </c:ext>
          </c:extLst>
        </c:ser>
        <c:dLbls>
          <c:showLegendKey val="0"/>
          <c:showVal val="0"/>
          <c:showCatName val="0"/>
          <c:showSerName val="0"/>
          <c:showPercent val="0"/>
          <c:showBubbleSize val="0"/>
        </c:dLbls>
        <c:marker val="1"/>
        <c:smooth val="0"/>
        <c:axId val="99284864"/>
        <c:axId val="99303424"/>
      </c:lineChart>
      <c:dateAx>
        <c:axId val="99284864"/>
        <c:scaling>
          <c:orientation val="minMax"/>
        </c:scaling>
        <c:delete val="1"/>
        <c:axPos val="b"/>
        <c:numFmt formatCode="ge" sourceLinked="1"/>
        <c:majorTickMark val="none"/>
        <c:minorTickMark val="none"/>
        <c:tickLblPos val="none"/>
        <c:crossAx val="99303424"/>
        <c:crosses val="autoZero"/>
        <c:auto val="1"/>
        <c:lblOffset val="100"/>
        <c:baseTimeUnit val="years"/>
      </c:dateAx>
      <c:valAx>
        <c:axId val="9930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28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0</c:v>
                </c:pt>
                <c:pt idx="2">
                  <c:v>0</c:v>
                </c:pt>
                <c:pt idx="3">
                  <c:v>2.5</c:v>
                </c:pt>
                <c:pt idx="4">
                  <c:v>2.9</c:v>
                </c:pt>
              </c:numCache>
            </c:numRef>
          </c:val>
          <c:extLst>
            <c:ext xmlns:c16="http://schemas.microsoft.com/office/drawing/2014/chart" uri="{C3380CC4-5D6E-409C-BE32-E72D297353CC}">
              <c16:uniqueId val="{00000000-A134-45FC-97BD-4F551740A2DA}"/>
            </c:ext>
          </c:extLst>
        </c:ser>
        <c:dLbls>
          <c:showLegendKey val="0"/>
          <c:showVal val="0"/>
          <c:showCatName val="0"/>
          <c:showSerName val="0"/>
          <c:showPercent val="0"/>
          <c:showBubbleSize val="0"/>
        </c:dLbls>
        <c:gapWidth val="150"/>
        <c:axId val="96695808"/>
        <c:axId val="966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45.6</c:v>
                </c:pt>
                <c:pt idx="2">
                  <c:v>38.1</c:v>
                </c:pt>
                <c:pt idx="3">
                  <c:v>42.9</c:v>
                </c:pt>
                <c:pt idx="4">
                  <c:v>40.200000000000003</c:v>
                </c:pt>
              </c:numCache>
            </c:numRef>
          </c:val>
          <c:smooth val="0"/>
          <c:extLst>
            <c:ext xmlns:c16="http://schemas.microsoft.com/office/drawing/2014/chart" uri="{C3380CC4-5D6E-409C-BE32-E72D297353CC}">
              <c16:uniqueId val="{00000001-A134-45FC-97BD-4F551740A2DA}"/>
            </c:ext>
          </c:extLst>
        </c:ser>
        <c:dLbls>
          <c:showLegendKey val="0"/>
          <c:showVal val="0"/>
          <c:showCatName val="0"/>
          <c:showSerName val="0"/>
          <c:showPercent val="0"/>
          <c:showBubbleSize val="0"/>
        </c:dLbls>
        <c:marker val="1"/>
        <c:smooth val="0"/>
        <c:axId val="96695808"/>
        <c:axId val="96697728"/>
      </c:lineChart>
      <c:dateAx>
        <c:axId val="96695808"/>
        <c:scaling>
          <c:orientation val="minMax"/>
        </c:scaling>
        <c:delete val="1"/>
        <c:axPos val="b"/>
        <c:numFmt formatCode="ge" sourceLinked="1"/>
        <c:majorTickMark val="none"/>
        <c:minorTickMark val="none"/>
        <c:tickLblPos val="none"/>
        <c:crossAx val="96697728"/>
        <c:crosses val="autoZero"/>
        <c:auto val="1"/>
        <c:lblOffset val="100"/>
        <c:baseTimeUnit val="years"/>
      </c:dateAx>
      <c:valAx>
        <c:axId val="9669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99.2</c:v>
                </c:pt>
                <c:pt idx="2">
                  <c:v>95</c:v>
                </c:pt>
                <c:pt idx="3">
                  <c:v>93.2</c:v>
                </c:pt>
                <c:pt idx="4">
                  <c:v>94.1</c:v>
                </c:pt>
              </c:numCache>
            </c:numRef>
          </c:val>
          <c:extLst>
            <c:ext xmlns:c16="http://schemas.microsoft.com/office/drawing/2014/chart" uri="{C3380CC4-5D6E-409C-BE32-E72D297353CC}">
              <c16:uniqueId val="{00000000-67EA-4023-BD71-AF5D3DD93E35}"/>
            </c:ext>
          </c:extLst>
        </c:ser>
        <c:dLbls>
          <c:showLegendKey val="0"/>
          <c:showVal val="0"/>
          <c:showCatName val="0"/>
          <c:showSerName val="0"/>
          <c:showPercent val="0"/>
          <c:showBubbleSize val="0"/>
        </c:dLbls>
        <c:gapWidth val="150"/>
        <c:axId val="97281152"/>
        <c:axId val="972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91.8</c:v>
                </c:pt>
                <c:pt idx="3">
                  <c:v>91.6</c:v>
                </c:pt>
                <c:pt idx="4">
                  <c:v>92.1</c:v>
                </c:pt>
              </c:numCache>
            </c:numRef>
          </c:val>
          <c:smooth val="0"/>
          <c:extLst>
            <c:ext xmlns:c16="http://schemas.microsoft.com/office/drawing/2014/chart" uri="{C3380CC4-5D6E-409C-BE32-E72D297353CC}">
              <c16:uniqueId val="{00000001-67EA-4023-BD71-AF5D3DD93E35}"/>
            </c:ext>
          </c:extLst>
        </c:ser>
        <c:dLbls>
          <c:showLegendKey val="0"/>
          <c:showVal val="0"/>
          <c:showCatName val="0"/>
          <c:showSerName val="0"/>
          <c:showPercent val="0"/>
          <c:showBubbleSize val="0"/>
        </c:dLbls>
        <c:marker val="1"/>
        <c:smooth val="0"/>
        <c:axId val="97281152"/>
        <c:axId val="97283072"/>
      </c:lineChart>
      <c:dateAx>
        <c:axId val="97281152"/>
        <c:scaling>
          <c:orientation val="minMax"/>
        </c:scaling>
        <c:delete val="1"/>
        <c:axPos val="b"/>
        <c:numFmt formatCode="ge" sourceLinked="1"/>
        <c:majorTickMark val="none"/>
        <c:minorTickMark val="none"/>
        <c:tickLblPos val="none"/>
        <c:crossAx val="97283072"/>
        <c:crosses val="autoZero"/>
        <c:auto val="1"/>
        <c:lblOffset val="100"/>
        <c:baseTimeUnit val="years"/>
      </c:dateAx>
      <c:valAx>
        <c:axId val="9728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106.4</c:v>
                </c:pt>
                <c:pt idx="2">
                  <c:v>99.9</c:v>
                </c:pt>
                <c:pt idx="3">
                  <c:v>97.7</c:v>
                </c:pt>
                <c:pt idx="4">
                  <c:v>97.4</c:v>
                </c:pt>
              </c:numCache>
            </c:numRef>
          </c:val>
          <c:extLst>
            <c:ext xmlns:c16="http://schemas.microsoft.com/office/drawing/2014/chart" uri="{C3380CC4-5D6E-409C-BE32-E72D297353CC}">
              <c16:uniqueId val="{00000000-E02A-425F-949B-0FCE8ED664B1}"/>
            </c:ext>
          </c:extLst>
        </c:ser>
        <c:dLbls>
          <c:showLegendKey val="0"/>
          <c:showVal val="0"/>
          <c:showCatName val="0"/>
          <c:showSerName val="0"/>
          <c:showPercent val="0"/>
          <c:showBubbleSize val="0"/>
        </c:dLbls>
        <c:gapWidth val="150"/>
        <c:axId val="97317632"/>
        <c:axId val="973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99.7</c:v>
                </c:pt>
                <c:pt idx="2">
                  <c:v>98.8</c:v>
                </c:pt>
                <c:pt idx="3">
                  <c:v>98.5</c:v>
                </c:pt>
                <c:pt idx="4">
                  <c:v>98.7</c:v>
                </c:pt>
              </c:numCache>
            </c:numRef>
          </c:val>
          <c:smooth val="0"/>
          <c:extLst>
            <c:ext xmlns:c16="http://schemas.microsoft.com/office/drawing/2014/chart" uri="{C3380CC4-5D6E-409C-BE32-E72D297353CC}">
              <c16:uniqueId val="{00000001-E02A-425F-949B-0FCE8ED664B1}"/>
            </c:ext>
          </c:extLst>
        </c:ser>
        <c:dLbls>
          <c:showLegendKey val="0"/>
          <c:showVal val="0"/>
          <c:showCatName val="0"/>
          <c:showSerName val="0"/>
          <c:showPercent val="0"/>
          <c:showBubbleSize val="0"/>
        </c:dLbls>
        <c:marker val="1"/>
        <c:smooth val="0"/>
        <c:axId val="97317632"/>
        <c:axId val="97319552"/>
      </c:lineChart>
      <c:dateAx>
        <c:axId val="97317632"/>
        <c:scaling>
          <c:orientation val="minMax"/>
        </c:scaling>
        <c:delete val="1"/>
        <c:axPos val="b"/>
        <c:numFmt formatCode="ge" sourceLinked="1"/>
        <c:majorTickMark val="none"/>
        <c:minorTickMark val="none"/>
        <c:tickLblPos val="none"/>
        <c:crossAx val="97319552"/>
        <c:crosses val="autoZero"/>
        <c:auto val="1"/>
        <c:lblOffset val="100"/>
        <c:baseTimeUnit val="years"/>
      </c:dateAx>
      <c:valAx>
        <c:axId val="973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3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25.1</c:v>
                </c:pt>
                <c:pt idx="2">
                  <c:v>38.4</c:v>
                </c:pt>
                <c:pt idx="3">
                  <c:v>50</c:v>
                </c:pt>
                <c:pt idx="4">
                  <c:v>57.5</c:v>
                </c:pt>
              </c:numCache>
            </c:numRef>
          </c:val>
          <c:extLst>
            <c:ext xmlns:c16="http://schemas.microsoft.com/office/drawing/2014/chart" uri="{C3380CC4-5D6E-409C-BE32-E72D297353CC}">
              <c16:uniqueId val="{00000000-3BF2-472B-A29E-0D9F927148A3}"/>
            </c:ext>
          </c:extLst>
        </c:ser>
        <c:dLbls>
          <c:showLegendKey val="0"/>
          <c:showVal val="0"/>
          <c:showCatName val="0"/>
          <c:showSerName val="0"/>
          <c:showPercent val="0"/>
          <c:showBubbleSize val="0"/>
        </c:dLbls>
        <c:gapWidth val="150"/>
        <c:axId val="97962240"/>
        <c:axId val="979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48.4</c:v>
                </c:pt>
                <c:pt idx="2">
                  <c:v>48.7</c:v>
                </c:pt>
                <c:pt idx="3">
                  <c:v>52.5</c:v>
                </c:pt>
                <c:pt idx="4">
                  <c:v>52.7</c:v>
                </c:pt>
              </c:numCache>
            </c:numRef>
          </c:val>
          <c:smooth val="0"/>
          <c:extLst>
            <c:ext xmlns:c16="http://schemas.microsoft.com/office/drawing/2014/chart" uri="{C3380CC4-5D6E-409C-BE32-E72D297353CC}">
              <c16:uniqueId val="{00000001-3BF2-472B-A29E-0D9F927148A3}"/>
            </c:ext>
          </c:extLst>
        </c:ser>
        <c:dLbls>
          <c:showLegendKey val="0"/>
          <c:showVal val="0"/>
          <c:showCatName val="0"/>
          <c:showSerName val="0"/>
          <c:showPercent val="0"/>
          <c:showBubbleSize val="0"/>
        </c:dLbls>
        <c:marker val="1"/>
        <c:smooth val="0"/>
        <c:axId val="97962240"/>
        <c:axId val="97968512"/>
      </c:lineChart>
      <c:dateAx>
        <c:axId val="97962240"/>
        <c:scaling>
          <c:orientation val="minMax"/>
        </c:scaling>
        <c:delete val="1"/>
        <c:axPos val="b"/>
        <c:numFmt formatCode="ge" sourceLinked="1"/>
        <c:majorTickMark val="none"/>
        <c:minorTickMark val="none"/>
        <c:tickLblPos val="none"/>
        <c:crossAx val="97968512"/>
        <c:crosses val="autoZero"/>
        <c:auto val="1"/>
        <c:lblOffset val="100"/>
        <c:baseTimeUnit val="years"/>
      </c:dateAx>
      <c:valAx>
        <c:axId val="9796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6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34.799999999999997</c:v>
                </c:pt>
                <c:pt idx="2">
                  <c:v>51.3</c:v>
                </c:pt>
                <c:pt idx="3">
                  <c:v>63.9</c:v>
                </c:pt>
                <c:pt idx="4">
                  <c:v>70</c:v>
                </c:pt>
              </c:numCache>
            </c:numRef>
          </c:val>
          <c:extLst>
            <c:ext xmlns:c16="http://schemas.microsoft.com/office/drawing/2014/chart" uri="{C3380CC4-5D6E-409C-BE32-E72D297353CC}">
              <c16:uniqueId val="{00000000-3412-437F-A6EF-391AC18CA2C9}"/>
            </c:ext>
          </c:extLst>
        </c:ser>
        <c:dLbls>
          <c:showLegendKey val="0"/>
          <c:showVal val="0"/>
          <c:showCatName val="0"/>
          <c:showSerName val="0"/>
          <c:showPercent val="0"/>
          <c:showBubbleSize val="0"/>
        </c:dLbls>
        <c:gapWidth val="150"/>
        <c:axId val="98000896"/>
        <c:axId val="980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3412-437F-A6EF-391AC18CA2C9}"/>
            </c:ext>
          </c:extLst>
        </c:ser>
        <c:dLbls>
          <c:showLegendKey val="0"/>
          <c:showVal val="0"/>
          <c:showCatName val="0"/>
          <c:showSerName val="0"/>
          <c:showPercent val="0"/>
          <c:showBubbleSize val="0"/>
        </c:dLbls>
        <c:marker val="1"/>
        <c:smooth val="0"/>
        <c:axId val="98000896"/>
        <c:axId val="98002816"/>
      </c:lineChart>
      <c:dateAx>
        <c:axId val="98000896"/>
        <c:scaling>
          <c:orientation val="minMax"/>
        </c:scaling>
        <c:delete val="1"/>
        <c:axPos val="b"/>
        <c:numFmt formatCode="ge" sourceLinked="1"/>
        <c:majorTickMark val="none"/>
        <c:minorTickMark val="none"/>
        <c:tickLblPos val="none"/>
        <c:crossAx val="98002816"/>
        <c:crosses val="autoZero"/>
        <c:auto val="1"/>
        <c:lblOffset val="100"/>
        <c:baseTimeUnit val="years"/>
      </c:dateAx>
      <c:valAx>
        <c:axId val="9800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0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6225302</c:v>
                </c:pt>
                <c:pt idx="2">
                  <c:v>6584921</c:v>
                </c:pt>
                <c:pt idx="3">
                  <c:v>7001696</c:v>
                </c:pt>
                <c:pt idx="4">
                  <c:v>7304923</c:v>
                </c:pt>
              </c:numCache>
            </c:numRef>
          </c:val>
          <c:extLst>
            <c:ext xmlns:c16="http://schemas.microsoft.com/office/drawing/2014/chart" uri="{C3380CC4-5D6E-409C-BE32-E72D297353CC}">
              <c16:uniqueId val="{00000000-65AF-49E1-B4D8-EC2013B8D86E}"/>
            </c:ext>
          </c:extLst>
        </c:ser>
        <c:dLbls>
          <c:showLegendKey val="0"/>
          <c:showVal val="0"/>
          <c:showCatName val="0"/>
          <c:showSerName val="0"/>
          <c:showPercent val="0"/>
          <c:showBubbleSize val="0"/>
        </c:dLbls>
        <c:gapWidth val="150"/>
        <c:axId val="98024832"/>
        <c:axId val="991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42112933</c:v>
                </c:pt>
                <c:pt idx="2">
                  <c:v>43764424</c:v>
                </c:pt>
                <c:pt idx="3">
                  <c:v>44446754</c:v>
                </c:pt>
                <c:pt idx="4">
                  <c:v>45729936</c:v>
                </c:pt>
              </c:numCache>
            </c:numRef>
          </c:val>
          <c:smooth val="0"/>
          <c:extLst>
            <c:ext xmlns:c16="http://schemas.microsoft.com/office/drawing/2014/chart" uri="{C3380CC4-5D6E-409C-BE32-E72D297353CC}">
              <c16:uniqueId val="{00000001-65AF-49E1-B4D8-EC2013B8D86E}"/>
            </c:ext>
          </c:extLst>
        </c:ser>
        <c:dLbls>
          <c:showLegendKey val="0"/>
          <c:showVal val="0"/>
          <c:showCatName val="0"/>
          <c:showSerName val="0"/>
          <c:showPercent val="0"/>
          <c:showBubbleSize val="0"/>
        </c:dLbls>
        <c:marker val="1"/>
        <c:smooth val="0"/>
        <c:axId val="98024832"/>
        <c:axId val="99100160"/>
      </c:lineChart>
      <c:dateAx>
        <c:axId val="98024832"/>
        <c:scaling>
          <c:orientation val="minMax"/>
        </c:scaling>
        <c:delete val="1"/>
        <c:axPos val="b"/>
        <c:numFmt formatCode="ge" sourceLinked="1"/>
        <c:majorTickMark val="none"/>
        <c:minorTickMark val="none"/>
        <c:tickLblPos val="none"/>
        <c:crossAx val="99100160"/>
        <c:crosses val="autoZero"/>
        <c:auto val="1"/>
        <c:lblOffset val="100"/>
        <c:baseTimeUnit val="years"/>
      </c:dateAx>
      <c:valAx>
        <c:axId val="9910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02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24.1</c:v>
                </c:pt>
                <c:pt idx="2">
                  <c:v>25.9</c:v>
                </c:pt>
                <c:pt idx="3">
                  <c:v>27.4</c:v>
                </c:pt>
                <c:pt idx="4">
                  <c:v>28.1</c:v>
                </c:pt>
              </c:numCache>
            </c:numRef>
          </c:val>
          <c:extLst>
            <c:ext xmlns:c16="http://schemas.microsoft.com/office/drawing/2014/chart" uri="{C3380CC4-5D6E-409C-BE32-E72D297353CC}">
              <c16:uniqueId val="{00000000-E28F-4F60-A814-EC74E8ADC2CB}"/>
            </c:ext>
          </c:extLst>
        </c:ser>
        <c:dLbls>
          <c:showLegendKey val="0"/>
          <c:showVal val="0"/>
          <c:showCatName val="0"/>
          <c:showSerName val="0"/>
          <c:showPercent val="0"/>
          <c:showBubbleSize val="0"/>
        </c:dLbls>
        <c:gapWidth val="150"/>
        <c:axId val="99130368"/>
        <c:axId val="991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24.2</c:v>
                </c:pt>
                <c:pt idx="2">
                  <c:v>25.3</c:v>
                </c:pt>
                <c:pt idx="3">
                  <c:v>25.2</c:v>
                </c:pt>
                <c:pt idx="4">
                  <c:v>25.4</c:v>
                </c:pt>
              </c:numCache>
            </c:numRef>
          </c:val>
          <c:smooth val="0"/>
          <c:extLst>
            <c:ext xmlns:c16="http://schemas.microsoft.com/office/drawing/2014/chart" uri="{C3380CC4-5D6E-409C-BE32-E72D297353CC}">
              <c16:uniqueId val="{00000001-E28F-4F60-A814-EC74E8ADC2CB}"/>
            </c:ext>
          </c:extLst>
        </c:ser>
        <c:dLbls>
          <c:showLegendKey val="0"/>
          <c:showVal val="0"/>
          <c:showCatName val="0"/>
          <c:showSerName val="0"/>
          <c:showPercent val="0"/>
          <c:showBubbleSize val="0"/>
        </c:dLbls>
        <c:marker val="1"/>
        <c:smooth val="0"/>
        <c:axId val="99130368"/>
        <c:axId val="99144832"/>
      </c:lineChart>
      <c:dateAx>
        <c:axId val="99130368"/>
        <c:scaling>
          <c:orientation val="minMax"/>
        </c:scaling>
        <c:delete val="1"/>
        <c:axPos val="b"/>
        <c:numFmt formatCode="ge" sourceLinked="1"/>
        <c:majorTickMark val="none"/>
        <c:minorTickMark val="none"/>
        <c:tickLblPos val="none"/>
        <c:crossAx val="99144832"/>
        <c:crosses val="autoZero"/>
        <c:auto val="1"/>
        <c:lblOffset val="100"/>
        <c:baseTimeUnit val="years"/>
      </c:dateAx>
      <c:valAx>
        <c:axId val="9914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3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43</c:v>
                </c:pt>
                <c:pt idx="2">
                  <c:v>48.7</c:v>
                </c:pt>
                <c:pt idx="3">
                  <c:v>51.1</c:v>
                </c:pt>
                <c:pt idx="4">
                  <c:v>51.9</c:v>
                </c:pt>
              </c:numCache>
            </c:numRef>
          </c:val>
          <c:extLst>
            <c:ext xmlns:c16="http://schemas.microsoft.com/office/drawing/2014/chart" uri="{C3380CC4-5D6E-409C-BE32-E72D297353CC}">
              <c16:uniqueId val="{00000000-30FF-4E08-B458-250A11BDA02C}"/>
            </c:ext>
          </c:extLst>
        </c:ser>
        <c:dLbls>
          <c:showLegendKey val="0"/>
          <c:showVal val="0"/>
          <c:showCatName val="0"/>
          <c:showSerName val="0"/>
          <c:showPercent val="0"/>
          <c:showBubbleSize val="0"/>
        </c:dLbls>
        <c:gapWidth val="150"/>
        <c:axId val="99191424"/>
        <c:axId val="991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52.6</c:v>
                </c:pt>
                <c:pt idx="2">
                  <c:v>53.2</c:v>
                </c:pt>
                <c:pt idx="3">
                  <c:v>54.1</c:v>
                </c:pt>
                <c:pt idx="4">
                  <c:v>53.8</c:v>
                </c:pt>
              </c:numCache>
            </c:numRef>
          </c:val>
          <c:smooth val="0"/>
          <c:extLst>
            <c:ext xmlns:c16="http://schemas.microsoft.com/office/drawing/2014/chart" uri="{C3380CC4-5D6E-409C-BE32-E72D297353CC}">
              <c16:uniqueId val="{00000001-30FF-4E08-B458-250A11BDA02C}"/>
            </c:ext>
          </c:extLst>
        </c:ser>
        <c:dLbls>
          <c:showLegendKey val="0"/>
          <c:showVal val="0"/>
          <c:showCatName val="0"/>
          <c:showSerName val="0"/>
          <c:showPercent val="0"/>
          <c:showBubbleSize val="0"/>
        </c:dLbls>
        <c:marker val="1"/>
        <c:smooth val="0"/>
        <c:axId val="99191424"/>
        <c:axId val="99197696"/>
      </c:lineChart>
      <c:dateAx>
        <c:axId val="99191424"/>
        <c:scaling>
          <c:orientation val="minMax"/>
        </c:scaling>
        <c:delete val="1"/>
        <c:axPos val="b"/>
        <c:numFmt formatCode="ge" sourceLinked="1"/>
        <c:majorTickMark val="none"/>
        <c:minorTickMark val="none"/>
        <c:tickLblPos val="none"/>
        <c:crossAx val="99197696"/>
        <c:crosses val="autoZero"/>
        <c:auto val="1"/>
        <c:lblOffset val="100"/>
        <c:baseTimeUnit val="years"/>
      </c:dateAx>
      <c:valAx>
        <c:axId val="9919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9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大阪府地方独立行政法人市立吹田市民病院　市立吹田市民病院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1" t="str">
        <f>データ!K6</f>
        <v>地方独立行政法人</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400床以上～500床未満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4">
        <f>データ!Y6</f>
        <v>431</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1" t="s">
        <v>10</v>
      </c>
      <c r="NK8" s="14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4">
        <f>データ!Q6</f>
        <v>23</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I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431</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4" t="s">
        <v>22</v>
      </c>
      <c r="NK10" s="135"/>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29487</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24">
        <f>データ!AE6</f>
        <v>431</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431</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x14ac:dyDescent="0.2">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x14ac:dyDescent="0.15">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155</v>
      </c>
      <c r="NK16" s="129"/>
      <c r="NL16" s="129"/>
      <c r="NM16" s="129"/>
      <c r="NN16" s="129"/>
      <c r="NO16" s="129"/>
      <c r="NP16" s="129"/>
      <c r="NQ16" s="129"/>
      <c r="NR16" s="129"/>
      <c r="NS16" s="129"/>
      <c r="NT16" s="129"/>
      <c r="NU16" s="129"/>
      <c r="NV16" s="129"/>
      <c r="NW16" s="129"/>
      <c r="NX16" s="13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158</v>
      </c>
      <c r="NK30" s="119"/>
      <c r="NL30" s="119"/>
      <c r="NM30" s="119"/>
      <c r="NN30" s="119"/>
      <c r="NO30" s="119"/>
      <c r="NP30" s="119"/>
      <c r="NQ30" s="119"/>
      <c r="NR30" s="119"/>
      <c r="NS30" s="119"/>
      <c r="NT30" s="119"/>
      <c r="NU30" s="119"/>
      <c r="NV30" s="119"/>
      <c r="NW30" s="119"/>
      <c r="NX30" s="120"/>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x14ac:dyDescent="0.15">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f>データ!AI7</f>
        <v>106.4</v>
      </c>
      <c r="AF33" s="100"/>
      <c r="AG33" s="100"/>
      <c r="AH33" s="100"/>
      <c r="AI33" s="100"/>
      <c r="AJ33" s="100"/>
      <c r="AK33" s="100"/>
      <c r="AL33" s="100"/>
      <c r="AM33" s="100"/>
      <c r="AN33" s="100"/>
      <c r="AO33" s="100"/>
      <c r="AP33" s="100"/>
      <c r="AQ33" s="100"/>
      <c r="AR33" s="100"/>
      <c r="AS33" s="101"/>
      <c r="AT33" s="99">
        <f>データ!AJ7</f>
        <v>99.9</v>
      </c>
      <c r="AU33" s="100"/>
      <c r="AV33" s="100"/>
      <c r="AW33" s="100"/>
      <c r="AX33" s="100"/>
      <c r="AY33" s="100"/>
      <c r="AZ33" s="100"/>
      <c r="BA33" s="100"/>
      <c r="BB33" s="100"/>
      <c r="BC33" s="100"/>
      <c r="BD33" s="100"/>
      <c r="BE33" s="100"/>
      <c r="BF33" s="100"/>
      <c r="BG33" s="100"/>
      <c r="BH33" s="101"/>
      <c r="BI33" s="99">
        <f>データ!AK7</f>
        <v>97.7</v>
      </c>
      <c r="BJ33" s="100"/>
      <c r="BK33" s="100"/>
      <c r="BL33" s="100"/>
      <c r="BM33" s="100"/>
      <c r="BN33" s="100"/>
      <c r="BO33" s="100"/>
      <c r="BP33" s="100"/>
      <c r="BQ33" s="100"/>
      <c r="BR33" s="100"/>
      <c r="BS33" s="100"/>
      <c r="BT33" s="100"/>
      <c r="BU33" s="100"/>
      <c r="BV33" s="100"/>
      <c r="BW33" s="101"/>
      <c r="BX33" s="99">
        <f>データ!AL7</f>
        <v>97.4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f>データ!AT7</f>
        <v>99.2</v>
      </c>
      <c r="DT33" s="100"/>
      <c r="DU33" s="100"/>
      <c r="DV33" s="100"/>
      <c r="DW33" s="100"/>
      <c r="DX33" s="100"/>
      <c r="DY33" s="100"/>
      <c r="DZ33" s="100"/>
      <c r="EA33" s="100"/>
      <c r="EB33" s="100"/>
      <c r="EC33" s="100"/>
      <c r="ED33" s="100"/>
      <c r="EE33" s="100"/>
      <c r="EF33" s="100"/>
      <c r="EG33" s="101"/>
      <c r="EH33" s="99">
        <f>データ!AU7</f>
        <v>95</v>
      </c>
      <c r="EI33" s="100"/>
      <c r="EJ33" s="100"/>
      <c r="EK33" s="100"/>
      <c r="EL33" s="100"/>
      <c r="EM33" s="100"/>
      <c r="EN33" s="100"/>
      <c r="EO33" s="100"/>
      <c r="EP33" s="100"/>
      <c r="EQ33" s="100"/>
      <c r="ER33" s="100"/>
      <c r="ES33" s="100"/>
      <c r="ET33" s="100"/>
      <c r="EU33" s="100"/>
      <c r="EV33" s="101"/>
      <c r="EW33" s="99">
        <f>データ!AV7</f>
        <v>93.2</v>
      </c>
      <c r="EX33" s="100"/>
      <c r="EY33" s="100"/>
      <c r="EZ33" s="100"/>
      <c r="FA33" s="100"/>
      <c r="FB33" s="100"/>
      <c r="FC33" s="100"/>
      <c r="FD33" s="100"/>
      <c r="FE33" s="100"/>
      <c r="FF33" s="100"/>
      <c r="FG33" s="100"/>
      <c r="FH33" s="100"/>
      <c r="FI33" s="100"/>
      <c r="FJ33" s="100"/>
      <c r="FK33" s="101"/>
      <c r="FL33" s="99">
        <f>データ!AW7</f>
        <v>94.1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2.5</v>
      </c>
      <c r="IL33" s="100"/>
      <c r="IM33" s="100"/>
      <c r="IN33" s="100"/>
      <c r="IO33" s="100"/>
      <c r="IP33" s="100"/>
      <c r="IQ33" s="100"/>
      <c r="IR33" s="100"/>
      <c r="IS33" s="100"/>
      <c r="IT33" s="100"/>
      <c r="IU33" s="100"/>
      <c r="IV33" s="100"/>
      <c r="IW33" s="100"/>
      <c r="IX33" s="100"/>
      <c r="IY33" s="101"/>
      <c r="IZ33" s="99">
        <f>データ!BH7</f>
        <v>2.9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f>データ!BP7</f>
        <v>85.8</v>
      </c>
      <c r="KV33" s="100"/>
      <c r="KW33" s="100"/>
      <c r="KX33" s="100"/>
      <c r="KY33" s="100"/>
      <c r="KZ33" s="100"/>
      <c r="LA33" s="100"/>
      <c r="LB33" s="100"/>
      <c r="LC33" s="100"/>
      <c r="LD33" s="100"/>
      <c r="LE33" s="100"/>
      <c r="LF33" s="100"/>
      <c r="LG33" s="100"/>
      <c r="LH33" s="100"/>
      <c r="LI33" s="101"/>
      <c r="LJ33" s="99">
        <f>データ!BQ7</f>
        <v>82.2</v>
      </c>
      <c r="LK33" s="100"/>
      <c r="LL33" s="100"/>
      <c r="LM33" s="100"/>
      <c r="LN33" s="100"/>
      <c r="LO33" s="100"/>
      <c r="LP33" s="100"/>
      <c r="LQ33" s="100"/>
      <c r="LR33" s="100"/>
      <c r="LS33" s="100"/>
      <c r="LT33" s="100"/>
      <c r="LU33" s="100"/>
      <c r="LV33" s="100"/>
      <c r="LW33" s="100"/>
      <c r="LX33" s="101"/>
      <c r="LY33" s="99">
        <f>データ!BR7</f>
        <v>83.2</v>
      </c>
      <c r="LZ33" s="100"/>
      <c r="MA33" s="100"/>
      <c r="MB33" s="100"/>
      <c r="MC33" s="100"/>
      <c r="MD33" s="100"/>
      <c r="ME33" s="100"/>
      <c r="MF33" s="100"/>
      <c r="MG33" s="100"/>
      <c r="MH33" s="100"/>
      <c r="MI33" s="100"/>
      <c r="MJ33" s="100"/>
      <c r="MK33" s="100"/>
      <c r="ML33" s="100"/>
      <c r="MM33" s="101"/>
      <c r="MN33" s="99">
        <f>データ!BS7</f>
        <v>83.3</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x14ac:dyDescent="0.15">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156</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f>データ!CA7</f>
        <v>51483</v>
      </c>
      <c r="AF55" s="103"/>
      <c r="AG55" s="103"/>
      <c r="AH55" s="103"/>
      <c r="AI55" s="103"/>
      <c r="AJ55" s="103"/>
      <c r="AK55" s="103"/>
      <c r="AL55" s="103"/>
      <c r="AM55" s="103"/>
      <c r="AN55" s="103"/>
      <c r="AO55" s="103"/>
      <c r="AP55" s="103"/>
      <c r="AQ55" s="103"/>
      <c r="AR55" s="103"/>
      <c r="AS55" s="104"/>
      <c r="AT55" s="102">
        <f>データ!CB7</f>
        <v>50617</v>
      </c>
      <c r="AU55" s="103"/>
      <c r="AV55" s="103"/>
      <c r="AW55" s="103"/>
      <c r="AX55" s="103"/>
      <c r="AY55" s="103"/>
      <c r="AZ55" s="103"/>
      <c r="BA55" s="103"/>
      <c r="BB55" s="103"/>
      <c r="BC55" s="103"/>
      <c r="BD55" s="103"/>
      <c r="BE55" s="103"/>
      <c r="BF55" s="103"/>
      <c r="BG55" s="103"/>
      <c r="BH55" s="104"/>
      <c r="BI55" s="102">
        <f>データ!CC7</f>
        <v>52181</v>
      </c>
      <c r="BJ55" s="103"/>
      <c r="BK55" s="103"/>
      <c r="BL55" s="103"/>
      <c r="BM55" s="103"/>
      <c r="BN55" s="103"/>
      <c r="BO55" s="103"/>
      <c r="BP55" s="103"/>
      <c r="BQ55" s="103"/>
      <c r="BR55" s="103"/>
      <c r="BS55" s="103"/>
      <c r="BT55" s="103"/>
      <c r="BU55" s="103"/>
      <c r="BV55" s="103"/>
      <c r="BW55" s="104"/>
      <c r="BX55" s="102">
        <f>データ!CD7</f>
        <v>51411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11802</v>
      </c>
      <c r="DT55" s="103"/>
      <c r="DU55" s="103"/>
      <c r="DV55" s="103"/>
      <c r="DW55" s="103"/>
      <c r="DX55" s="103"/>
      <c r="DY55" s="103"/>
      <c r="DZ55" s="103"/>
      <c r="EA55" s="103"/>
      <c r="EB55" s="103"/>
      <c r="EC55" s="103"/>
      <c r="ED55" s="103"/>
      <c r="EE55" s="103"/>
      <c r="EF55" s="103"/>
      <c r="EG55" s="104"/>
      <c r="EH55" s="102">
        <f>データ!CM7</f>
        <v>12493</v>
      </c>
      <c r="EI55" s="103"/>
      <c r="EJ55" s="103"/>
      <c r="EK55" s="103"/>
      <c r="EL55" s="103"/>
      <c r="EM55" s="103"/>
      <c r="EN55" s="103"/>
      <c r="EO55" s="103"/>
      <c r="EP55" s="103"/>
      <c r="EQ55" s="103"/>
      <c r="ER55" s="103"/>
      <c r="ES55" s="103"/>
      <c r="ET55" s="103"/>
      <c r="EU55" s="103"/>
      <c r="EV55" s="104"/>
      <c r="EW55" s="102">
        <f>データ!CN7</f>
        <v>13445</v>
      </c>
      <c r="EX55" s="103"/>
      <c r="EY55" s="103"/>
      <c r="EZ55" s="103"/>
      <c r="FA55" s="103"/>
      <c r="FB55" s="103"/>
      <c r="FC55" s="103"/>
      <c r="FD55" s="103"/>
      <c r="FE55" s="103"/>
      <c r="FF55" s="103"/>
      <c r="FG55" s="103"/>
      <c r="FH55" s="103"/>
      <c r="FI55" s="103"/>
      <c r="FJ55" s="103"/>
      <c r="FK55" s="104"/>
      <c r="FL55" s="102">
        <f>データ!CO7</f>
        <v>14016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f>データ!CW7</f>
        <v>43</v>
      </c>
      <c r="HH55" s="100"/>
      <c r="HI55" s="100"/>
      <c r="HJ55" s="100"/>
      <c r="HK55" s="100"/>
      <c r="HL55" s="100"/>
      <c r="HM55" s="100"/>
      <c r="HN55" s="100"/>
      <c r="HO55" s="100"/>
      <c r="HP55" s="100"/>
      <c r="HQ55" s="100"/>
      <c r="HR55" s="100"/>
      <c r="HS55" s="100"/>
      <c r="HT55" s="100"/>
      <c r="HU55" s="101"/>
      <c r="HV55" s="99">
        <f>データ!CX7</f>
        <v>48.7</v>
      </c>
      <c r="HW55" s="100"/>
      <c r="HX55" s="100"/>
      <c r="HY55" s="100"/>
      <c r="HZ55" s="100"/>
      <c r="IA55" s="100"/>
      <c r="IB55" s="100"/>
      <c r="IC55" s="100"/>
      <c r="ID55" s="100"/>
      <c r="IE55" s="100"/>
      <c r="IF55" s="100"/>
      <c r="IG55" s="100"/>
      <c r="IH55" s="100"/>
      <c r="II55" s="100"/>
      <c r="IJ55" s="101"/>
      <c r="IK55" s="99">
        <f>データ!CY7</f>
        <v>51.1</v>
      </c>
      <c r="IL55" s="100"/>
      <c r="IM55" s="100"/>
      <c r="IN55" s="100"/>
      <c r="IO55" s="100"/>
      <c r="IP55" s="100"/>
      <c r="IQ55" s="100"/>
      <c r="IR55" s="100"/>
      <c r="IS55" s="100"/>
      <c r="IT55" s="100"/>
      <c r="IU55" s="100"/>
      <c r="IV55" s="100"/>
      <c r="IW55" s="100"/>
      <c r="IX55" s="100"/>
      <c r="IY55" s="101"/>
      <c r="IZ55" s="99">
        <f>データ!CZ7</f>
        <v>51.9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f>データ!DH7</f>
        <v>24.1</v>
      </c>
      <c r="KV55" s="100"/>
      <c r="KW55" s="100"/>
      <c r="KX55" s="100"/>
      <c r="KY55" s="100"/>
      <c r="KZ55" s="100"/>
      <c r="LA55" s="100"/>
      <c r="LB55" s="100"/>
      <c r="LC55" s="100"/>
      <c r="LD55" s="100"/>
      <c r="LE55" s="100"/>
      <c r="LF55" s="100"/>
      <c r="LG55" s="100"/>
      <c r="LH55" s="100"/>
      <c r="LI55" s="101"/>
      <c r="LJ55" s="99">
        <f>データ!DI7</f>
        <v>25.9</v>
      </c>
      <c r="LK55" s="100"/>
      <c r="LL55" s="100"/>
      <c r="LM55" s="100"/>
      <c r="LN55" s="100"/>
      <c r="LO55" s="100"/>
      <c r="LP55" s="100"/>
      <c r="LQ55" s="100"/>
      <c r="LR55" s="100"/>
      <c r="LS55" s="100"/>
      <c r="LT55" s="100"/>
      <c r="LU55" s="100"/>
      <c r="LV55" s="100"/>
      <c r="LW55" s="100"/>
      <c r="LX55" s="101"/>
      <c r="LY55" s="99">
        <f>データ!DJ7</f>
        <v>27.4</v>
      </c>
      <c r="LZ55" s="100"/>
      <c r="MA55" s="100"/>
      <c r="MB55" s="100"/>
      <c r="MC55" s="100"/>
      <c r="MD55" s="100"/>
      <c r="ME55" s="100"/>
      <c r="MF55" s="100"/>
      <c r="MG55" s="100"/>
      <c r="MH55" s="100"/>
      <c r="MI55" s="100"/>
      <c r="MJ55" s="100"/>
      <c r="MK55" s="100"/>
      <c r="ML55" s="100"/>
      <c r="MM55" s="101"/>
      <c r="MN55" s="99">
        <f>データ!DK7</f>
        <v>28.1</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f>データ!DS7</f>
        <v>25.1</v>
      </c>
      <c r="AO79" s="82"/>
      <c r="AP79" s="82"/>
      <c r="AQ79" s="82"/>
      <c r="AR79" s="82"/>
      <c r="AS79" s="82"/>
      <c r="AT79" s="82"/>
      <c r="AU79" s="82"/>
      <c r="AV79" s="82"/>
      <c r="AW79" s="82"/>
      <c r="AX79" s="82"/>
      <c r="AY79" s="82"/>
      <c r="AZ79" s="82"/>
      <c r="BA79" s="82"/>
      <c r="BB79" s="82"/>
      <c r="BC79" s="82"/>
      <c r="BD79" s="82"/>
      <c r="BE79" s="82"/>
      <c r="BF79" s="82"/>
      <c r="BG79" s="82">
        <f>データ!DT7</f>
        <v>38.4</v>
      </c>
      <c r="BH79" s="82"/>
      <c r="BI79" s="82"/>
      <c r="BJ79" s="82"/>
      <c r="BK79" s="82"/>
      <c r="BL79" s="82"/>
      <c r="BM79" s="82"/>
      <c r="BN79" s="82"/>
      <c r="BO79" s="82"/>
      <c r="BP79" s="82"/>
      <c r="BQ79" s="82"/>
      <c r="BR79" s="82"/>
      <c r="BS79" s="82"/>
      <c r="BT79" s="82"/>
      <c r="BU79" s="82"/>
      <c r="BV79" s="82"/>
      <c r="BW79" s="82"/>
      <c r="BX79" s="82"/>
      <c r="BY79" s="82"/>
      <c r="BZ79" s="82">
        <f>データ!DU7</f>
        <v>50</v>
      </c>
      <c r="CA79" s="82"/>
      <c r="CB79" s="82"/>
      <c r="CC79" s="82"/>
      <c r="CD79" s="82"/>
      <c r="CE79" s="82"/>
      <c r="CF79" s="82"/>
      <c r="CG79" s="82"/>
      <c r="CH79" s="82"/>
      <c r="CI79" s="82"/>
      <c r="CJ79" s="82"/>
      <c r="CK79" s="82"/>
      <c r="CL79" s="82"/>
      <c r="CM79" s="82"/>
      <c r="CN79" s="82"/>
      <c r="CO79" s="82"/>
      <c r="CP79" s="82"/>
      <c r="CQ79" s="82"/>
      <c r="CR79" s="82"/>
      <c r="CS79" s="82">
        <f>データ!DV7</f>
        <v>57.5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34.799999999999997</v>
      </c>
      <c r="FI79" s="82"/>
      <c r="FJ79" s="82"/>
      <c r="FK79" s="82"/>
      <c r="FL79" s="82"/>
      <c r="FM79" s="82"/>
      <c r="FN79" s="82"/>
      <c r="FO79" s="82"/>
      <c r="FP79" s="82"/>
      <c r="FQ79" s="82"/>
      <c r="FR79" s="82"/>
      <c r="FS79" s="82"/>
      <c r="FT79" s="82"/>
      <c r="FU79" s="82"/>
      <c r="FV79" s="82"/>
      <c r="FW79" s="82"/>
      <c r="FX79" s="82"/>
      <c r="FY79" s="82"/>
      <c r="FZ79" s="82"/>
      <c r="GA79" s="82">
        <f>データ!EE7</f>
        <v>51.3</v>
      </c>
      <c r="GB79" s="82"/>
      <c r="GC79" s="82"/>
      <c r="GD79" s="82"/>
      <c r="GE79" s="82"/>
      <c r="GF79" s="82"/>
      <c r="GG79" s="82"/>
      <c r="GH79" s="82"/>
      <c r="GI79" s="82"/>
      <c r="GJ79" s="82"/>
      <c r="GK79" s="82"/>
      <c r="GL79" s="82"/>
      <c r="GM79" s="82"/>
      <c r="GN79" s="82"/>
      <c r="GO79" s="82"/>
      <c r="GP79" s="82"/>
      <c r="GQ79" s="82"/>
      <c r="GR79" s="82"/>
      <c r="GS79" s="82"/>
      <c r="GT79" s="82">
        <f>データ!EF7</f>
        <v>63.9</v>
      </c>
      <c r="GU79" s="82"/>
      <c r="GV79" s="82"/>
      <c r="GW79" s="82"/>
      <c r="GX79" s="82"/>
      <c r="GY79" s="82"/>
      <c r="GZ79" s="82"/>
      <c r="HA79" s="82"/>
      <c r="HB79" s="82"/>
      <c r="HC79" s="82"/>
      <c r="HD79" s="82"/>
      <c r="HE79" s="82"/>
      <c r="HF79" s="82"/>
      <c r="HG79" s="82"/>
      <c r="HH79" s="82"/>
      <c r="HI79" s="82"/>
      <c r="HJ79" s="82"/>
      <c r="HK79" s="82"/>
      <c r="HL79" s="82"/>
      <c r="HM79" s="82">
        <f>データ!EG7</f>
        <v>70</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f>データ!EO7</f>
        <v>6225302</v>
      </c>
      <c r="KD79" s="78"/>
      <c r="KE79" s="78"/>
      <c r="KF79" s="78"/>
      <c r="KG79" s="78"/>
      <c r="KH79" s="78"/>
      <c r="KI79" s="78"/>
      <c r="KJ79" s="78"/>
      <c r="KK79" s="78"/>
      <c r="KL79" s="78"/>
      <c r="KM79" s="78"/>
      <c r="KN79" s="78"/>
      <c r="KO79" s="78"/>
      <c r="KP79" s="78"/>
      <c r="KQ79" s="78"/>
      <c r="KR79" s="78"/>
      <c r="KS79" s="78"/>
      <c r="KT79" s="78"/>
      <c r="KU79" s="78"/>
      <c r="KV79" s="78">
        <f>データ!EP7</f>
        <v>6584921</v>
      </c>
      <c r="KW79" s="78"/>
      <c r="KX79" s="78"/>
      <c r="KY79" s="78"/>
      <c r="KZ79" s="78"/>
      <c r="LA79" s="78"/>
      <c r="LB79" s="78"/>
      <c r="LC79" s="78"/>
      <c r="LD79" s="78"/>
      <c r="LE79" s="78"/>
      <c r="LF79" s="78"/>
      <c r="LG79" s="78"/>
      <c r="LH79" s="78"/>
      <c r="LI79" s="78"/>
      <c r="LJ79" s="78"/>
      <c r="LK79" s="78"/>
      <c r="LL79" s="78"/>
      <c r="LM79" s="78"/>
      <c r="LN79" s="78"/>
      <c r="LO79" s="78">
        <f>データ!EQ7</f>
        <v>7001696</v>
      </c>
      <c r="LP79" s="78"/>
      <c r="LQ79" s="78"/>
      <c r="LR79" s="78"/>
      <c r="LS79" s="78"/>
      <c r="LT79" s="78"/>
      <c r="LU79" s="78"/>
      <c r="LV79" s="78"/>
      <c r="LW79" s="78"/>
      <c r="LX79" s="78"/>
      <c r="LY79" s="78"/>
      <c r="LZ79" s="78"/>
      <c r="MA79" s="78"/>
      <c r="MB79" s="78"/>
      <c r="MC79" s="78"/>
      <c r="MD79" s="78"/>
      <c r="ME79" s="78"/>
      <c r="MF79" s="78"/>
      <c r="MG79" s="78"/>
      <c r="MH79" s="78">
        <f>データ!ER7</f>
        <v>7304923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tnyJgjjSCakaFmC1xRKAzZM9Kr251tNtDQCPbIcbwrYsUr4tA6vQ84ib4FuXXwXe2+kUUxtmxG4e07racCZqA==" saltValue="asEczrWAdCaINvgPJ1c9p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78</v>
      </c>
      <c r="AI4" s="147"/>
      <c r="AJ4" s="147"/>
      <c r="AK4" s="147"/>
      <c r="AL4" s="147"/>
      <c r="AM4" s="147"/>
      <c r="AN4" s="147"/>
      <c r="AO4" s="147"/>
      <c r="AP4" s="147"/>
      <c r="AQ4" s="147"/>
      <c r="AR4" s="148"/>
      <c r="AS4" s="149" t="s">
        <v>79</v>
      </c>
      <c r="AT4" s="145"/>
      <c r="AU4" s="145"/>
      <c r="AV4" s="145"/>
      <c r="AW4" s="145"/>
      <c r="AX4" s="145"/>
      <c r="AY4" s="145"/>
      <c r="AZ4" s="145"/>
      <c r="BA4" s="145"/>
      <c r="BB4" s="145"/>
      <c r="BC4" s="145"/>
      <c r="BD4" s="149" t="s">
        <v>80</v>
      </c>
      <c r="BE4" s="145"/>
      <c r="BF4" s="145"/>
      <c r="BG4" s="145"/>
      <c r="BH4" s="145"/>
      <c r="BI4" s="145"/>
      <c r="BJ4" s="145"/>
      <c r="BK4" s="145"/>
      <c r="BL4" s="145"/>
      <c r="BM4" s="145"/>
      <c r="BN4" s="145"/>
      <c r="BO4" s="146" t="s">
        <v>81</v>
      </c>
      <c r="BP4" s="147"/>
      <c r="BQ4" s="147"/>
      <c r="BR4" s="147"/>
      <c r="BS4" s="147"/>
      <c r="BT4" s="147"/>
      <c r="BU4" s="147"/>
      <c r="BV4" s="147"/>
      <c r="BW4" s="147"/>
      <c r="BX4" s="147"/>
      <c r="BY4" s="148"/>
      <c r="BZ4" s="145" t="s">
        <v>82</v>
      </c>
      <c r="CA4" s="145"/>
      <c r="CB4" s="145"/>
      <c r="CC4" s="145"/>
      <c r="CD4" s="145"/>
      <c r="CE4" s="145"/>
      <c r="CF4" s="145"/>
      <c r="CG4" s="145"/>
      <c r="CH4" s="145"/>
      <c r="CI4" s="145"/>
      <c r="CJ4" s="145"/>
      <c r="CK4" s="149" t="s">
        <v>83</v>
      </c>
      <c r="CL4" s="145"/>
      <c r="CM4" s="145"/>
      <c r="CN4" s="145"/>
      <c r="CO4" s="145"/>
      <c r="CP4" s="145"/>
      <c r="CQ4" s="145"/>
      <c r="CR4" s="145"/>
      <c r="CS4" s="145"/>
      <c r="CT4" s="145"/>
      <c r="CU4" s="145"/>
      <c r="CV4" s="145" t="s">
        <v>84</v>
      </c>
      <c r="CW4" s="145"/>
      <c r="CX4" s="145"/>
      <c r="CY4" s="145"/>
      <c r="CZ4" s="145"/>
      <c r="DA4" s="145"/>
      <c r="DB4" s="145"/>
      <c r="DC4" s="145"/>
      <c r="DD4" s="145"/>
      <c r="DE4" s="145"/>
      <c r="DF4" s="145"/>
      <c r="DG4" s="145" t="s">
        <v>85</v>
      </c>
      <c r="DH4" s="145"/>
      <c r="DI4" s="145"/>
      <c r="DJ4" s="145"/>
      <c r="DK4" s="145"/>
      <c r="DL4" s="145"/>
      <c r="DM4" s="145"/>
      <c r="DN4" s="145"/>
      <c r="DO4" s="145"/>
      <c r="DP4" s="145"/>
      <c r="DQ4" s="145"/>
      <c r="DR4" s="146" t="s">
        <v>86</v>
      </c>
      <c r="DS4" s="147"/>
      <c r="DT4" s="147"/>
      <c r="DU4" s="147"/>
      <c r="DV4" s="147"/>
      <c r="DW4" s="147"/>
      <c r="DX4" s="147"/>
      <c r="DY4" s="147"/>
      <c r="DZ4" s="147"/>
      <c r="EA4" s="147"/>
      <c r="EB4" s="148"/>
      <c r="EC4" s="145" t="s">
        <v>87</v>
      </c>
      <c r="ED4" s="145"/>
      <c r="EE4" s="145"/>
      <c r="EF4" s="145"/>
      <c r="EG4" s="145"/>
      <c r="EH4" s="145"/>
      <c r="EI4" s="145"/>
      <c r="EJ4" s="145"/>
      <c r="EK4" s="145"/>
      <c r="EL4" s="145"/>
      <c r="EM4" s="145"/>
      <c r="EN4" s="145" t="s">
        <v>88</v>
      </c>
      <c r="EO4" s="145"/>
      <c r="EP4" s="145"/>
      <c r="EQ4" s="145"/>
      <c r="ER4" s="145"/>
      <c r="ES4" s="145"/>
      <c r="ET4" s="145"/>
      <c r="EU4" s="145"/>
      <c r="EV4" s="145"/>
      <c r="EW4" s="145"/>
      <c r="EX4" s="145"/>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124</v>
      </c>
      <c r="AV5" s="61" t="s">
        <v>125</v>
      </c>
      <c r="AW5" s="61" t="s">
        <v>116</v>
      </c>
      <c r="AX5" s="61" t="s">
        <v>117</v>
      </c>
      <c r="AY5" s="61" t="s">
        <v>118</v>
      </c>
      <c r="AZ5" s="61" t="s">
        <v>119</v>
      </c>
      <c r="BA5" s="61" t="s">
        <v>120</v>
      </c>
      <c r="BB5" s="61" t="s">
        <v>121</v>
      </c>
      <c r="BC5" s="61" t="s">
        <v>122</v>
      </c>
      <c r="BD5" s="61" t="s">
        <v>126</v>
      </c>
      <c r="BE5" s="61" t="s">
        <v>123</v>
      </c>
      <c r="BF5" s="61" t="s">
        <v>124</v>
      </c>
      <c r="BG5" s="61" t="s">
        <v>127</v>
      </c>
      <c r="BH5" s="61" t="s">
        <v>128</v>
      </c>
      <c r="BI5" s="61" t="s">
        <v>117</v>
      </c>
      <c r="BJ5" s="61" t="s">
        <v>118</v>
      </c>
      <c r="BK5" s="61" t="s">
        <v>119</v>
      </c>
      <c r="BL5" s="61" t="s">
        <v>120</v>
      </c>
      <c r="BM5" s="61" t="s">
        <v>121</v>
      </c>
      <c r="BN5" s="61" t="s">
        <v>122</v>
      </c>
      <c r="BO5" s="61" t="s">
        <v>126</v>
      </c>
      <c r="BP5" s="61" t="s">
        <v>129</v>
      </c>
      <c r="BQ5" s="61" t="s">
        <v>124</v>
      </c>
      <c r="BR5" s="61" t="s">
        <v>127</v>
      </c>
      <c r="BS5" s="61" t="s">
        <v>128</v>
      </c>
      <c r="BT5" s="61" t="s">
        <v>117</v>
      </c>
      <c r="BU5" s="61" t="s">
        <v>118</v>
      </c>
      <c r="BV5" s="61" t="s">
        <v>119</v>
      </c>
      <c r="BW5" s="61" t="s">
        <v>120</v>
      </c>
      <c r="BX5" s="61" t="s">
        <v>121</v>
      </c>
      <c r="BY5" s="61" t="s">
        <v>122</v>
      </c>
      <c r="BZ5" s="61" t="s">
        <v>112</v>
      </c>
      <c r="CA5" s="61" t="s">
        <v>113</v>
      </c>
      <c r="CB5" s="61" t="s">
        <v>124</v>
      </c>
      <c r="CC5" s="61" t="s">
        <v>115</v>
      </c>
      <c r="CD5" s="61" t="s">
        <v>128</v>
      </c>
      <c r="CE5" s="61" t="s">
        <v>117</v>
      </c>
      <c r="CF5" s="61" t="s">
        <v>118</v>
      </c>
      <c r="CG5" s="61" t="s">
        <v>119</v>
      </c>
      <c r="CH5" s="61" t="s">
        <v>120</v>
      </c>
      <c r="CI5" s="61" t="s">
        <v>121</v>
      </c>
      <c r="CJ5" s="61" t="s">
        <v>122</v>
      </c>
      <c r="CK5" s="61" t="s">
        <v>126</v>
      </c>
      <c r="CL5" s="61" t="s">
        <v>123</v>
      </c>
      <c r="CM5" s="61" t="s">
        <v>124</v>
      </c>
      <c r="CN5" s="61" t="s">
        <v>127</v>
      </c>
      <c r="CO5" s="61" t="s">
        <v>130</v>
      </c>
      <c r="CP5" s="61" t="s">
        <v>117</v>
      </c>
      <c r="CQ5" s="61" t="s">
        <v>118</v>
      </c>
      <c r="CR5" s="61" t="s">
        <v>119</v>
      </c>
      <c r="CS5" s="61" t="s">
        <v>120</v>
      </c>
      <c r="CT5" s="61" t="s">
        <v>121</v>
      </c>
      <c r="CU5" s="61" t="s">
        <v>122</v>
      </c>
      <c r="CV5" s="61" t="s">
        <v>112</v>
      </c>
      <c r="CW5" s="61" t="s">
        <v>123</v>
      </c>
      <c r="CX5" s="61" t="s">
        <v>114</v>
      </c>
      <c r="CY5" s="61" t="s">
        <v>115</v>
      </c>
      <c r="CZ5" s="61" t="s">
        <v>130</v>
      </c>
      <c r="DA5" s="61" t="s">
        <v>117</v>
      </c>
      <c r="DB5" s="61" t="s">
        <v>118</v>
      </c>
      <c r="DC5" s="61" t="s">
        <v>119</v>
      </c>
      <c r="DD5" s="61" t="s">
        <v>120</v>
      </c>
      <c r="DE5" s="61" t="s">
        <v>121</v>
      </c>
      <c r="DF5" s="61" t="s">
        <v>122</v>
      </c>
      <c r="DG5" s="61" t="s">
        <v>112</v>
      </c>
      <c r="DH5" s="61" t="s">
        <v>123</v>
      </c>
      <c r="DI5" s="61" t="s">
        <v>114</v>
      </c>
      <c r="DJ5" s="61" t="s">
        <v>127</v>
      </c>
      <c r="DK5" s="61" t="s">
        <v>116</v>
      </c>
      <c r="DL5" s="61" t="s">
        <v>117</v>
      </c>
      <c r="DM5" s="61" t="s">
        <v>118</v>
      </c>
      <c r="DN5" s="61" t="s">
        <v>119</v>
      </c>
      <c r="DO5" s="61" t="s">
        <v>120</v>
      </c>
      <c r="DP5" s="61" t="s">
        <v>121</v>
      </c>
      <c r="DQ5" s="61" t="s">
        <v>122</v>
      </c>
      <c r="DR5" s="61" t="s">
        <v>126</v>
      </c>
      <c r="DS5" s="61" t="s">
        <v>123</v>
      </c>
      <c r="DT5" s="61" t="s">
        <v>124</v>
      </c>
      <c r="DU5" s="61" t="s">
        <v>115</v>
      </c>
      <c r="DV5" s="61" t="s">
        <v>128</v>
      </c>
      <c r="DW5" s="61" t="s">
        <v>117</v>
      </c>
      <c r="DX5" s="61" t="s">
        <v>118</v>
      </c>
      <c r="DY5" s="61" t="s">
        <v>119</v>
      </c>
      <c r="DZ5" s="61" t="s">
        <v>120</v>
      </c>
      <c r="EA5" s="61" t="s">
        <v>121</v>
      </c>
      <c r="EB5" s="61" t="s">
        <v>122</v>
      </c>
      <c r="EC5" s="61" t="s">
        <v>126</v>
      </c>
      <c r="ED5" s="61" t="s">
        <v>129</v>
      </c>
      <c r="EE5" s="61" t="s">
        <v>114</v>
      </c>
      <c r="EF5" s="61" t="s">
        <v>115</v>
      </c>
      <c r="EG5" s="61" t="s">
        <v>130</v>
      </c>
      <c r="EH5" s="61" t="s">
        <v>117</v>
      </c>
      <c r="EI5" s="61" t="s">
        <v>118</v>
      </c>
      <c r="EJ5" s="61" t="s">
        <v>119</v>
      </c>
      <c r="EK5" s="61" t="s">
        <v>120</v>
      </c>
      <c r="EL5" s="61" t="s">
        <v>121</v>
      </c>
      <c r="EM5" s="61" t="s">
        <v>131</v>
      </c>
      <c r="EN5" s="61" t="s">
        <v>126</v>
      </c>
      <c r="EO5" s="61" t="s">
        <v>123</v>
      </c>
      <c r="EP5" s="61" t="s">
        <v>124</v>
      </c>
      <c r="EQ5" s="61" t="s">
        <v>115</v>
      </c>
      <c r="ER5" s="61" t="s">
        <v>130</v>
      </c>
      <c r="ES5" s="61" t="s">
        <v>117</v>
      </c>
      <c r="ET5" s="61" t="s">
        <v>118</v>
      </c>
      <c r="EU5" s="61" t="s">
        <v>119</v>
      </c>
      <c r="EV5" s="61" t="s">
        <v>120</v>
      </c>
      <c r="EW5" s="61" t="s">
        <v>121</v>
      </c>
      <c r="EX5" s="61" t="s">
        <v>122</v>
      </c>
    </row>
    <row r="6" spans="1:154" s="66" customFormat="1" x14ac:dyDescent="0.15">
      <c r="A6" s="47" t="s">
        <v>132</v>
      </c>
      <c r="B6" s="62">
        <f>B8</f>
        <v>2017</v>
      </c>
      <c r="C6" s="62">
        <f t="shared" ref="C6:M6" si="2">C8</f>
        <v>277540</v>
      </c>
      <c r="D6" s="62">
        <f t="shared" si="2"/>
        <v>46</v>
      </c>
      <c r="E6" s="62">
        <f t="shared" si="2"/>
        <v>6</v>
      </c>
      <c r="F6" s="62">
        <f t="shared" si="2"/>
        <v>0</v>
      </c>
      <c r="G6" s="62">
        <f t="shared" si="2"/>
        <v>1</v>
      </c>
      <c r="H6" s="150" t="str">
        <f>IF(H8&lt;&gt;I8,H8,"")&amp;IF(I8&lt;&gt;J8,I8,"")&amp;"　"&amp;J8</f>
        <v>大阪府地方独立行政法人市立吹田市民病院　市立吹田市民病院</v>
      </c>
      <c r="I6" s="151"/>
      <c r="J6" s="152"/>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23</v>
      </c>
      <c r="R6" s="62" t="str">
        <f t="shared" si="3"/>
        <v>対象</v>
      </c>
      <c r="S6" s="62" t="str">
        <f t="shared" si="3"/>
        <v>ド 透 I 訓 ガ</v>
      </c>
      <c r="T6" s="62" t="str">
        <f t="shared" si="3"/>
        <v>救 臨 輪</v>
      </c>
      <c r="U6" s="63" t="str">
        <f>U8</f>
        <v>-</v>
      </c>
      <c r="V6" s="63">
        <f>V8</f>
        <v>29487</v>
      </c>
      <c r="W6" s="62" t="str">
        <f>W8</f>
        <v>非該当</v>
      </c>
      <c r="X6" s="62" t="str">
        <f t="shared" si="3"/>
        <v>７：１</v>
      </c>
      <c r="Y6" s="63">
        <f t="shared" si="3"/>
        <v>431</v>
      </c>
      <c r="Z6" s="63" t="str">
        <f t="shared" si="3"/>
        <v>-</v>
      </c>
      <c r="AA6" s="63" t="str">
        <f t="shared" si="3"/>
        <v>-</v>
      </c>
      <c r="AB6" s="63" t="str">
        <f t="shared" si="3"/>
        <v>-</v>
      </c>
      <c r="AC6" s="63" t="str">
        <f t="shared" si="3"/>
        <v>-</v>
      </c>
      <c r="AD6" s="63">
        <f t="shared" si="3"/>
        <v>431</v>
      </c>
      <c r="AE6" s="63">
        <f t="shared" si="3"/>
        <v>431</v>
      </c>
      <c r="AF6" s="63" t="str">
        <f t="shared" si="3"/>
        <v>-</v>
      </c>
      <c r="AG6" s="63">
        <f t="shared" si="3"/>
        <v>431</v>
      </c>
      <c r="AH6" s="64" t="e">
        <f>IF(AH8="-",NA(),AH8)</f>
        <v>#N/A</v>
      </c>
      <c r="AI6" s="64">
        <f t="shared" ref="AI6:AQ6" si="4">IF(AI8="-",NA(),AI8)</f>
        <v>106.4</v>
      </c>
      <c r="AJ6" s="64">
        <f t="shared" si="4"/>
        <v>99.9</v>
      </c>
      <c r="AK6" s="64">
        <f t="shared" si="4"/>
        <v>97.7</v>
      </c>
      <c r="AL6" s="64">
        <f t="shared" si="4"/>
        <v>97.4</v>
      </c>
      <c r="AM6" s="64" t="e">
        <f t="shared" si="4"/>
        <v>#N/A</v>
      </c>
      <c r="AN6" s="64">
        <f t="shared" si="4"/>
        <v>99.7</v>
      </c>
      <c r="AO6" s="64">
        <f t="shared" si="4"/>
        <v>98.8</v>
      </c>
      <c r="AP6" s="64">
        <f t="shared" si="4"/>
        <v>98.5</v>
      </c>
      <c r="AQ6" s="64">
        <f t="shared" si="4"/>
        <v>98.7</v>
      </c>
      <c r="AR6" s="64" t="str">
        <f>IF(AR8="-","【-】","【"&amp;SUBSTITUTE(TEXT(AR8,"#,##0.0"),"-","△")&amp;"】")</f>
        <v>【98.5】</v>
      </c>
      <c r="AS6" s="64" t="e">
        <f>IF(AS8="-",NA(),AS8)</f>
        <v>#N/A</v>
      </c>
      <c r="AT6" s="64">
        <f t="shared" ref="AT6:BB6" si="5">IF(AT8="-",NA(),AT8)</f>
        <v>99.2</v>
      </c>
      <c r="AU6" s="64">
        <f t="shared" si="5"/>
        <v>95</v>
      </c>
      <c r="AV6" s="64">
        <f t="shared" si="5"/>
        <v>93.2</v>
      </c>
      <c r="AW6" s="64">
        <f t="shared" si="5"/>
        <v>94.1</v>
      </c>
      <c r="AX6" s="64" t="e">
        <f t="shared" si="5"/>
        <v>#N/A</v>
      </c>
      <c r="AY6" s="64">
        <f t="shared" si="5"/>
        <v>93.6</v>
      </c>
      <c r="AZ6" s="64">
        <f t="shared" si="5"/>
        <v>91.8</v>
      </c>
      <c r="BA6" s="64">
        <f t="shared" si="5"/>
        <v>91.6</v>
      </c>
      <c r="BB6" s="64">
        <f t="shared" si="5"/>
        <v>92.1</v>
      </c>
      <c r="BC6" s="64" t="str">
        <f>IF(BC8="-","【-】","【"&amp;SUBSTITUTE(TEXT(BC8,"#,##0.0"),"-","△")&amp;"】")</f>
        <v>【89.7】</v>
      </c>
      <c r="BD6" s="64" t="e">
        <f>IF(BD8="-",NA(),BD8)</f>
        <v>#N/A</v>
      </c>
      <c r="BE6" s="64">
        <f t="shared" ref="BE6:BM6" si="6">IF(BE8="-",NA(),BE8)</f>
        <v>0</v>
      </c>
      <c r="BF6" s="64">
        <f t="shared" si="6"/>
        <v>0</v>
      </c>
      <c r="BG6" s="64">
        <f t="shared" si="6"/>
        <v>2.5</v>
      </c>
      <c r="BH6" s="64">
        <f t="shared" si="6"/>
        <v>2.9</v>
      </c>
      <c r="BI6" s="64" t="e">
        <f t="shared" si="6"/>
        <v>#N/A</v>
      </c>
      <c r="BJ6" s="64">
        <f t="shared" si="6"/>
        <v>45.6</v>
      </c>
      <c r="BK6" s="64">
        <f t="shared" si="6"/>
        <v>38.1</v>
      </c>
      <c r="BL6" s="64">
        <f t="shared" si="6"/>
        <v>42.9</v>
      </c>
      <c r="BM6" s="64">
        <f t="shared" si="6"/>
        <v>40.200000000000003</v>
      </c>
      <c r="BN6" s="64" t="str">
        <f>IF(BN8="-","【-】","【"&amp;SUBSTITUTE(TEXT(BN8,"#,##0.0"),"-","△")&amp;"】")</f>
        <v>【64.7】</v>
      </c>
      <c r="BO6" s="64" t="e">
        <f>IF(BO8="-",NA(),BO8)</f>
        <v>#N/A</v>
      </c>
      <c r="BP6" s="64">
        <f t="shared" ref="BP6:BX6" si="7">IF(BP8="-",NA(),BP8)</f>
        <v>85.8</v>
      </c>
      <c r="BQ6" s="64">
        <f t="shared" si="7"/>
        <v>82.2</v>
      </c>
      <c r="BR6" s="64">
        <f t="shared" si="7"/>
        <v>83.2</v>
      </c>
      <c r="BS6" s="64">
        <f t="shared" si="7"/>
        <v>83.3</v>
      </c>
      <c r="BT6" s="64" t="e">
        <f t="shared" si="7"/>
        <v>#N/A</v>
      </c>
      <c r="BU6" s="64">
        <f t="shared" si="7"/>
        <v>76.099999999999994</v>
      </c>
      <c r="BV6" s="64">
        <f t="shared" si="7"/>
        <v>75.7</v>
      </c>
      <c r="BW6" s="64">
        <f t="shared" si="7"/>
        <v>76.099999999999994</v>
      </c>
      <c r="BX6" s="64">
        <f t="shared" si="7"/>
        <v>77</v>
      </c>
      <c r="BY6" s="64" t="str">
        <f>IF(BY8="-","【-】","【"&amp;SUBSTITUTE(TEXT(BY8,"#,##0.0"),"-","△")&amp;"】")</f>
        <v>【74.8】</v>
      </c>
      <c r="BZ6" s="65" t="e">
        <f>IF(BZ8="-",NA(),BZ8)</f>
        <v>#N/A</v>
      </c>
      <c r="CA6" s="65">
        <f t="shared" ref="CA6:CI6" si="8">IF(CA8="-",NA(),CA8)</f>
        <v>51483</v>
      </c>
      <c r="CB6" s="65">
        <f t="shared" si="8"/>
        <v>50617</v>
      </c>
      <c r="CC6" s="65">
        <f t="shared" si="8"/>
        <v>52181</v>
      </c>
      <c r="CD6" s="65">
        <f t="shared" si="8"/>
        <v>51411</v>
      </c>
      <c r="CE6" s="65" t="e">
        <f t="shared" si="8"/>
        <v>#N/A</v>
      </c>
      <c r="CF6" s="65">
        <f t="shared" si="8"/>
        <v>53447</v>
      </c>
      <c r="CG6" s="65">
        <f t="shared" si="8"/>
        <v>54464</v>
      </c>
      <c r="CH6" s="65">
        <f t="shared" si="8"/>
        <v>55265</v>
      </c>
      <c r="CI6" s="65">
        <f t="shared" si="8"/>
        <v>56892</v>
      </c>
      <c r="CJ6" s="64" t="str">
        <f>IF(CJ8="-","【-】","【"&amp;SUBSTITUTE(TEXT(CJ8,"#,##0"),"-","△")&amp;"】")</f>
        <v>【50,718】</v>
      </c>
      <c r="CK6" s="65" t="e">
        <f>IF(CK8="-",NA(),CK8)</f>
        <v>#N/A</v>
      </c>
      <c r="CL6" s="65">
        <f t="shared" ref="CL6:CT6" si="9">IF(CL8="-",NA(),CL8)</f>
        <v>11802</v>
      </c>
      <c r="CM6" s="65">
        <f t="shared" si="9"/>
        <v>12493</v>
      </c>
      <c r="CN6" s="65">
        <f t="shared" si="9"/>
        <v>13445</v>
      </c>
      <c r="CO6" s="65">
        <f t="shared" si="9"/>
        <v>14016</v>
      </c>
      <c r="CP6" s="65" t="e">
        <f t="shared" si="9"/>
        <v>#N/A</v>
      </c>
      <c r="CQ6" s="65">
        <f t="shared" si="9"/>
        <v>13027</v>
      </c>
      <c r="CR6" s="65">
        <f t="shared" si="9"/>
        <v>13969</v>
      </c>
      <c r="CS6" s="65">
        <f t="shared" si="9"/>
        <v>14455</v>
      </c>
      <c r="CT6" s="65">
        <f t="shared" si="9"/>
        <v>15171</v>
      </c>
      <c r="CU6" s="64" t="str">
        <f>IF(CU8="-","【-】","【"&amp;SUBSTITUTE(TEXT(CU8,"#,##0"),"-","△")&amp;"】")</f>
        <v>【14,202】</v>
      </c>
      <c r="CV6" s="64" t="e">
        <f>IF(CV8="-",NA(),CV8)</f>
        <v>#N/A</v>
      </c>
      <c r="CW6" s="64">
        <f t="shared" ref="CW6:DE6" si="10">IF(CW8="-",NA(),CW8)</f>
        <v>43</v>
      </c>
      <c r="CX6" s="64">
        <f t="shared" si="10"/>
        <v>48.7</v>
      </c>
      <c r="CY6" s="64">
        <f t="shared" si="10"/>
        <v>51.1</v>
      </c>
      <c r="CZ6" s="64">
        <f t="shared" si="10"/>
        <v>51.9</v>
      </c>
      <c r="DA6" s="64" t="e">
        <f t="shared" si="10"/>
        <v>#N/A</v>
      </c>
      <c r="DB6" s="64">
        <f t="shared" si="10"/>
        <v>52.6</v>
      </c>
      <c r="DC6" s="64">
        <f t="shared" si="10"/>
        <v>53.2</v>
      </c>
      <c r="DD6" s="64">
        <f t="shared" si="10"/>
        <v>54.1</v>
      </c>
      <c r="DE6" s="64">
        <f t="shared" si="10"/>
        <v>53.8</v>
      </c>
      <c r="DF6" s="64" t="str">
        <f>IF(DF8="-","【-】","【"&amp;SUBSTITUTE(TEXT(DF8,"#,##0.0"),"-","△")&amp;"】")</f>
        <v>【55.0】</v>
      </c>
      <c r="DG6" s="64" t="e">
        <f>IF(DG8="-",NA(),DG8)</f>
        <v>#N/A</v>
      </c>
      <c r="DH6" s="64">
        <f t="shared" ref="DH6:DP6" si="11">IF(DH8="-",NA(),DH8)</f>
        <v>24.1</v>
      </c>
      <c r="DI6" s="64">
        <f t="shared" si="11"/>
        <v>25.9</v>
      </c>
      <c r="DJ6" s="64">
        <f t="shared" si="11"/>
        <v>27.4</v>
      </c>
      <c r="DK6" s="64">
        <f t="shared" si="11"/>
        <v>28.1</v>
      </c>
      <c r="DL6" s="64" t="e">
        <f t="shared" si="11"/>
        <v>#N/A</v>
      </c>
      <c r="DM6" s="64">
        <f t="shared" si="11"/>
        <v>24.2</v>
      </c>
      <c r="DN6" s="64">
        <f t="shared" si="11"/>
        <v>25.3</v>
      </c>
      <c r="DO6" s="64">
        <f t="shared" si="11"/>
        <v>25.2</v>
      </c>
      <c r="DP6" s="64">
        <f t="shared" si="11"/>
        <v>25.4</v>
      </c>
      <c r="DQ6" s="64" t="str">
        <f>IF(DQ8="-","【-】","【"&amp;SUBSTITUTE(TEXT(DQ8,"#,##0.0"),"-","△")&amp;"】")</f>
        <v>【24.3】</v>
      </c>
      <c r="DR6" s="64" t="e">
        <f>IF(DR8="-",NA(),DR8)</f>
        <v>#N/A</v>
      </c>
      <c r="DS6" s="64">
        <f t="shared" ref="DS6:EA6" si="12">IF(DS8="-",NA(),DS8)</f>
        <v>25.1</v>
      </c>
      <c r="DT6" s="64">
        <f t="shared" si="12"/>
        <v>38.4</v>
      </c>
      <c r="DU6" s="64">
        <f t="shared" si="12"/>
        <v>50</v>
      </c>
      <c r="DV6" s="64">
        <f t="shared" si="12"/>
        <v>57.5</v>
      </c>
      <c r="DW6" s="64" t="e">
        <f t="shared" si="12"/>
        <v>#N/A</v>
      </c>
      <c r="DX6" s="64">
        <f t="shared" si="12"/>
        <v>48.4</v>
      </c>
      <c r="DY6" s="64">
        <f t="shared" si="12"/>
        <v>48.7</v>
      </c>
      <c r="DZ6" s="64">
        <f t="shared" si="12"/>
        <v>52.5</v>
      </c>
      <c r="EA6" s="64">
        <f t="shared" si="12"/>
        <v>52.7</v>
      </c>
      <c r="EB6" s="64" t="str">
        <f>IF(EB8="-","【-】","【"&amp;SUBSTITUTE(TEXT(EB8,"#,##0.0"),"-","△")&amp;"】")</f>
        <v>【51.6】</v>
      </c>
      <c r="EC6" s="64" t="e">
        <f>IF(EC8="-",NA(),EC8)</f>
        <v>#N/A</v>
      </c>
      <c r="ED6" s="64">
        <f t="shared" ref="ED6:EL6" si="13">IF(ED8="-",NA(),ED8)</f>
        <v>34.799999999999997</v>
      </c>
      <c r="EE6" s="64">
        <f t="shared" si="13"/>
        <v>51.3</v>
      </c>
      <c r="EF6" s="64">
        <f t="shared" si="13"/>
        <v>63.9</v>
      </c>
      <c r="EG6" s="64">
        <f t="shared" si="13"/>
        <v>70</v>
      </c>
      <c r="EH6" s="64" t="e">
        <f t="shared" si="13"/>
        <v>#N/A</v>
      </c>
      <c r="EI6" s="64">
        <f t="shared" si="13"/>
        <v>62.3</v>
      </c>
      <c r="EJ6" s="64">
        <f t="shared" si="13"/>
        <v>61.7</v>
      </c>
      <c r="EK6" s="64">
        <f t="shared" si="13"/>
        <v>66.099999999999994</v>
      </c>
      <c r="EL6" s="64">
        <f t="shared" si="13"/>
        <v>68.400000000000006</v>
      </c>
      <c r="EM6" s="64" t="str">
        <f>IF(EM8="-","【-】","【"&amp;SUBSTITUTE(TEXT(EM8,"#,##0.0"),"-","△")&amp;"】")</f>
        <v>【67.6】</v>
      </c>
      <c r="EN6" s="65" t="e">
        <f>IF(EN8="-",NA(),EN8)</f>
        <v>#N/A</v>
      </c>
      <c r="EO6" s="65">
        <f t="shared" ref="EO6:EW6" si="14">IF(EO8="-",NA(),EO8)</f>
        <v>6225302</v>
      </c>
      <c r="EP6" s="65">
        <f t="shared" si="14"/>
        <v>6584921</v>
      </c>
      <c r="EQ6" s="65">
        <f t="shared" si="14"/>
        <v>7001696</v>
      </c>
      <c r="ER6" s="65">
        <f t="shared" si="14"/>
        <v>7304923</v>
      </c>
      <c r="ES6" s="65" t="e">
        <f t="shared" si="14"/>
        <v>#N/A</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133</v>
      </c>
      <c r="B7" s="62">
        <f t="shared" ref="B7:AG7" si="15">B8</f>
        <v>2017</v>
      </c>
      <c r="C7" s="62">
        <f t="shared" si="15"/>
        <v>277540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23</v>
      </c>
      <c r="R7" s="62" t="str">
        <f t="shared" si="15"/>
        <v>対象</v>
      </c>
      <c r="S7" s="62" t="str">
        <f t="shared" si="15"/>
        <v>ド 透 I 訓 ガ</v>
      </c>
      <c r="T7" s="62" t="str">
        <f t="shared" si="15"/>
        <v>救 臨 輪</v>
      </c>
      <c r="U7" s="63" t="str">
        <f>U8</f>
        <v>-</v>
      </c>
      <c r="V7" s="63">
        <f>V8</f>
        <v>29487</v>
      </c>
      <c r="W7" s="62" t="str">
        <f>W8</f>
        <v>非該当</v>
      </c>
      <c r="X7" s="62" t="str">
        <f t="shared" si="15"/>
        <v>７：１</v>
      </c>
      <c r="Y7" s="63">
        <f t="shared" si="15"/>
        <v>431</v>
      </c>
      <c r="Z7" s="63" t="str">
        <f t="shared" si="15"/>
        <v>-</v>
      </c>
      <c r="AA7" s="63" t="str">
        <f t="shared" si="15"/>
        <v>-</v>
      </c>
      <c r="AB7" s="63" t="str">
        <f t="shared" si="15"/>
        <v>-</v>
      </c>
      <c r="AC7" s="63" t="str">
        <f t="shared" si="15"/>
        <v>-</v>
      </c>
      <c r="AD7" s="63">
        <f t="shared" si="15"/>
        <v>431</v>
      </c>
      <c r="AE7" s="63">
        <f t="shared" si="15"/>
        <v>431</v>
      </c>
      <c r="AF7" s="63" t="str">
        <f t="shared" si="15"/>
        <v>-</v>
      </c>
      <c r="AG7" s="63">
        <f t="shared" si="15"/>
        <v>431</v>
      </c>
      <c r="AH7" s="64" t="str">
        <f>AH8</f>
        <v>-</v>
      </c>
      <c r="AI7" s="64">
        <f t="shared" ref="AI7:AQ7" si="16">AI8</f>
        <v>106.4</v>
      </c>
      <c r="AJ7" s="64">
        <f t="shared" si="16"/>
        <v>99.9</v>
      </c>
      <c r="AK7" s="64">
        <f t="shared" si="16"/>
        <v>97.7</v>
      </c>
      <c r="AL7" s="64">
        <f t="shared" si="16"/>
        <v>97.4</v>
      </c>
      <c r="AM7" s="64" t="str">
        <f t="shared" si="16"/>
        <v>-</v>
      </c>
      <c r="AN7" s="64">
        <f t="shared" si="16"/>
        <v>99.7</v>
      </c>
      <c r="AO7" s="64">
        <f t="shared" si="16"/>
        <v>98.8</v>
      </c>
      <c r="AP7" s="64">
        <f t="shared" si="16"/>
        <v>98.5</v>
      </c>
      <c r="AQ7" s="64">
        <f t="shared" si="16"/>
        <v>98.7</v>
      </c>
      <c r="AR7" s="64"/>
      <c r="AS7" s="64" t="str">
        <f>AS8</f>
        <v>-</v>
      </c>
      <c r="AT7" s="64">
        <f t="shared" ref="AT7:BB7" si="17">AT8</f>
        <v>99.2</v>
      </c>
      <c r="AU7" s="64">
        <f t="shared" si="17"/>
        <v>95</v>
      </c>
      <c r="AV7" s="64">
        <f t="shared" si="17"/>
        <v>93.2</v>
      </c>
      <c r="AW7" s="64">
        <f t="shared" si="17"/>
        <v>94.1</v>
      </c>
      <c r="AX7" s="64" t="str">
        <f t="shared" si="17"/>
        <v>-</v>
      </c>
      <c r="AY7" s="64">
        <f t="shared" si="17"/>
        <v>93.6</v>
      </c>
      <c r="AZ7" s="64">
        <f t="shared" si="17"/>
        <v>91.8</v>
      </c>
      <c r="BA7" s="64">
        <f t="shared" si="17"/>
        <v>91.6</v>
      </c>
      <c r="BB7" s="64">
        <f t="shared" si="17"/>
        <v>92.1</v>
      </c>
      <c r="BC7" s="64"/>
      <c r="BD7" s="64" t="str">
        <f>BD8</f>
        <v>-</v>
      </c>
      <c r="BE7" s="64">
        <f t="shared" ref="BE7:BM7" si="18">BE8</f>
        <v>0</v>
      </c>
      <c r="BF7" s="64">
        <f t="shared" si="18"/>
        <v>0</v>
      </c>
      <c r="BG7" s="64">
        <f t="shared" si="18"/>
        <v>2.5</v>
      </c>
      <c r="BH7" s="64">
        <f t="shared" si="18"/>
        <v>2.9</v>
      </c>
      <c r="BI7" s="64" t="str">
        <f t="shared" si="18"/>
        <v>-</v>
      </c>
      <c r="BJ7" s="64">
        <f t="shared" si="18"/>
        <v>45.6</v>
      </c>
      <c r="BK7" s="64">
        <f t="shared" si="18"/>
        <v>38.1</v>
      </c>
      <c r="BL7" s="64">
        <f t="shared" si="18"/>
        <v>42.9</v>
      </c>
      <c r="BM7" s="64">
        <f t="shared" si="18"/>
        <v>40.200000000000003</v>
      </c>
      <c r="BN7" s="64"/>
      <c r="BO7" s="64" t="str">
        <f>BO8</f>
        <v>-</v>
      </c>
      <c r="BP7" s="64">
        <f t="shared" ref="BP7:BX7" si="19">BP8</f>
        <v>85.8</v>
      </c>
      <c r="BQ7" s="64">
        <f t="shared" si="19"/>
        <v>82.2</v>
      </c>
      <c r="BR7" s="64">
        <f t="shared" si="19"/>
        <v>83.2</v>
      </c>
      <c r="BS7" s="64">
        <f t="shared" si="19"/>
        <v>83.3</v>
      </c>
      <c r="BT7" s="64" t="str">
        <f t="shared" si="19"/>
        <v>-</v>
      </c>
      <c r="BU7" s="64">
        <f t="shared" si="19"/>
        <v>76.099999999999994</v>
      </c>
      <c r="BV7" s="64">
        <f t="shared" si="19"/>
        <v>75.7</v>
      </c>
      <c r="BW7" s="64">
        <f t="shared" si="19"/>
        <v>76.099999999999994</v>
      </c>
      <c r="BX7" s="64">
        <f t="shared" si="19"/>
        <v>77</v>
      </c>
      <c r="BY7" s="64"/>
      <c r="BZ7" s="65" t="str">
        <f>BZ8</f>
        <v>-</v>
      </c>
      <c r="CA7" s="65">
        <f t="shared" ref="CA7:CI7" si="20">CA8</f>
        <v>51483</v>
      </c>
      <c r="CB7" s="65">
        <f t="shared" si="20"/>
        <v>50617</v>
      </c>
      <c r="CC7" s="65">
        <f t="shared" si="20"/>
        <v>52181</v>
      </c>
      <c r="CD7" s="65">
        <f t="shared" si="20"/>
        <v>51411</v>
      </c>
      <c r="CE7" s="65" t="str">
        <f t="shared" si="20"/>
        <v>-</v>
      </c>
      <c r="CF7" s="65">
        <f t="shared" si="20"/>
        <v>53447</v>
      </c>
      <c r="CG7" s="65">
        <f t="shared" si="20"/>
        <v>54464</v>
      </c>
      <c r="CH7" s="65">
        <f t="shared" si="20"/>
        <v>55265</v>
      </c>
      <c r="CI7" s="65">
        <f t="shared" si="20"/>
        <v>56892</v>
      </c>
      <c r="CJ7" s="64"/>
      <c r="CK7" s="65" t="str">
        <f>CK8</f>
        <v>-</v>
      </c>
      <c r="CL7" s="65">
        <f t="shared" ref="CL7:CT7" si="21">CL8</f>
        <v>11802</v>
      </c>
      <c r="CM7" s="65">
        <f t="shared" si="21"/>
        <v>12493</v>
      </c>
      <c r="CN7" s="65">
        <f t="shared" si="21"/>
        <v>13445</v>
      </c>
      <c r="CO7" s="65">
        <f t="shared" si="21"/>
        <v>14016</v>
      </c>
      <c r="CP7" s="65" t="str">
        <f t="shared" si="21"/>
        <v>-</v>
      </c>
      <c r="CQ7" s="65">
        <f t="shared" si="21"/>
        <v>13027</v>
      </c>
      <c r="CR7" s="65">
        <f t="shared" si="21"/>
        <v>13969</v>
      </c>
      <c r="CS7" s="65">
        <f t="shared" si="21"/>
        <v>14455</v>
      </c>
      <c r="CT7" s="65">
        <f t="shared" si="21"/>
        <v>15171</v>
      </c>
      <c r="CU7" s="64"/>
      <c r="CV7" s="64" t="str">
        <f>CV8</f>
        <v>-</v>
      </c>
      <c r="CW7" s="64">
        <f t="shared" ref="CW7:DE7" si="22">CW8</f>
        <v>43</v>
      </c>
      <c r="CX7" s="64">
        <f t="shared" si="22"/>
        <v>48.7</v>
      </c>
      <c r="CY7" s="64">
        <f t="shared" si="22"/>
        <v>51.1</v>
      </c>
      <c r="CZ7" s="64">
        <f t="shared" si="22"/>
        <v>51.9</v>
      </c>
      <c r="DA7" s="64" t="str">
        <f t="shared" si="22"/>
        <v>-</v>
      </c>
      <c r="DB7" s="64">
        <f t="shared" si="22"/>
        <v>52.6</v>
      </c>
      <c r="DC7" s="64">
        <f t="shared" si="22"/>
        <v>53.2</v>
      </c>
      <c r="DD7" s="64">
        <f t="shared" si="22"/>
        <v>54.1</v>
      </c>
      <c r="DE7" s="64">
        <f t="shared" si="22"/>
        <v>53.8</v>
      </c>
      <c r="DF7" s="64"/>
      <c r="DG7" s="64" t="str">
        <f>DG8</f>
        <v>-</v>
      </c>
      <c r="DH7" s="64">
        <f t="shared" ref="DH7:DP7" si="23">DH8</f>
        <v>24.1</v>
      </c>
      <c r="DI7" s="64">
        <f t="shared" si="23"/>
        <v>25.9</v>
      </c>
      <c r="DJ7" s="64">
        <f t="shared" si="23"/>
        <v>27.4</v>
      </c>
      <c r="DK7" s="64">
        <f t="shared" si="23"/>
        <v>28.1</v>
      </c>
      <c r="DL7" s="64" t="str">
        <f t="shared" si="23"/>
        <v>-</v>
      </c>
      <c r="DM7" s="64">
        <f t="shared" si="23"/>
        <v>24.2</v>
      </c>
      <c r="DN7" s="64">
        <f t="shared" si="23"/>
        <v>25.3</v>
      </c>
      <c r="DO7" s="64">
        <f t="shared" si="23"/>
        <v>25.2</v>
      </c>
      <c r="DP7" s="64">
        <f t="shared" si="23"/>
        <v>25.4</v>
      </c>
      <c r="DQ7" s="64"/>
      <c r="DR7" s="64" t="str">
        <f>DR8</f>
        <v>-</v>
      </c>
      <c r="DS7" s="64">
        <f t="shared" ref="DS7:EA7" si="24">DS8</f>
        <v>25.1</v>
      </c>
      <c r="DT7" s="64">
        <f t="shared" si="24"/>
        <v>38.4</v>
      </c>
      <c r="DU7" s="64">
        <f t="shared" si="24"/>
        <v>50</v>
      </c>
      <c r="DV7" s="64">
        <f t="shared" si="24"/>
        <v>57.5</v>
      </c>
      <c r="DW7" s="64" t="str">
        <f t="shared" si="24"/>
        <v>-</v>
      </c>
      <c r="DX7" s="64">
        <f t="shared" si="24"/>
        <v>48.4</v>
      </c>
      <c r="DY7" s="64">
        <f t="shared" si="24"/>
        <v>48.7</v>
      </c>
      <c r="DZ7" s="64">
        <f t="shared" si="24"/>
        <v>52.5</v>
      </c>
      <c r="EA7" s="64">
        <f t="shared" si="24"/>
        <v>52.7</v>
      </c>
      <c r="EB7" s="64"/>
      <c r="EC7" s="64" t="str">
        <f>EC8</f>
        <v>-</v>
      </c>
      <c r="ED7" s="64">
        <f t="shared" ref="ED7:EL7" si="25">ED8</f>
        <v>34.799999999999997</v>
      </c>
      <c r="EE7" s="64">
        <f t="shared" si="25"/>
        <v>51.3</v>
      </c>
      <c r="EF7" s="64">
        <f t="shared" si="25"/>
        <v>63.9</v>
      </c>
      <c r="EG7" s="64">
        <f t="shared" si="25"/>
        <v>70</v>
      </c>
      <c r="EH7" s="64" t="str">
        <f t="shared" si="25"/>
        <v>-</v>
      </c>
      <c r="EI7" s="64">
        <f t="shared" si="25"/>
        <v>62.3</v>
      </c>
      <c r="EJ7" s="64">
        <f t="shared" si="25"/>
        <v>61.7</v>
      </c>
      <c r="EK7" s="64">
        <f t="shared" si="25"/>
        <v>66.099999999999994</v>
      </c>
      <c r="EL7" s="64">
        <f t="shared" si="25"/>
        <v>68.400000000000006</v>
      </c>
      <c r="EM7" s="64"/>
      <c r="EN7" s="65" t="str">
        <f>EN8</f>
        <v>-</v>
      </c>
      <c r="EO7" s="65">
        <f t="shared" ref="EO7:EW7" si="26">EO8</f>
        <v>6225302</v>
      </c>
      <c r="EP7" s="65">
        <f t="shared" si="26"/>
        <v>6584921</v>
      </c>
      <c r="EQ7" s="65">
        <f t="shared" si="26"/>
        <v>7001696</v>
      </c>
      <c r="ER7" s="65">
        <f t="shared" si="26"/>
        <v>7304923</v>
      </c>
      <c r="ES7" s="65" t="str">
        <f t="shared" si="26"/>
        <v>-</v>
      </c>
      <c r="ET7" s="65">
        <f t="shared" si="26"/>
        <v>42112933</v>
      </c>
      <c r="EU7" s="65">
        <f t="shared" si="26"/>
        <v>43764424</v>
      </c>
      <c r="EV7" s="65">
        <f t="shared" si="26"/>
        <v>44446754</v>
      </c>
      <c r="EW7" s="65">
        <f t="shared" si="26"/>
        <v>45729936</v>
      </c>
      <c r="EX7" s="65"/>
    </row>
    <row r="8" spans="1:154" s="66" customFormat="1" x14ac:dyDescent="0.15">
      <c r="A8" s="47"/>
      <c r="B8" s="67">
        <v>2017</v>
      </c>
      <c r="C8" s="67">
        <v>277540</v>
      </c>
      <c r="D8" s="67">
        <v>46</v>
      </c>
      <c r="E8" s="67">
        <v>6</v>
      </c>
      <c r="F8" s="67">
        <v>0</v>
      </c>
      <c r="G8" s="67">
        <v>1</v>
      </c>
      <c r="H8" s="67" t="s">
        <v>134</v>
      </c>
      <c r="I8" s="67" t="s">
        <v>135</v>
      </c>
      <c r="J8" s="67" t="s">
        <v>136</v>
      </c>
      <c r="K8" s="67" t="s">
        <v>137</v>
      </c>
      <c r="L8" s="67" t="s">
        <v>138</v>
      </c>
      <c r="M8" s="67" t="s">
        <v>139</v>
      </c>
      <c r="N8" s="67" t="s">
        <v>140</v>
      </c>
      <c r="O8" s="67" t="s">
        <v>141</v>
      </c>
      <c r="P8" s="67" t="s">
        <v>142</v>
      </c>
      <c r="Q8" s="68">
        <v>23</v>
      </c>
      <c r="R8" s="67" t="s">
        <v>143</v>
      </c>
      <c r="S8" s="67" t="s">
        <v>144</v>
      </c>
      <c r="T8" s="67" t="s">
        <v>145</v>
      </c>
      <c r="U8" s="68" t="s">
        <v>146</v>
      </c>
      <c r="V8" s="68">
        <v>29487</v>
      </c>
      <c r="W8" s="67" t="s">
        <v>147</v>
      </c>
      <c r="X8" s="69" t="s">
        <v>148</v>
      </c>
      <c r="Y8" s="68">
        <v>431</v>
      </c>
      <c r="Z8" s="68" t="s">
        <v>146</v>
      </c>
      <c r="AA8" s="68" t="s">
        <v>146</v>
      </c>
      <c r="AB8" s="68" t="s">
        <v>146</v>
      </c>
      <c r="AC8" s="68" t="s">
        <v>146</v>
      </c>
      <c r="AD8" s="68">
        <v>431</v>
      </c>
      <c r="AE8" s="68">
        <v>431</v>
      </c>
      <c r="AF8" s="68" t="s">
        <v>146</v>
      </c>
      <c r="AG8" s="68">
        <v>431</v>
      </c>
      <c r="AH8" s="70" t="s">
        <v>146</v>
      </c>
      <c r="AI8" s="70">
        <v>106.4</v>
      </c>
      <c r="AJ8" s="70">
        <v>99.9</v>
      </c>
      <c r="AK8" s="70">
        <v>97.7</v>
      </c>
      <c r="AL8" s="70">
        <v>97.4</v>
      </c>
      <c r="AM8" s="70" t="s">
        <v>146</v>
      </c>
      <c r="AN8" s="70">
        <v>99.7</v>
      </c>
      <c r="AO8" s="70">
        <v>98.8</v>
      </c>
      <c r="AP8" s="70">
        <v>98.5</v>
      </c>
      <c r="AQ8" s="70">
        <v>98.7</v>
      </c>
      <c r="AR8" s="70">
        <v>98.5</v>
      </c>
      <c r="AS8" s="70" t="s">
        <v>146</v>
      </c>
      <c r="AT8" s="70">
        <v>99.2</v>
      </c>
      <c r="AU8" s="70">
        <v>95</v>
      </c>
      <c r="AV8" s="70">
        <v>93.2</v>
      </c>
      <c r="AW8" s="70">
        <v>94.1</v>
      </c>
      <c r="AX8" s="70" t="s">
        <v>146</v>
      </c>
      <c r="AY8" s="70">
        <v>93.6</v>
      </c>
      <c r="AZ8" s="70">
        <v>91.8</v>
      </c>
      <c r="BA8" s="70">
        <v>91.6</v>
      </c>
      <c r="BB8" s="70">
        <v>92.1</v>
      </c>
      <c r="BC8" s="70">
        <v>89.7</v>
      </c>
      <c r="BD8" s="71" t="s">
        <v>146</v>
      </c>
      <c r="BE8" s="71">
        <v>0</v>
      </c>
      <c r="BF8" s="71">
        <v>0</v>
      </c>
      <c r="BG8" s="71">
        <v>2.5</v>
      </c>
      <c r="BH8" s="71">
        <v>2.9</v>
      </c>
      <c r="BI8" s="71" t="s">
        <v>146</v>
      </c>
      <c r="BJ8" s="71">
        <v>45.6</v>
      </c>
      <c r="BK8" s="71">
        <v>38.1</v>
      </c>
      <c r="BL8" s="71">
        <v>42.9</v>
      </c>
      <c r="BM8" s="71">
        <v>40.200000000000003</v>
      </c>
      <c r="BN8" s="71">
        <v>64.7</v>
      </c>
      <c r="BO8" s="70" t="s">
        <v>146</v>
      </c>
      <c r="BP8" s="70">
        <v>85.8</v>
      </c>
      <c r="BQ8" s="70">
        <v>82.2</v>
      </c>
      <c r="BR8" s="70">
        <v>83.2</v>
      </c>
      <c r="BS8" s="70">
        <v>83.3</v>
      </c>
      <c r="BT8" s="70" t="s">
        <v>146</v>
      </c>
      <c r="BU8" s="70">
        <v>76.099999999999994</v>
      </c>
      <c r="BV8" s="70">
        <v>75.7</v>
      </c>
      <c r="BW8" s="70">
        <v>76.099999999999994</v>
      </c>
      <c r="BX8" s="70">
        <v>77</v>
      </c>
      <c r="BY8" s="70">
        <v>74.8</v>
      </c>
      <c r="BZ8" s="71" t="s">
        <v>146</v>
      </c>
      <c r="CA8" s="71">
        <v>51483</v>
      </c>
      <c r="CB8" s="71">
        <v>50617</v>
      </c>
      <c r="CC8" s="71">
        <v>52181</v>
      </c>
      <c r="CD8" s="71">
        <v>51411</v>
      </c>
      <c r="CE8" s="71" t="s">
        <v>146</v>
      </c>
      <c r="CF8" s="71">
        <v>53447</v>
      </c>
      <c r="CG8" s="71">
        <v>54464</v>
      </c>
      <c r="CH8" s="71">
        <v>55265</v>
      </c>
      <c r="CI8" s="71">
        <v>56892</v>
      </c>
      <c r="CJ8" s="70">
        <v>50718</v>
      </c>
      <c r="CK8" s="71" t="s">
        <v>146</v>
      </c>
      <c r="CL8" s="71">
        <v>11802</v>
      </c>
      <c r="CM8" s="71">
        <v>12493</v>
      </c>
      <c r="CN8" s="71">
        <v>13445</v>
      </c>
      <c r="CO8" s="71">
        <v>14016</v>
      </c>
      <c r="CP8" s="71" t="s">
        <v>146</v>
      </c>
      <c r="CQ8" s="71">
        <v>13027</v>
      </c>
      <c r="CR8" s="71">
        <v>13969</v>
      </c>
      <c r="CS8" s="71">
        <v>14455</v>
      </c>
      <c r="CT8" s="71">
        <v>15171</v>
      </c>
      <c r="CU8" s="70">
        <v>14202</v>
      </c>
      <c r="CV8" s="71" t="s">
        <v>146</v>
      </c>
      <c r="CW8" s="71">
        <v>43</v>
      </c>
      <c r="CX8" s="71">
        <v>48.7</v>
      </c>
      <c r="CY8" s="71">
        <v>51.1</v>
      </c>
      <c r="CZ8" s="71">
        <v>51.9</v>
      </c>
      <c r="DA8" s="71" t="s">
        <v>146</v>
      </c>
      <c r="DB8" s="71">
        <v>52.6</v>
      </c>
      <c r="DC8" s="71">
        <v>53.2</v>
      </c>
      <c r="DD8" s="71">
        <v>54.1</v>
      </c>
      <c r="DE8" s="71">
        <v>53.8</v>
      </c>
      <c r="DF8" s="71">
        <v>55</v>
      </c>
      <c r="DG8" s="71" t="s">
        <v>146</v>
      </c>
      <c r="DH8" s="71">
        <v>24.1</v>
      </c>
      <c r="DI8" s="71">
        <v>25.9</v>
      </c>
      <c r="DJ8" s="71">
        <v>27.4</v>
      </c>
      <c r="DK8" s="71">
        <v>28.1</v>
      </c>
      <c r="DL8" s="71" t="s">
        <v>146</v>
      </c>
      <c r="DM8" s="71">
        <v>24.2</v>
      </c>
      <c r="DN8" s="71">
        <v>25.3</v>
      </c>
      <c r="DO8" s="71">
        <v>25.2</v>
      </c>
      <c r="DP8" s="71">
        <v>25.4</v>
      </c>
      <c r="DQ8" s="71">
        <v>24.3</v>
      </c>
      <c r="DR8" s="70" t="s">
        <v>146</v>
      </c>
      <c r="DS8" s="70">
        <v>25.1</v>
      </c>
      <c r="DT8" s="70">
        <v>38.4</v>
      </c>
      <c r="DU8" s="70">
        <v>50</v>
      </c>
      <c r="DV8" s="70">
        <v>57.5</v>
      </c>
      <c r="DW8" s="70" t="s">
        <v>146</v>
      </c>
      <c r="DX8" s="70">
        <v>48.4</v>
      </c>
      <c r="DY8" s="70">
        <v>48.7</v>
      </c>
      <c r="DZ8" s="70">
        <v>52.5</v>
      </c>
      <c r="EA8" s="70">
        <v>52.7</v>
      </c>
      <c r="EB8" s="70">
        <v>51.6</v>
      </c>
      <c r="EC8" s="70" t="s">
        <v>146</v>
      </c>
      <c r="ED8" s="70">
        <v>34.799999999999997</v>
      </c>
      <c r="EE8" s="70">
        <v>51.3</v>
      </c>
      <c r="EF8" s="70">
        <v>63.9</v>
      </c>
      <c r="EG8" s="70">
        <v>70</v>
      </c>
      <c r="EH8" s="70" t="s">
        <v>146</v>
      </c>
      <c r="EI8" s="70">
        <v>62.3</v>
      </c>
      <c r="EJ8" s="70">
        <v>61.7</v>
      </c>
      <c r="EK8" s="70">
        <v>66.099999999999994</v>
      </c>
      <c r="EL8" s="70">
        <v>68.400000000000006</v>
      </c>
      <c r="EM8" s="70">
        <v>67.599999999999994</v>
      </c>
      <c r="EN8" s="71" t="s">
        <v>146</v>
      </c>
      <c r="EO8" s="71">
        <v>6225302</v>
      </c>
      <c r="EP8" s="71">
        <v>6584921</v>
      </c>
      <c r="EQ8" s="71">
        <v>7001696</v>
      </c>
      <c r="ER8" s="71">
        <v>7304923</v>
      </c>
      <c r="ES8" s="71" t="s">
        <v>146</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2019-01-30T11:38:30Z</cp:lastPrinted>
  <dcterms:created xsi:type="dcterms:W3CDTF">2018-12-07T10:45:34Z</dcterms:created>
  <dcterms:modified xsi:type="dcterms:W3CDTF">2019-02-22T04:39:02Z</dcterms:modified>
</cp:coreProperties>
</file>