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3岸和田市◎\"/>
    </mc:Choice>
  </mc:AlternateContent>
  <workbookProtection workbookAlgorithmName="SHA-512" workbookHashValue="eM/hbg9OG3Mzh9jd1FlRcTg7Ws0wbw5jOr/2MXeeBPgwdOluj1lCxNocJAIrYxk+LITMs9W5GVcF0NwSEQut/A==" workbookSaltValue="lMXaYo1AbRk8BlsmhfFh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<sst xmlns="http://schemas.openxmlformats.org/spreadsheetml/2006/main" count="235" uniqueCount="123">
  <si>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</si>
  <si>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</si>
  <si>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</si>
  <si>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</si>
  <si>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</si>
  <si>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</si>
  <si>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</si>
  <si>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</si>
  <si>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</si>
  <si>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</si>
  <si>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</si>
  <si>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</si>
  <si>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</si>
  <si>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</si>
  <si>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</si>
  <si>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</si>
  <si>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</si>
  <si>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</si>
  <si>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</si>
  <si>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</si>
  <si>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</si>
  <si>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</si>
  <si>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</si>
  <si>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</si>
  <si>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</si>
  <si>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</si>
  <si>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</si>
  <si>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</si>
  <si>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</si>
  <si>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</si>
  <si>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</si>
  <si>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</si>
  <si>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</si>
  <si>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</si>
  <si>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</si>
  <si>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</si>
  <si>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</si>
  <si>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</si>
  <si>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</si>
  <si>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</si>
  <si>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</si>
  <si>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</si>
  <si>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</si>
  <si>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</si>
  <si>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</si>
  <si>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</si>
  <si>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</si>
  <si>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</si>
  <si>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</si>
  <si>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</si>
  <si>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</si>
  <si>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</si>
  <si>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</si>
  <si>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</si>
  <si>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</si>
  <si>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</si>
  <si>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</si>
  <si>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</si>
  <si>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</si>
  <si>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</si>
  <si>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</si>
  <si>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</si>
  <si>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</si>
  <si>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</si>
  <si>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</si>
  <si>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</si>
  <si>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</si>
  <si>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</si>
  <si>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</si>
  <si>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</si>
  <si>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</si>
  <si>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</si>
  <si>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</si>
  <si>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</si>
  <si>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</si>
  <si>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</si>
  <si>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</si>
  <si>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</si>
  <si>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</si>
  <si>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</si>
  <si>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</si>
  <si>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</si>
  <si>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</si>
  <si>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</si>
  <si>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</si>
  <si>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</si>
  <si>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</si>
  <si>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</si>
  <si>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</si>
  <si>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</si>
  <si>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</si>
  <si>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</si>
  <si>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</si>
  <si>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</si>
  <si>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</si>
  <si>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</si>
  <si>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</si>
  <si>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</si>
  <si>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</si>
  <si>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</si>
  <si>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</si>
  <si>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</si>
  <si>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</si>
  <si>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</si>
  <si>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</si>
  <si>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</si>
  <si>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</si>
  <si>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</si>
  <si>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</si>
  <si>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</si>
  <si>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</si>
  <si>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</si>
  <si>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</si>
  <si>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</si>
  <si>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</si>
  <si>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</si>
  <si>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</si>
  <si>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</si>
  <si>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</si>
  <si>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</si>
  <si>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の料金改定により経常収支が改善し、さらに平成29年度は費用が減少したが、まだ累積欠損金を解消できるだけの黒字を確保できていない。また、過去に施設整備の財源として借り入れた企業債の償還が負担となり、資金不足の状況も改善していない。
　事業の特性から経営環境が大きく変動する見込みがなく、宿泊施設に大きく左右される状況は変わらないと考えられる。
　また、処理場の設備の老朽化が進みつつあることから、今後更新費用が必要となることが予想される。しかし、過去の企業債の償還は順次終わっていくことから、長期的には徐々に資金状況が改善する見込みとなっている。</t>
    <rPh sb="1" eb="3">
      <t>ヘイセイ</t>
    </rPh>
    <rPh sb="5" eb="7">
      <t>ネンド</t>
    </rPh>
    <rPh sb="8" eb="10">
      <t>リョウキン</t>
    </rPh>
    <rPh sb="10" eb="12">
      <t>カイテイ</t>
    </rPh>
    <rPh sb="15" eb="17">
      <t>ケイジョウ</t>
    </rPh>
    <rPh sb="17" eb="19">
      <t>シュウシ</t>
    </rPh>
    <rPh sb="20" eb="22">
      <t>カイゼン</t>
    </rPh>
    <rPh sb="27" eb="29">
      <t>ヘイセイ</t>
    </rPh>
    <rPh sb="31" eb="33">
      <t>ネンド</t>
    </rPh>
    <rPh sb="34" eb="36">
      <t>ヒヨウ</t>
    </rPh>
    <rPh sb="37" eb="39">
      <t>ゲンショウ</t>
    </rPh>
    <rPh sb="45" eb="47">
      <t>ルイセキ</t>
    </rPh>
    <rPh sb="47" eb="50">
      <t>ケッソンキン</t>
    </rPh>
    <rPh sb="51" eb="53">
      <t>カイショウ</t>
    </rPh>
    <rPh sb="59" eb="61">
      <t>クロジ</t>
    </rPh>
    <rPh sb="62" eb="64">
      <t>カクホ</t>
    </rPh>
    <rPh sb="74" eb="76">
      <t>カコ</t>
    </rPh>
    <rPh sb="77" eb="79">
      <t>シセツ</t>
    </rPh>
    <rPh sb="79" eb="81">
      <t>セイビ</t>
    </rPh>
    <rPh sb="82" eb="84">
      <t>ザイゲン</t>
    </rPh>
    <rPh sb="87" eb="88">
      <t>カ</t>
    </rPh>
    <rPh sb="89" eb="90">
      <t>イ</t>
    </rPh>
    <rPh sb="92" eb="94">
      <t>キギョウ</t>
    </rPh>
    <rPh sb="94" eb="95">
      <t>サイ</t>
    </rPh>
    <rPh sb="96" eb="98">
      <t>ショウカン</t>
    </rPh>
    <rPh sb="99" eb="101">
      <t>フタン</t>
    </rPh>
    <rPh sb="105" eb="107">
      <t>シキン</t>
    </rPh>
    <rPh sb="107" eb="109">
      <t>フソク</t>
    </rPh>
    <rPh sb="110" eb="112">
      <t>ジョウキョウ</t>
    </rPh>
    <rPh sb="113" eb="115">
      <t>カイゼン</t>
    </rPh>
    <rPh sb="142" eb="144">
      <t>ミコ</t>
    </rPh>
    <rPh sb="149" eb="151">
      <t>シュクハク</t>
    </rPh>
    <rPh sb="151" eb="153">
      <t>シセツ</t>
    </rPh>
    <rPh sb="154" eb="155">
      <t>オオ</t>
    </rPh>
    <rPh sb="157" eb="159">
      <t>サユウ</t>
    </rPh>
    <rPh sb="162" eb="164">
      <t>ジョウキョウ</t>
    </rPh>
    <rPh sb="165" eb="166">
      <t>カ</t>
    </rPh>
    <rPh sb="171" eb="172">
      <t>カンガ</t>
    </rPh>
    <rPh sb="182" eb="185">
      <t>ショリジョウ</t>
    </rPh>
    <rPh sb="186" eb="188">
      <t>セツビ</t>
    </rPh>
    <rPh sb="189" eb="192">
      <t>ロウキュウカ</t>
    </rPh>
    <rPh sb="193" eb="194">
      <t>スス</t>
    </rPh>
    <rPh sb="204" eb="206">
      <t>コンゴ</t>
    </rPh>
    <rPh sb="206" eb="208">
      <t>コウシン</t>
    </rPh>
    <rPh sb="208" eb="210">
      <t>ヒヨウ</t>
    </rPh>
    <rPh sb="219" eb="221">
      <t>ヨソウ</t>
    </rPh>
    <rPh sb="229" eb="231">
      <t>カコ</t>
    </rPh>
    <rPh sb="232" eb="234">
      <t>キギョウ</t>
    </rPh>
    <rPh sb="234" eb="235">
      <t>サイ</t>
    </rPh>
    <rPh sb="236" eb="238">
      <t>ショウカン</t>
    </rPh>
    <rPh sb="239" eb="241">
      <t>ジュンジ</t>
    </rPh>
    <rPh sb="241" eb="242">
      <t>オ</t>
    </rPh>
    <rPh sb="252" eb="255">
      <t>チョウキテキ</t>
    </rPh>
    <rPh sb="257" eb="259">
      <t>ジョジョ</t>
    </rPh>
    <rPh sb="260" eb="262">
      <t>シキン</t>
    </rPh>
    <rPh sb="262" eb="264">
      <t>ジョウキョウ</t>
    </rPh>
    <rPh sb="265" eb="267">
      <t>カイゼン</t>
    </rPh>
    <rPh sb="269" eb="271">
      <t>ミコ</t>
    </rPh>
    <phoneticPr fontId="4"/>
  </si>
  <si>
    <t>　特定環境保全公共下水道事業は、温泉宿泊施設を中心とした集落の汚水処理を行う事業で、当該施設の業務状況に左右される特性を持つ。
　平成24年度の料金改定に伴う収入の増加により、経常収支比率は100％を超え、単年度の収支が黒字となった。平成29年度は修繕費、減価償却費等が減少したことによりさらに改善している。このため、累積欠損金比率も大幅に減少したが、まだ類似団体平均値よりも高い水準となっている。
　経常収支は改善しているが、料金改定前に発生した資金不足を解消するまでに至っておらず、短期的な支払い能力を示す流動比率は100％を大幅に下回った状態が続いている。
　投資の財源として借り入れた企業債（借金）の残高は年々減少していることから、企業債残高対事業規模比率は概ね減少傾向にある。
　汚水処理原価は、1㎥の汚水を処理するために必要な費用であるが、平成29年度は修繕費等の費用が減少したことから、類似団体平均値と同水準まで減少した。これにより、経費回収率も改善し100％を上回ったことから、汚水処理に必要な費用を料金収入で賄えている状態となった。
　施設利用率は、宿泊施設の使用水量に大きく左右されるため、年度によってばらつきがあるが、類似団体平均値に比べて高い水準となっている。</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65" eb="67">
      <t>ヘイセイ</t>
    </rPh>
    <rPh sb="69" eb="71">
      <t>ネンド</t>
    </rPh>
    <rPh sb="72" eb="74">
      <t>リョウキン</t>
    </rPh>
    <rPh sb="74" eb="76">
      <t>カイテイ</t>
    </rPh>
    <rPh sb="77" eb="78">
      <t>トモナ</t>
    </rPh>
    <rPh sb="79" eb="81">
      <t>シュウニュウ</t>
    </rPh>
    <rPh sb="82" eb="84">
      <t>ゾウカ</t>
    </rPh>
    <rPh sb="88" eb="90">
      <t>ケイジョウ</t>
    </rPh>
    <rPh sb="90" eb="92">
      <t>シュウシ</t>
    </rPh>
    <rPh sb="92" eb="94">
      <t>ヒリツ</t>
    </rPh>
    <rPh sb="100" eb="101">
      <t>コ</t>
    </rPh>
    <rPh sb="103" eb="106">
      <t>タンネンド</t>
    </rPh>
    <rPh sb="107" eb="109">
      <t>シュウシ</t>
    </rPh>
    <rPh sb="110" eb="112">
      <t>クロジ</t>
    </rPh>
    <rPh sb="117" eb="119">
      <t>ヘイセイ</t>
    </rPh>
    <rPh sb="121" eb="123">
      <t>ネンド</t>
    </rPh>
    <rPh sb="124" eb="127">
      <t>シュウゼンヒ</t>
    </rPh>
    <rPh sb="128" eb="130">
      <t>ゲンカ</t>
    </rPh>
    <rPh sb="130" eb="132">
      <t>ショウキャク</t>
    </rPh>
    <rPh sb="132" eb="133">
      <t>ヒ</t>
    </rPh>
    <rPh sb="133" eb="134">
      <t>トウ</t>
    </rPh>
    <rPh sb="135" eb="137">
      <t>ゲンショウ</t>
    </rPh>
    <rPh sb="147" eb="149">
      <t>カイゼン</t>
    </rPh>
    <rPh sb="159" eb="161">
      <t>ルイセキ</t>
    </rPh>
    <rPh sb="161" eb="164">
      <t>ケッソンキン</t>
    </rPh>
    <rPh sb="164" eb="166">
      <t>ヒリツ</t>
    </rPh>
    <rPh sb="167" eb="169">
      <t>オオハバ</t>
    </rPh>
    <rPh sb="170" eb="172">
      <t>ゲンショウ</t>
    </rPh>
    <rPh sb="178" eb="180">
      <t>ルイジ</t>
    </rPh>
    <rPh sb="180" eb="182">
      <t>ダンタイ</t>
    </rPh>
    <rPh sb="182" eb="185">
      <t>ヘイキンチ</t>
    </rPh>
    <rPh sb="188" eb="189">
      <t>タカ</t>
    </rPh>
    <rPh sb="190" eb="192">
      <t>スイジュン</t>
    </rPh>
    <rPh sb="201" eb="203">
      <t>ケイジョウ</t>
    </rPh>
    <rPh sb="203" eb="205">
      <t>シュウシ</t>
    </rPh>
    <rPh sb="206" eb="208">
      <t>カイゼン</t>
    </rPh>
    <rPh sb="214" eb="216">
      <t>リョウキン</t>
    </rPh>
    <rPh sb="216" eb="218">
      <t>カイテイ</t>
    </rPh>
    <rPh sb="218" eb="219">
      <t>マエ</t>
    </rPh>
    <rPh sb="220" eb="222">
      <t>ハッセイ</t>
    </rPh>
    <rPh sb="224" eb="226">
      <t>シキン</t>
    </rPh>
    <rPh sb="226" eb="228">
      <t>フソク</t>
    </rPh>
    <rPh sb="229" eb="231">
      <t>カイショウ</t>
    </rPh>
    <rPh sb="236" eb="237">
      <t>イタ</t>
    </rPh>
    <rPh sb="243" eb="246">
      <t>タンキテキ</t>
    </rPh>
    <rPh sb="247" eb="249">
      <t>シハラ</t>
    </rPh>
    <rPh sb="250" eb="252">
      <t>ノウリョク</t>
    </rPh>
    <rPh sb="253" eb="254">
      <t>シメ</t>
    </rPh>
    <rPh sb="255" eb="257">
      <t>リュウドウ</t>
    </rPh>
    <rPh sb="257" eb="259">
      <t>ヒリツ</t>
    </rPh>
    <rPh sb="265" eb="267">
      <t>オオハバ</t>
    </rPh>
    <rPh sb="268" eb="270">
      <t>シタマワ</t>
    </rPh>
    <rPh sb="272" eb="274">
      <t>ジョウタイ</t>
    </rPh>
    <rPh sb="275" eb="276">
      <t>ツヅ</t>
    </rPh>
    <rPh sb="356" eb="358">
      <t>オスイ</t>
    </rPh>
    <rPh sb="359" eb="361">
      <t>ショリ</t>
    </rPh>
    <rPh sb="366" eb="368">
      <t>ヒツヨウ</t>
    </rPh>
    <rPh sb="369" eb="371">
      <t>ヒヨウ</t>
    </rPh>
    <rPh sb="376" eb="378">
      <t>ヘイセイ</t>
    </rPh>
    <rPh sb="380" eb="382">
      <t>ネンド</t>
    </rPh>
    <rPh sb="383" eb="386">
      <t>シュウゼンヒ</t>
    </rPh>
    <rPh sb="386" eb="387">
      <t>トウ</t>
    </rPh>
    <rPh sb="388" eb="390">
      <t>ヒヨウ</t>
    </rPh>
    <rPh sb="391" eb="393">
      <t>ゲンショウ</t>
    </rPh>
    <rPh sb="402" eb="404">
      <t>ダンタイ</t>
    </rPh>
    <rPh sb="404" eb="407">
      <t>ヘイキンチ</t>
    </rPh>
    <rPh sb="408" eb="411">
      <t>ドウスイジュン</t>
    </rPh>
    <rPh sb="413" eb="415">
      <t>ゲンショウ</t>
    </rPh>
    <rPh sb="424" eb="426">
      <t>ケイヒ</t>
    </rPh>
    <rPh sb="426" eb="428">
      <t>カイシュウ</t>
    </rPh>
    <rPh sb="428" eb="429">
      <t>リツ</t>
    </rPh>
    <rPh sb="430" eb="432">
      <t>カイゼン</t>
    </rPh>
    <rPh sb="438" eb="440">
      <t>ウワマワ</t>
    </rPh>
    <rPh sb="447" eb="449">
      <t>オスイ</t>
    </rPh>
    <rPh sb="449" eb="451">
      <t>ショリ</t>
    </rPh>
    <rPh sb="452" eb="454">
      <t>ヒツヨウ</t>
    </rPh>
    <rPh sb="455" eb="457">
      <t>ヒヨウ</t>
    </rPh>
    <rPh sb="458" eb="460">
      <t>リョウキン</t>
    </rPh>
    <rPh sb="460" eb="462">
      <t>シュウニュウ</t>
    </rPh>
    <rPh sb="463" eb="464">
      <t>マカナ</t>
    </rPh>
    <rPh sb="468" eb="470">
      <t>ジョウタイ</t>
    </rPh>
    <rPh sb="484" eb="486">
      <t>シュクハク</t>
    </rPh>
    <rPh sb="486" eb="488">
      <t>シセツ</t>
    </rPh>
    <rPh sb="489" eb="491">
      <t>シヨウ</t>
    </rPh>
    <rPh sb="491" eb="493">
      <t>スイリョウ</t>
    </rPh>
    <rPh sb="494" eb="495">
      <t>オオ</t>
    </rPh>
    <rPh sb="497" eb="499">
      <t>サユウ</t>
    </rPh>
    <rPh sb="505" eb="507">
      <t>ネンド</t>
    </rPh>
    <rPh sb="520" eb="522">
      <t>ルイジ</t>
    </rPh>
    <rPh sb="522" eb="524">
      <t>ダンタイ</t>
    </rPh>
    <rPh sb="524" eb="527">
      <t>ヘイキンチ</t>
    </rPh>
    <rPh sb="528" eb="529">
      <t>クラ</t>
    </rPh>
    <rPh sb="531" eb="532">
      <t>タカ</t>
    </rPh>
    <rPh sb="533" eb="535">
      <t>スイジュン</t>
    </rPh>
    <phoneticPr fontId="4"/>
  </si>
  <si>
    <t>　有形固定資産減価償却率は、下水道施設の減価償却がどの程度進んでいるかを表す指標であるが、平成11年の供用開始後施設の更新を行っていないため、徐々に増加する傾向にある。平成26年度に大幅に上昇しているのは、地方公営企業の会計制度改正の影響によるものである。
　また、耐用年数の50年を経過した管渠がまだないため、管渠老朽化率及び管渠改善率は0％となっている。</t>
    <rPh sb="1" eb="3">
      <t>ユウケイ</t>
    </rPh>
    <rPh sb="3" eb="5">
      <t>コテイ</t>
    </rPh>
    <rPh sb="5" eb="7">
      <t>シサン</t>
    </rPh>
    <rPh sb="7" eb="9">
      <t>ゲンカ</t>
    </rPh>
    <rPh sb="9" eb="11">
      <t>ショウキャク</t>
    </rPh>
    <rPh sb="11" eb="12">
      <t>リツ</t>
    </rPh>
    <rPh sb="14" eb="17">
      <t>ゲスイドウ</t>
    </rPh>
    <rPh sb="17" eb="19">
      <t>シセツ</t>
    </rPh>
    <rPh sb="20" eb="22">
      <t>ゲンカ</t>
    </rPh>
    <rPh sb="22" eb="24">
      <t>ショウキャク</t>
    </rPh>
    <rPh sb="27" eb="29">
      <t>テイド</t>
    </rPh>
    <rPh sb="29" eb="30">
      <t>スス</t>
    </rPh>
    <rPh sb="36" eb="37">
      <t>アラワ</t>
    </rPh>
    <rPh sb="38" eb="40">
      <t>シヒョウ</t>
    </rPh>
    <rPh sb="45" eb="47">
      <t>ヘイセイ</t>
    </rPh>
    <rPh sb="49" eb="50">
      <t>ネン</t>
    </rPh>
    <rPh sb="51" eb="53">
      <t>キョウヨウ</t>
    </rPh>
    <rPh sb="53" eb="56">
      <t>カイシゴ</t>
    </rPh>
    <rPh sb="56" eb="58">
      <t>シセツ</t>
    </rPh>
    <rPh sb="59" eb="61">
      <t>コウシン</t>
    </rPh>
    <rPh sb="62" eb="63">
      <t>オコナ</t>
    </rPh>
    <rPh sb="71" eb="73">
      <t>ジョジョ</t>
    </rPh>
    <rPh sb="74" eb="76">
      <t>ゾウカ</t>
    </rPh>
    <rPh sb="78" eb="80">
      <t>ケイコウ</t>
    </rPh>
    <rPh sb="133" eb="135">
      <t>タイヨウ</t>
    </rPh>
    <rPh sb="135" eb="137">
      <t>ネンスウ</t>
    </rPh>
    <rPh sb="140" eb="141">
      <t>ネン</t>
    </rPh>
    <rPh sb="142" eb="144">
      <t>ケイカ</t>
    </rPh>
    <rPh sb="146" eb="148">
      <t>カンキョ</t>
    </rPh>
    <rPh sb="156" eb="158">
      <t>カンキョ</t>
    </rPh>
    <rPh sb="158" eb="161">
      <t>ロウキュウカ</t>
    </rPh>
    <rPh sb="161" eb="162">
      <t>リツ</t>
    </rPh>
    <rPh sb="162" eb="163">
      <t>オヨ</t>
    </rPh>
    <rPh sb="164" eb="166">
      <t>カンキョ</t>
    </rPh>
    <rPh sb="166" eb="168">
      <t>カイゼン</t>
    </rPh>
    <rPh sb="168" eb="16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</si>
</sst>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B1-4B54-B5FD-A6F16A30FBB0}"/>
            </c:ext>
          </c:extLst>
        </c:ser>
        <c:dLbls>
          <c:showLegendKey val="0"/>
          <c:showVal val="0"/>
          <c:showCatName val="0"/>
          <c:showSerName val="0"/>
          <c:showPercent val="0"/>
          <c:showBubbleSize val="0"/>
        </c:dLbls>
        <c:gapWidth val="150"/>
        <c:axId val="88181376"/>
        <c:axId val="881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B6B1-4B54-B5FD-A6F16A30FBB0}"/>
            </c:ext>
          </c:extLst>
        </c:ser>
        <c:dLbls>
          <c:showLegendKey val="0"/>
          <c:showVal val="0"/>
          <c:showCatName val="0"/>
          <c:showSerName val="0"/>
          <c:showPercent val="0"/>
          <c:showBubbleSize val="0"/>
        </c:dLbls>
        <c:marker val="1"/>
        <c:smooth val="0"/>
        <c:axId val="88181376"/>
        <c:axId val="88199936"/>
      </c:lineChart>
      <c:dateAx>
        <c:axId val="88181376"/>
        <c:scaling>
          <c:orientation val="minMax"/>
        </c:scaling>
        <c:delete val="1"/>
        <c:axPos val="b"/>
        <c:numFmt formatCode="ge" sourceLinked="1"/>
        <c:majorTickMark val="none"/>
        <c:minorTickMark val="none"/>
        <c:tickLblPos val="none"/>
        <c:crossAx val="88199936"/>
        <c:crosses val="autoZero"/>
        <c:auto val="1"/>
        <c:lblOffset val="100"/>
        <c:baseTimeUnit val="years"/>
      </c:dateAx>
      <c:valAx>
        <c:axId val="881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105.88</c:v>
                </c:pt>
                <c:pt idx="1">
                  <c:v>85.29</c:v>
                </c:pt>
                <c:pt idx="2">
                  <c:v>81.37</c:v>
                </c:pt>
                <c:pt idx="3">
                  <c:v>83.82</c:v>
                </c:pt>
                <c:pt idx="4">
                  <c:v>80.39</c:v>
                </c:pt>
              </c:numCache>
            </c:numRef>
          </c:val>
          <c:extLst>
            <c:ext xmlns:c16="http://schemas.microsoft.com/office/drawing/2014/chart" uri="{C3380CC4-5D6E-409C-BE32-E72D297353CC}">
              <c16:uniqueId val="{00000000-86BE-4834-AA17-939FD3F10F2F}"/>
            </c:ext>
          </c:extLst>
        </c:ser>
        <c:dLbls>
          <c:showLegendKey val="0"/>
          <c:showVal val="0"/>
          <c:showCatName val="0"/>
          <c:showSerName val="0"/>
          <c:showPercent val="0"/>
          <c:showBubbleSize val="0"/>
        </c:dLbls>
        <c:gapWidth val="150"/>
        <c:axId val="91576960"/>
        <c:axId val="915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86BE-4834-AA17-939FD3F10F2F}"/>
            </c:ext>
          </c:extLst>
        </c:ser>
        <c:dLbls>
          <c:showLegendKey val="0"/>
          <c:showVal val="0"/>
          <c:showCatName val="0"/>
          <c:showSerName val="0"/>
          <c:showPercent val="0"/>
          <c:showBubbleSize val="0"/>
        </c:dLbls>
        <c:marker val="1"/>
        <c:smooth val="0"/>
        <c:axId val="91576960"/>
        <c:axId val="91587328"/>
      </c:lineChart>
      <c:dateAx>
        <c:axId val="91576960"/>
        <c:scaling>
          <c:orientation val="minMax"/>
        </c:scaling>
        <c:delete val="1"/>
        <c:axPos val="b"/>
        <c:numFmt formatCode="ge" sourceLinked="1"/>
        <c:majorTickMark val="none"/>
        <c:minorTickMark val="none"/>
        <c:tickLblPos val="none"/>
        <c:crossAx val="91587328"/>
        <c:crosses val="autoZero"/>
        <c:auto val="1"/>
        <c:lblOffset val="100"/>
        <c:baseTimeUnit val="years"/>
      </c:dateAx>
      <c:valAx>
        <c:axId val="915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73.08</c:v>
                </c:pt>
                <c:pt idx="1">
                  <c:v>73.08</c:v>
                </c:pt>
                <c:pt idx="2">
                  <c:v>73.08</c:v>
                </c:pt>
                <c:pt idx="3">
                  <c:v>73.08</c:v>
                </c:pt>
                <c:pt idx="4">
                  <c:v>71.150000000000006</c:v>
                </c:pt>
              </c:numCache>
            </c:numRef>
          </c:val>
          <c:extLst>
            <c:ext xmlns:c16="http://schemas.microsoft.com/office/drawing/2014/chart" uri="{C3380CC4-5D6E-409C-BE32-E72D297353CC}">
              <c16:uniqueId val="{00000000-9D05-4537-B3B1-564FF947F73F}"/>
            </c:ext>
          </c:extLst>
        </c:ser>
        <c:dLbls>
          <c:showLegendKey val="0"/>
          <c:showVal val="0"/>
          <c:showCatName val="0"/>
          <c:showSerName val="0"/>
          <c:showPercent val="0"/>
          <c:showBubbleSize val="0"/>
        </c:dLbls>
        <c:gapWidth val="150"/>
        <c:axId val="91618304"/>
        <c:axId val="1036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9D05-4537-B3B1-564FF947F73F}"/>
            </c:ext>
          </c:extLst>
        </c:ser>
        <c:dLbls>
          <c:showLegendKey val="0"/>
          <c:showVal val="0"/>
          <c:showCatName val="0"/>
          <c:showSerName val="0"/>
          <c:showPercent val="0"/>
          <c:showBubbleSize val="0"/>
        </c:dLbls>
        <c:marker val="1"/>
        <c:smooth val="0"/>
        <c:axId val="91618304"/>
        <c:axId val="103683200"/>
      </c:lineChart>
      <c:dateAx>
        <c:axId val="91618304"/>
        <c:scaling>
          <c:orientation val="minMax"/>
        </c:scaling>
        <c:delete val="1"/>
        <c:axPos val="b"/>
        <c:numFmt formatCode="ge" sourceLinked="1"/>
        <c:majorTickMark val="none"/>
        <c:minorTickMark val="none"/>
        <c:tickLblPos val="none"/>
        <c:crossAx val="103683200"/>
        <c:crosses val="autoZero"/>
        <c:auto val="1"/>
        <c:lblOffset val="100"/>
        <c:baseTimeUnit val="years"/>
      </c:dateAx>
      <c:valAx>
        <c:axId val="1036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120.12</c:v>
                </c:pt>
                <c:pt idx="1">
                  <c:v>106.32</c:v>
                </c:pt>
                <c:pt idx="2">
                  <c:v>100.02</c:v>
                </c:pt>
                <c:pt idx="3">
                  <c:v>100.09</c:v>
                </c:pt>
                <c:pt idx="4">
                  <c:v>111.9</c:v>
                </c:pt>
              </c:numCache>
            </c:numRef>
          </c:val>
          <c:extLst>
            <c:ext xmlns:c16="http://schemas.microsoft.com/office/drawing/2014/chart" uri="{C3380CC4-5D6E-409C-BE32-E72D297353CC}">
              <c16:uniqueId val="{00000000-6928-4915-A959-F6FFD3ED8EB8}"/>
            </c:ext>
          </c:extLst>
        </c:ser>
        <c:dLbls>
          <c:showLegendKey val="0"/>
          <c:showVal val="0"/>
          <c:showCatName val="0"/>
          <c:showSerName val="0"/>
          <c:showPercent val="0"/>
          <c:showBubbleSize val="0"/>
        </c:dLbls>
        <c:gapWidth val="150"/>
        <c:axId val="90131456"/>
        <c:axId val="901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101.24</c:v>
                </c:pt>
                <c:pt idx="2">
                  <c:v>100.94</c:v>
                </c:pt>
                <c:pt idx="3">
                  <c:v>100.85</c:v>
                </c:pt>
                <c:pt idx="4">
                  <c:v>102.13</c:v>
                </c:pt>
              </c:numCache>
            </c:numRef>
          </c:val>
          <c:smooth val="0"/>
          <c:extLst>
            <c:ext xmlns:c16="http://schemas.microsoft.com/office/drawing/2014/chart" uri="{C3380CC4-5D6E-409C-BE32-E72D297353CC}">
              <c16:uniqueId val="{00000001-6928-4915-A959-F6FFD3ED8EB8}"/>
            </c:ext>
          </c:extLst>
        </c:ser>
        <c:dLbls>
          <c:showLegendKey val="0"/>
          <c:showVal val="0"/>
          <c:showCatName val="0"/>
          <c:showSerName val="0"/>
          <c:showPercent val="0"/>
          <c:showBubbleSize val="0"/>
        </c:dLbls>
        <c:marker val="1"/>
        <c:smooth val="0"/>
        <c:axId val="90131456"/>
        <c:axId val="90137728"/>
      </c:lineChart>
      <c:dateAx>
        <c:axId val="90131456"/>
        <c:scaling>
          <c:orientation val="minMax"/>
        </c:scaling>
        <c:delete val="1"/>
        <c:axPos val="b"/>
        <c:numFmt formatCode="ge" sourceLinked="1"/>
        <c:majorTickMark val="none"/>
        <c:minorTickMark val="none"/>
        <c:tickLblPos val="none"/>
        <c:crossAx val="90137728"/>
        <c:crosses val="autoZero"/>
        <c:auto val="1"/>
        <c:lblOffset val="100"/>
        <c:baseTimeUnit val="years"/>
      </c:dateAx>
      <c:valAx>
        <c:axId val="901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20.83</c:v>
                </c:pt>
                <c:pt idx="1">
                  <c:v>38.65</c:v>
                </c:pt>
                <c:pt idx="2">
                  <c:v>42.14</c:v>
                </c:pt>
                <c:pt idx="3">
                  <c:v>45.59</c:v>
                </c:pt>
                <c:pt idx="4">
                  <c:v>48.67</c:v>
                </c:pt>
              </c:numCache>
            </c:numRef>
          </c:val>
          <c:extLst>
            <c:ext xmlns:c16="http://schemas.microsoft.com/office/drawing/2014/chart" uri="{C3380CC4-5D6E-409C-BE32-E72D297353CC}">
              <c16:uniqueId val="{00000000-68BA-41E6-B892-447D74375A09}"/>
            </c:ext>
          </c:extLst>
        </c:ser>
        <c:dLbls>
          <c:showLegendKey val="0"/>
          <c:showVal val="0"/>
          <c:showCatName val="0"/>
          <c:showSerName val="0"/>
          <c:showPercent val="0"/>
          <c:showBubbleSize val="0"/>
        </c:dLbls>
        <c:gapWidth val="150"/>
        <c:axId val="90160512"/>
        <c:axId val="916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22.34</c:v>
                </c:pt>
                <c:pt idx="2">
                  <c:v>22.79</c:v>
                </c:pt>
                <c:pt idx="3">
                  <c:v>22.77</c:v>
                </c:pt>
                <c:pt idx="4">
                  <c:v>23.93</c:v>
                </c:pt>
              </c:numCache>
            </c:numRef>
          </c:val>
          <c:smooth val="0"/>
          <c:extLst>
            <c:ext xmlns:c16="http://schemas.microsoft.com/office/drawing/2014/chart" uri="{C3380CC4-5D6E-409C-BE32-E72D297353CC}">
              <c16:uniqueId val="{00000001-68BA-41E6-B892-447D74375A09}"/>
            </c:ext>
          </c:extLst>
        </c:ser>
        <c:dLbls>
          <c:showLegendKey val="0"/>
          <c:showVal val="0"/>
          <c:showCatName val="0"/>
          <c:showSerName val="0"/>
          <c:showPercent val="0"/>
          <c:showBubbleSize val="0"/>
        </c:dLbls>
        <c:marker val="1"/>
        <c:smooth val="0"/>
        <c:axId val="90160512"/>
        <c:axId val="91624960"/>
      </c:lineChart>
      <c:dateAx>
        <c:axId val="90160512"/>
        <c:scaling>
          <c:orientation val="minMax"/>
        </c:scaling>
        <c:delete val="1"/>
        <c:axPos val="b"/>
        <c:numFmt formatCode="ge" sourceLinked="1"/>
        <c:majorTickMark val="none"/>
        <c:minorTickMark val="none"/>
        <c:tickLblPos val="none"/>
        <c:crossAx val="91624960"/>
        <c:crosses val="autoZero"/>
        <c:auto val="1"/>
        <c:lblOffset val="100"/>
        <c:baseTimeUnit val="years"/>
      </c:dateAx>
      <c:valAx>
        <c:axId val="91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FE-4CF6-905D-54AD58419B65}"/>
            </c:ext>
          </c:extLst>
        </c:ser>
        <c:dLbls>
          <c:showLegendKey val="0"/>
          <c:showVal val="0"/>
          <c:showCatName val="0"/>
          <c:showSerName val="0"/>
          <c:showPercent val="0"/>
          <c:showBubbleSize val="0"/>
        </c:dLbls>
        <c:gapWidth val="150"/>
        <c:axId val="91648000"/>
        <c:axId val="916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A2FE-4CF6-905D-54AD58419B65}"/>
            </c:ext>
          </c:extLst>
        </c:ser>
        <c:dLbls>
          <c:showLegendKey val="0"/>
          <c:showVal val="0"/>
          <c:showCatName val="0"/>
          <c:showSerName val="0"/>
          <c:showPercent val="0"/>
          <c:showBubbleSize val="0"/>
        </c:dLbls>
        <c:marker val="1"/>
        <c:smooth val="0"/>
        <c:axId val="91648000"/>
        <c:axId val="91649920"/>
      </c:lineChart>
      <c:dateAx>
        <c:axId val="91648000"/>
        <c:scaling>
          <c:orientation val="minMax"/>
        </c:scaling>
        <c:delete val="1"/>
        <c:axPos val="b"/>
        <c:numFmt formatCode="ge" sourceLinked="1"/>
        <c:majorTickMark val="none"/>
        <c:minorTickMark val="none"/>
        <c:tickLblPos val="none"/>
        <c:crossAx val="91649920"/>
        <c:crosses val="autoZero"/>
        <c:auto val="1"/>
        <c:lblOffset val="100"/>
        <c:baseTimeUnit val="years"/>
      </c:dateAx>
      <c:valAx>
        <c:axId val="916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8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110.92</c:v>
                </c:pt>
                <c:pt idx="1">
                  <c:v>257.32</c:v>
                </c:pt>
                <c:pt idx="2">
                  <c:v>249.18</c:v>
                </c:pt>
                <c:pt idx="3">
                  <c:v>241.58</c:v>
                </c:pt>
                <c:pt idx="4">
                  <c:v>147.46</c:v>
                </c:pt>
              </c:numCache>
            </c:numRef>
          </c:val>
          <c:extLst>
            <c:ext xmlns:c16="http://schemas.microsoft.com/office/drawing/2014/chart" uri="{C3380CC4-5D6E-409C-BE32-E72D297353CC}">
              <c16:uniqueId val="{00000000-35A3-4FB9-A97A-7F27C15CC399}"/>
            </c:ext>
          </c:extLst>
        </c:ser>
        <c:dLbls>
          <c:showLegendKey val="0"/>
          <c:showVal val="0"/>
          <c:showCatName val="0"/>
          <c:showSerName val="0"/>
          <c:showPercent val="0"/>
          <c:showBubbleSize val="0"/>
        </c:dLbls>
        <c:gapWidth val="150"/>
        <c:axId val="100354304"/>
        <c:axId val="1003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184.13</c:v>
                </c:pt>
                <c:pt idx="2">
                  <c:v>101.85</c:v>
                </c:pt>
                <c:pt idx="3">
                  <c:v>110.77</c:v>
                </c:pt>
                <c:pt idx="4">
                  <c:v>109.51</c:v>
                </c:pt>
              </c:numCache>
            </c:numRef>
          </c:val>
          <c:smooth val="0"/>
          <c:extLst>
            <c:ext xmlns:c16="http://schemas.microsoft.com/office/drawing/2014/chart" uri="{C3380CC4-5D6E-409C-BE32-E72D297353CC}">
              <c16:uniqueId val="{00000001-35A3-4FB9-A97A-7F27C15CC399}"/>
            </c:ext>
          </c:extLst>
        </c:ser>
        <c:dLbls>
          <c:showLegendKey val="0"/>
          <c:showVal val="0"/>
          <c:showCatName val="0"/>
          <c:showSerName val="0"/>
          <c:showPercent val="0"/>
          <c:showBubbleSize val="0"/>
        </c:dLbls>
        <c:marker val="1"/>
        <c:smooth val="0"/>
        <c:axId val="100354304"/>
        <c:axId val="100360576"/>
      </c:lineChart>
      <c:dateAx>
        <c:axId val="100354304"/>
        <c:scaling>
          <c:orientation val="minMax"/>
        </c:scaling>
        <c:delete val="1"/>
        <c:axPos val="b"/>
        <c:numFmt formatCode="ge" sourceLinked="1"/>
        <c:majorTickMark val="none"/>
        <c:minorTickMark val="none"/>
        <c:tickLblPos val="none"/>
        <c:crossAx val="100360576"/>
        <c:crosses val="autoZero"/>
        <c:auto val="1"/>
        <c:lblOffset val="100"/>
        <c:baseTimeUnit val="years"/>
      </c:dateAx>
      <c:valAx>
        <c:axId val="1003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9.7200000000000006</c:v>
                </c:pt>
                <c:pt idx="1">
                  <c:v>4.28</c:v>
                </c:pt>
                <c:pt idx="2">
                  <c:v>3.91</c:v>
                </c:pt>
                <c:pt idx="3">
                  <c:v>13.54</c:v>
                </c:pt>
                <c:pt idx="4">
                  <c:v>6.51</c:v>
                </c:pt>
              </c:numCache>
            </c:numRef>
          </c:val>
          <c:extLst>
            <c:ext xmlns:c16="http://schemas.microsoft.com/office/drawing/2014/chart" uri="{C3380CC4-5D6E-409C-BE32-E72D297353CC}">
              <c16:uniqueId val="{00000000-B440-4ED0-B84E-A59B3C97FC23}"/>
            </c:ext>
          </c:extLst>
        </c:ser>
        <c:dLbls>
          <c:showLegendKey val="0"/>
          <c:showVal val="0"/>
          <c:showCatName val="0"/>
          <c:showSerName val="0"/>
          <c:showPercent val="0"/>
          <c:showBubbleSize val="0"/>
        </c:dLbls>
        <c:gapWidth val="150"/>
        <c:axId val="91361280"/>
        <c:axId val="913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63.22</c:v>
                </c:pt>
                <c:pt idx="2">
                  <c:v>49.07</c:v>
                </c:pt>
                <c:pt idx="3">
                  <c:v>46.78</c:v>
                </c:pt>
                <c:pt idx="4">
                  <c:v>47.44</c:v>
                </c:pt>
              </c:numCache>
            </c:numRef>
          </c:val>
          <c:smooth val="0"/>
          <c:extLst>
            <c:ext xmlns:c16="http://schemas.microsoft.com/office/drawing/2014/chart" uri="{C3380CC4-5D6E-409C-BE32-E72D297353CC}">
              <c16:uniqueId val="{00000001-B440-4ED0-B84E-A59B3C97FC23}"/>
            </c:ext>
          </c:extLst>
        </c:ser>
        <c:dLbls>
          <c:showLegendKey val="0"/>
          <c:showVal val="0"/>
          <c:showCatName val="0"/>
          <c:showSerName val="0"/>
          <c:showPercent val="0"/>
          <c:showBubbleSize val="0"/>
        </c:dLbls>
        <c:marker val="1"/>
        <c:smooth val="0"/>
        <c:axId val="91361280"/>
        <c:axId val="91362432"/>
      </c:lineChart>
      <c:dateAx>
        <c:axId val="91361280"/>
        <c:scaling>
          <c:orientation val="minMax"/>
        </c:scaling>
        <c:delete val="1"/>
        <c:axPos val="b"/>
        <c:numFmt formatCode="ge" sourceLinked="1"/>
        <c:majorTickMark val="none"/>
        <c:minorTickMark val="none"/>
        <c:tickLblPos val="none"/>
        <c:crossAx val="91362432"/>
        <c:crosses val="autoZero"/>
        <c:auto val="1"/>
        <c:lblOffset val="100"/>
        <c:baseTimeUnit val="years"/>
      </c:dateAx>
      <c:valAx>
        <c:axId val="91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1065.26</c:v>
                </c:pt>
                <c:pt idx="1">
                  <c:v>1346.64</c:v>
                </c:pt>
                <c:pt idx="2">
                  <c:v>1213.22</c:v>
                </c:pt>
                <c:pt idx="3">
                  <c:v>1067.47</c:v>
                </c:pt>
                <c:pt idx="4">
                  <c:v>1024.95</c:v>
                </c:pt>
              </c:numCache>
            </c:numRef>
          </c:val>
          <c:extLst>
            <c:ext xmlns:c16="http://schemas.microsoft.com/office/drawing/2014/chart" uri="{C3380CC4-5D6E-409C-BE32-E72D297353CC}">
              <c16:uniqueId val="{00000000-1BA1-47BA-89D5-178632562377}"/>
            </c:ext>
          </c:extLst>
        </c:ser>
        <c:dLbls>
          <c:showLegendKey val="0"/>
          <c:showVal val="0"/>
          <c:showCatName val="0"/>
          <c:showSerName val="0"/>
          <c:showPercent val="0"/>
          <c:showBubbleSize val="0"/>
        </c:dLbls>
        <c:gapWidth val="150"/>
        <c:axId val="91404160"/>
        <c:axId val="914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1BA1-47BA-89D5-178632562377}"/>
            </c:ext>
          </c:extLst>
        </c:ser>
        <c:dLbls>
          <c:showLegendKey val="0"/>
          <c:showVal val="0"/>
          <c:showCatName val="0"/>
          <c:showSerName val="0"/>
          <c:showPercent val="0"/>
          <c:showBubbleSize val="0"/>
        </c:dLbls>
        <c:marker val="1"/>
        <c:smooth val="0"/>
        <c:axId val="91404160"/>
        <c:axId val="91414528"/>
      </c:lineChart>
      <c:dateAx>
        <c:axId val="91404160"/>
        <c:scaling>
          <c:orientation val="minMax"/>
        </c:scaling>
        <c:delete val="1"/>
        <c:axPos val="b"/>
        <c:numFmt formatCode="ge" sourceLinked="1"/>
        <c:majorTickMark val="none"/>
        <c:minorTickMark val="none"/>
        <c:tickLblPos val="none"/>
        <c:crossAx val="91414528"/>
        <c:crosses val="autoZero"/>
        <c:auto val="1"/>
        <c:lblOffset val="100"/>
        <c:baseTimeUnit val="years"/>
      </c:dateAx>
      <c:valAx>
        <c:axId val="91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134.43</c:v>
                </c:pt>
                <c:pt idx="1">
                  <c:v>111.69</c:v>
                </c:pt>
                <c:pt idx="2">
                  <c:v>94.13</c:v>
                </c:pt>
                <c:pt idx="3">
                  <c:v>93.95</c:v>
                </c:pt>
                <c:pt idx="4">
                  <c:v>135.80000000000001</c:v>
                </c:pt>
              </c:numCache>
            </c:numRef>
          </c:val>
          <c:extLst>
            <c:ext xmlns:c16="http://schemas.microsoft.com/office/drawing/2014/chart" uri="{C3380CC4-5D6E-409C-BE32-E72D297353CC}">
              <c16:uniqueId val="{00000000-AB2E-452A-8BB5-9762A13DCA4A}"/>
            </c:ext>
          </c:extLst>
        </c:ser>
        <c:dLbls>
          <c:showLegendKey val="0"/>
          <c:showVal val="0"/>
          <c:showCatName val="0"/>
          <c:showSerName val="0"/>
          <c:showPercent val="0"/>
          <c:showBubbleSize val="0"/>
        </c:dLbls>
        <c:gapWidth val="150"/>
        <c:axId val="91494272"/>
        <c:axId val="91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AB2E-452A-8BB5-9762A13DCA4A}"/>
            </c:ext>
          </c:extLst>
        </c:ser>
        <c:dLbls>
          <c:showLegendKey val="0"/>
          <c:showVal val="0"/>
          <c:showCatName val="0"/>
          <c:showSerName val="0"/>
          <c:showPercent val="0"/>
          <c:showBubbleSize val="0"/>
        </c:dLbls>
        <c:marker val="1"/>
        <c:smooth val="0"/>
        <c:axId val="91494272"/>
        <c:axId val="91512832"/>
      </c:lineChart>
      <c:dateAx>
        <c:axId val="91494272"/>
        <c:scaling>
          <c:orientation val="minMax"/>
        </c:scaling>
        <c:delete val="1"/>
        <c:axPos val="b"/>
        <c:numFmt formatCode="ge" sourceLinked="1"/>
        <c:majorTickMark val="none"/>
        <c:minorTickMark val="none"/>
        <c:tickLblPos val="none"/>
        <c:crossAx val="91512832"/>
        <c:crosses val="autoZero"/>
        <c:auto val="1"/>
        <c:lblOffset val="100"/>
        <c:baseTimeUnit val="years"/>
      </c:dateAx>
      <c:valAx>
        <c:axId val="91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237.47</c:v>
                </c:pt>
                <c:pt idx="1">
                  <c:v>281.83999999999997</c:v>
                </c:pt>
                <c:pt idx="2">
                  <c:v>336.28</c:v>
                </c:pt>
                <c:pt idx="3">
                  <c:v>337.99</c:v>
                </c:pt>
                <c:pt idx="4">
                  <c:v>232.87</c:v>
                </c:pt>
              </c:numCache>
            </c:numRef>
          </c:val>
          <c:extLst>
            <c:ext xmlns:c16="http://schemas.microsoft.com/office/drawing/2014/chart" uri="{C3380CC4-5D6E-409C-BE32-E72D297353CC}">
              <c16:uniqueId val="{00000000-EBDC-46A3-8678-FCBA143D3288}"/>
            </c:ext>
          </c:extLst>
        </c:ser>
        <c:dLbls>
          <c:showLegendKey val="0"/>
          <c:showVal val="0"/>
          <c:showCatName val="0"/>
          <c:showSerName val="0"/>
          <c:showPercent val="0"/>
          <c:showBubbleSize val="0"/>
        </c:dLbls>
        <c:gapWidth val="150"/>
        <c:axId val="91539712"/>
        <c:axId val="915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EBDC-46A3-8678-FCBA143D3288}"/>
            </c:ext>
          </c:extLst>
        </c:ser>
        <c:dLbls>
          <c:showLegendKey val="0"/>
          <c:showVal val="0"/>
          <c:showCatName val="0"/>
          <c:showSerName val="0"/>
          <c:showPercent val="0"/>
          <c:showBubbleSize val="0"/>
        </c:dLbls>
        <c:marker val="1"/>
        <c:smooth val="0"/>
        <c:axId val="91539712"/>
        <c:axId val="91541888"/>
      </c:lineChart>
      <c:dateAx>
        <c:axId val="91539712"/>
        <c:scaling>
          <c:orientation val="minMax"/>
        </c:scaling>
        <c:delete val="1"/>
        <c:axPos val="b"/>
        <c:numFmt formatCode="ge" sourceLinked="1"/>
        <c:majorTickMark val="none"/>
        <c:minorTickMark val="none"/>
        <c:tickLblPos val="none"/>
        <c:crossAx val="91541888"/>
        <c:crosses val="autoZero"/>
        <c:auto val="1"/>
        <c:lblOffset val="100"/>
        <c:baseTimeUnit val="years"/>
      </c:dateAx>
      <c:valAx>
        <c:axId val="91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岸和田市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196871</v>
      </c>
      <c r="AM8" s="50"/>
      <c r="AN8" s="50"/>
      <c r="AO8" s="50"/>
      <c r="AP8" s="50"/>
      <c r="AQ8" s="50"/>
      <c r="AR8" s="50"/>
      <c r="AS8" s="50"/>
      <c r="AT8" s="45">
        <f>データ!T6</f>
        <v>72.680000000000007</v>
      </c>
      <c r="AU8" s="45"/>
      <c r="AV8" s="45"/>
      <c r="AW8" s="45"/>
      <c r="AX8" s="45"/>
      <c r="AY8" s="45"/>
      <c r="AZ8" s="45"/>
      <c r="BA8" s="45"/>
      <c r="BB8" s="45">
        <f>データ!U6</f>
        <v>2708.74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21.1</v>
      </c>
      <c r="J10" s="45"/>
      <c r="K10" s="45"/>
      <c r="L10" s="45"/>
      <c r="M10" s="45"/>
      <c r="N10" s="45"/>
      <c r="O10" s="45"/>
      <c r="P10" s="45">
        <f>データ!P6</f>
        <v>0.03</v>
      </c>
      <c r="Q10" s="45"/>
      <c r="R10" s="45"/>
      <c r="S10" s="45"/>
      <c r="T10" s="45"/>
      <c r="U10" s="45"/>
      <c r="V10" s="45"/>
      <c r="W10" s="45">
        <f>データ!Q6</f>
        <v>99.55</v>
      </c>
      <c r="X10" s="45"/>
      <c r="Y10" s="45"/>
      <c r="Z10" s="45"/>
      <c r="AA10" s="45"/>
      <c r="AB10" s="45"/>
      <c r="AC10" s="45"/>
      <c r="AD10" s="50">
        <f>データ!R6</f>
        <v>2818</v>
      </c>
      <c r="AE10" s="50"/>
      <c r="AF10" s="50"/>
      <c r="AG10" s="50"/>
      <c r="AH10" s="50"/>
      <c r="AI10" s="50"/>
      <c r="AJ10" s="50"/>
      <c r="AK10" s="2"/>
      <c r="AL10" s="50">
        <f>データ!V6</f>
        <v>52</v>
      </c>
      <c r="AM10" s="50"/>
      <c r="AN10" s="50"/>
      <c r="AO10" s="50"/>
      <c r="AP10" s="50"/>
      <c r="AQ10" s="50"/>
      <c r="AR10" s="50"/>
      <c r="AS10" s="50"/>
      <c r="AT10" s="45">
        <f>データ!W6</f>
        <v>0.08</v>
      </c>
      <c r="AU10" s="45"/>
      <c r="AV10" s="45"/>
      <c r="AW10" s="45"/>
      <c r="AX10" s="45"/>
      <c r="AY10" s="45"/>
      <c r="AZ10" s="45"/>
      <c r="BA10" s="45"/>
      <c r="BB10" s="45">
        <f>データ!X6</f>
        <v>650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1RpVhyvpAI9c6srSLQ3h4jQ16Q/um0Bu4WAsfrgbGeNy0izWHEDOpb986ACsVzndQyXj3uvznuT6OdkGHx4GAg==" saltValue="9sl5asfTBP2O+FpLkdDhj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272027</v>
      </c>
      <c r="D6" s="33">
        <f t="shared" si="3"/>
        <v>46</v>
      </c>
      <c r="E6" s="33">
        <f t="shared" si="3"/>
        <v>17</v>
      </c>
      <c r="F6" s="33">
        <f t="shared" si="3"/>
        <v>4</v>
      </c>
      <c r="G6" s="33">
        <f t="shared" si="3"/>
        <v>0</v>
      </c>
      <c r="H6" s="33" t="str">
        <f t="shared" si="3"/>
        <v>大阪府　岸和田市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21.1</v>
      </c>
      <c r="P6" s="34">
        <f t="shared" si="3"/>
        <v>0.03</v>
      </c>
      <c r="Q6" s="34">
        <f t="shared" si="3"/>
        <v>99.55</v>
      </c>
      <c r="R6" s="34">
        <f t="shared" si="3"/>
        <v>2818</v>
      </c>
      <c r="S6" s="34">
        <f t="shared" si="3"/>
        <v>196871</v>
      </c>
      <c r="T6" s="34">
        <f t="shared" si="3"/>
        <v>72.680000000000007</v>
      </c>
      <c r="U6" s="34">
        <f t="shared" si="3"/>
        <v>2708.74</v>
      </c>
      <c r="V6" s="34">
        <f t="shared" si="3"/>
        <v>52</v>
      </c>
      <c r="W6" s="34">
        <f t="shared" si="3"/>
        <v>0.08</v>
      </c>
      <c r="X6" s="34">
        <f t="shared" si="3"/>
        <v>650</v>
      </c>
      <c r="Y6" s="35">
        <f>IF(Y7="",NA(),Y7)</f>
        <v>120.12</v>
      </c>
      <c r="Z6" s="35">
        <f t="shared" ref="Z6:AH6" si="4">IF(Z7="",NA(),Z7)</f>
        <v>106.32</v>
      </c>
      <c r="AA6" s="35">
        <f t="shared" si="4"/>
        <v>100.02</v>
      </c>
      <c r="AB6" s="35">
        <f t="shared" si="4"/>
        <v>100.09</v>
      </c>
      <c r="AC6" s="35">
        <f t="shared" si="4"/>
        <v>111.9</v>
      </c>
      <c r="AD6" s="35">
        <f t="shared" si="4"/>
        <v>95.59</v>
      </c>
      <c r="AE6" s="35">
        <f t="shared" si="4"/>
        <v>101.24</v>
      </c>
      <c r="AF6" s="35">
        <f t="shared" si="4"/>
        <v>100.94</v>
      </c>
      <c r="AG6" s="35">
        <f t="shared" si="4"/>
        <v>100.85</v>
      </c>
      <c r="AH6" s="35">
        <f t="shared" si="4"/>
        <v>102.13</v>
      </c>
      <c r="AI6" s="34" t="str">
        <f>IF(AI7="","",IF(AI7="-","【-】","【"&amp;SUBSTITUTE(TEXT(AI7,"#,##0.00"),"-","△")&amp;"】"))</f>
        <v>【102.38】</v>
      </c>
      <c r="AJ6" s="35">
        <f>IF(AJ7="",NA(),AJ7)</f>
        <v>110.92</v>
      </c>
      <c r="AK6" s="35">
        <f t="shared" ref="AK6:AS6" si="5">IF(AK7="",NA(),AK7)</f>
        <v>257.32</v>
      </c>
      <c r="AL6" s="35">
        <f t="shared" si="5"/>
        <v>249.18</v>
      </c>
      <c r="AM6" s="35">
        <f t="shared" si="5"/>
        <v>241.58</v>
      </c>
      <c r="AN6" s="35">
        <f t="shared" si="5"/>
        <v>147.46</v>
      </c>
      <c r="AO6" s="35">
        <f t="shared" si="5"/>
        <v>137.81</v>
      </c>
      <c r="AP6" s="35">
        <f t="shared" si="5"/>
        <v>184.13</v>
      </c>
      <c r="AQ6" s="35">
        <f t="shared" si="5"/>
        <v>101.85</v>
      </c>
      <c r="AR6" s="35">
        <f t="shared" si="5"/>
        <v>110.77</v>
      </c>
      <c r="AS6" s="35">
        <f t="shared" si="5"/>
        <v>109.51</v>
      </c>
      <c r="AT6" s="34" t="str">
        <f>IF(AT7="","",IF(AT7="-","【-】","【"&amp;SUBSTITUTE(TEXT(AT7,"#,##0.00"),"-","△")&amp;"】"))</f>
        <v>【102.97】</v>
      </c>
      <c r="AU6" s="35">
        <f>IF(AU7="",NA(),AU7)</f>
        <v>9.7200000000000006</v>
      </c>
      <c r="AV6" s="35">
        <f t="shared" ref="AV6:BD6" si="6">IF(AV7="",NA(),AV7)</f>
        <v>4.28</v>
      </c>
      <c r="AW6" s="35">
        <f t="shared" si="6"/>
        <v>3.91</v>
      </c>
      <c r="AX6" s="35">
        <f t="shared" si="6"/>
        <v>13.54</v>
      </c>
      <c r="AY6" s="35">
        <f t="shared" si="6"/>
        <v>6.51</v>
      </c>
      <c r="AZ6" s="35">
        <f t="shared" si="6"/>
        <v>189.4</v>
      </c>
      <c r="BA6" s="35">
        <f t="shared" si="6"/>
        <v>63.22</v>
      </c>
      <c r="BB6" s="35">
        <f t="shared" si="6"/>
        <v>49.07</v>
      </c>
      <c r="BC6" s="35">
        <f t="shared" si="6"/>
        <v>46.78</v>
      </c>
      <c r="BD6" s="35">
        <f t="shared" si="6"/>
        <v>47.44</v>
      </c>
      <c r="BE6" s="34" t="str">
        <f>IF(BE7="","",IF(BE7="-","【-】","【"&amp;SUBSTITUTE(TEXT(BE7,"#,##0.00"),"-","△")&amp;"】"))</f>
        <v>【54.73】</v>
      </c>
      <c r="BF6" s="35">
        <f>IF(BF7="",NA(),BF7)</f>
        <v>1065.26</v>
      </c>
      <c r="BG6" s="35">
        <f t="shared" ref="BG6:BO6" si="7">IF(BG7="",NA(),BG7)</f>
        <v>1346.64</v>
      </c>
      <c r="BH6" s="35">
        <f t="shared" si="7"/>
        <v>1213.22</v>
      </c>
      <c r="BI6" s="35">
        <f t="shared" si="7"/>
        <v>1067.47</v>
      </c>
      <c r="BJ6" s="35">
        <f t="shared" si="7"/>
        <v>1024.95</v>
      </c>
      <c r="BK6" s="35">
        <f t="shared" si="7"/>
        <v>1554.05</v>
      </c>
      <c r="BL6" s="35">
        <f t="shared" si="7"/>
        <v>1436</v>
      </c>
      <c r="BM6" s="35">
        <f t="shared" si="7"/>
        <v>1434.89</v>
      </c>
      <c r="BN6" s="35">
        <f t="shared" si="7"/>
        <v>1298.9100000000001</v>
      </c>
      <c r="BO6" s="35">
        <f t="shared" si="7"/>
        <v>1243.71</v>
      </c>
      <c r="BP6" s="34" t="str">
        <f>IF(BP7="","",IF(BP7="-","【-】","【"&amp;SUBSTITUTE(TEXT(BP7,"#,##0.00"),"-","△")&amp;"】"))</f>
        <v>【1,225.44】</v>
      </c>
      <c r="BQ6" s="35">
        <f>IF(BQ7="",NA(),BQ7)</f>
        <v>134.43</v>
      </c>
      <c r="BR6" s="35">
        <f t="shared" ref="BR6:BZ6" si="8">IF(BR7="",NA(),BR7)</f>
        <v>111.69</v>
      </c>
      <c r="BS6" s="35">
        <f t="shared" si="8"/>
        <v>94.13</v>
      </c>
      <c r="BT6" s="35">
        <f t="shared" si="8"/>
        <v>93.95</v>
      </c>
      <c r="BU6" s="35">
        <f t="shared" si="8"/>
        <v>135.80000000000001</v>
      </c>
      <c r="BV6" s="35">
        <f t="shared" si="8"/>
        <v>53.01</v>
      </c>
      <c r="BW6" s="35">
        <f t="shared" si="8"/>
        <v>66.56</v>
      </c>
      <c r="BX6" s="35">
        <f t="shared" si="8"/>
        <v>66.22</v>
      </c>
      <c r="BY6" s="35">
        <f t="shared" si="8"/>
        <v>69.87</v>
      </c>
      <c r="BZ6" s="35">
        <f t="shared" si="8"/>
        <v>74.3</v>
      </c>
      <c r="CA6" s="34" t="str">
        <f>IF(CA7="","",IF(CA7="-","【-】","【"&amp;SUBSTITUTE(TEXT(CA7,"#,##0.00"),"-","△")&amp;"】"))</f>
        <v>【75.58】</v>
      </c>
      <c r="CB6" s="35">
        <f>IF(CB7="",NA(),CB7)</f>
        <v>237.47</v>
      </c>
      <c r="CC6" s="35">
        <f t="shared" ref="CC6:CK6" si="9">IF(CC7="",NA(),CC7)</f>
        <v>281.83999999999997</v>
      </c>
      <c r="CD6" s="35">
        <f t="shared" si="9"/>
        <v>336.28</v>
      </c>
      <c r="CE6" s="35">
        <f t="shared" si="9"/>
        <v>337.99</v>
      </c>
      <c r="CF6" s="35">
        <f t="shared" si="9"/>
        <v>232.87</v>
      </c>
      <c r="CG6" s="35">
        <f t="shared" si="9"/>
        <v>299.39</v>
      </c>
      <c r="CH6" s="35">
        <f t="shared" si="9"/>
        <v>244.29</v>
      </c>
      <c r="CI6" s="35">
        <f t="shared" si="9"/>
        <v>246.72</v>
      </c>
      <c r="CJ6" s="35">
        <f t="shared" si="9"/>
        <v>234.96</v>
      </c>
      <c r="CK6" s="35">
        <f t="shared" si="9"/>
        <v>221.81</v>
      </c>
      <c r="CL6" s="34" t="str">
        <f>IF(CL7="","",IF(CL7="-","【-】","【"&amp;SUBSTITUTE(TEXT(CL7,"#,##0.00"),"-","△")&amp;"】"))</f>
        <v>【215.23】</v>
      </c>
      <c r="CM6" s="35">
        <f>IF(CM7="",NA(),CM7)</f>
        <v>105.88</v>
      </c>
      <c r="CN6" s="35">
        <f t="shared" ref="CN6:CV6" si="10">IF(CN7="",NA(),CN7)</f>
        <v>85.29</v>
      </c>
      <c r="CO6" s="35">
        <f t="shared" si="10"/>
        <v>81.37</v>
      </c>
      <c r="CP6" s="35">
        <f t="shared" si="10"/>
        <v>83.82</v>
      </c>
      <c r="CQ6" s="35">
        <f t="shared" si="10"/>
        <v>80.39</v>
      </c>
      <c r="CR6" s="35">
        <f t="shared" si="10"/>
        <v>36.200000000000003</v>
      </c>
      <c r="CS6" s="35">
        <f t="shared" si="10"/>
        <v>43.58</v>
      </c>
      <c r="CT6" s="35">
        <f t="shared" si="10"/>
        <v>41.35</v>
      </c>
      <c r="CU6" s="35">
        <f t="shared" si="10"/>
        <v>42.9</v>
      </c>
      <c r="CV6" s="35">
        <f t="shared" si="10"/>
        <v>43.36</v>
      </c>
      <c r="CW6" s="34" t="str">
        <f>IF(CW7="","",IF(CW7="-","【-】","【"&amp;SUBSTITUTE(TEXT(CW7,"#,##0.00"),"-","△")&amp;"】"))</f>
        <v>【42.66】</v>
      </c>
      <c r="CX6" s="35">
        <f>IF(CX7="",NA(),CX7)</f>
        <v>73.08</v>
      </c>
      <c r="CY6" s="35">
        <f t="shared" ref="CY6:DG6" si="11">IF(CY7="",NA(),CY7)</f>
        <v>73.08</v>
      </c>
      <c r="CZ6" s="35">
        <f t="shared" si="11"/>
        <v>73.08</v>
      </c>
      <c r="DA6" s="35">
        <f t="shared" si="11"/>
        <v>73.08</v>
      </c>
      <c r="DB6" s="35">
        <f t="shared" si="11"/>
        <v>71.150000000000006</v>
      </c>
      <c r="DC6" s="35">
        <f t="shared" si="11"/>
        <v>71.069999999999993</v>
      </c>
      <c r="DD6" s="35">
        <f t="shared" si="11"/>
        <v>82.35</v>
      </c>
      <c r="DE6" s="35">
        <f t="shared" si="11"/>
        <v>82.9</v>
      </c>
      <c r="DF6" s="35">
        <f t="shared" si="11"/>
        <v>83.5</v>
      </c>
      <c r="DG6" s="35">
        <f t="shared" si="11"/>
        <v>83.06</v>
      </c>
      <c r="DH6" s="34" t="str">
        <f>IF(DH7="","",IF(DH7="-","【-】","【"&amp;SUBSTITUTE(TEXT(DH7,"#,##0.00"),"-","△")&amp;"】"))</f>
        <v>【82.67】</v>
      </c>
      <c r="DI6" s="35">
        <f>IF(DI7="",NA(),DI7)</f>
        <v>20.83</v>
      </c>
      <c r="DJ6" s="35">
        <f t="shared" ref="DJ6:DR6" si="12">IF(DJ7="",NA(),DJ7)</f>
        <v>38.65</v>
      </c>
      <c r="DK6" s="35">
        <f t="shared" si="12"/>
        <v>42.14</v>
      </c>
      <c r="DL6" s="35">
        <f t="shared" si="12"/>
        <v>45.59</v>
      </c>
      <c r="DM6" s="35">
        <f t="shared" si="12"/>
        <v>48.67</v>
      </c>
      <c r="DN6" s="35">
        <f t="shared" si="12"/>
        <v>6.66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272027</v>
      </c>
      <c r="D7" s="37">
        <v>46</v>
      </c>
      <c r="E7" s="37">
        <v>17</v>
      </c>
      <c r="F7" s="37">
        <v>4</v>
      </c>
      <c r="G7" s="37">
        <v>0</v>
      </c>
      <c r="H7" s="37" t="s">
        <v>108</v>
      </c>
      <c r="I7" s="37" t="s">
        <v>109</v>
      </c>
      <c r="J7" s="37" t="s">
        <v>110</v>
      </c>
      <c r="K7" s="37" t="s">
        <v>111</v>
      </c>
      <c r="L7" s="37" t="s">
        <v>112</v>
      </c>
      <c r="M7" s="37" t="s">
        <v>113</v>
      </c>
      <c r="N7" s="38" t="s">
        <v>114</v>
      </c>
      <c r="O7" s="38">
        <v>21.1</v>
      </c>
      <c r="P7" s="38">
        <v>0.03</v>
      </c>
      <c r="Q7" s="38">
        <v>99.55</v>
      </c>
      <c r="R7" s="38">
        <v>2818</v>
      </c>
      <c r="S7" s="38">
        <v>196871</v>
      </c>
      <c r="T7" s="38">
        <v>72.680000000000007</v>
      </c>
      <c r="U7" s="38">
        <v>2708.74</v>
      </c>
      <c r="V7" s="38">
        <v>52</v>
      </c>
      <c r="W7" s="38">
        <v>0.08</v>
      </c>
      <c r="X7" s="38">
        <v>650</v>
      </c>
      <c r="Y7" s="38">
        <v>120.12</v>
      </c>
      <c r="Z7" s="38">
        <v>106.32</v>
      </c>
      <c r="AA7" s="38">
        <v>100.02</v>
      </c>
      <c r="AB7" s="38">
        <v>100.09</v>
      </c>
      <c r="AC7" s="38">
        <v>111.9</v>
      </c>
      <c r="AD7" s="38">
        <v>95.59</v>
      </c>
      <c r="AE7" s="38">
        <v>101.24</v>
      </c>
      <c r="AF7" s="38">
        <v>100.94</v>
      </c>
      <c r="AG7" s="38">
        <v>100.85</v>
      </c>
      <c r="AH7" s="38">
        <v>102.13</v>
      </c>
      <c r="AI7" s="38">
        <v>102.38</v>
      </c>
      <c r="AJ7" s="38">
        <v>110.92</v>
      </c>
      <c r="AK7" s="38">
        <v>257.32</v>
      </c>
      <c r="AL7" s="38">
        <v>249.18</v>
      </c>
      <c r="AM7" s="38">
        <v>241.58</v>
      </c>
      <c r="AN7" s="38">
        <v>147.46</v>
      </c>
      <c r="AO7" s="38">
        <v>137.81</v>
      </c>
      <c r="AP7" s="38">
        <v>184.13</v>
      </c>
      <c r="AQ7" s="38">
        <v>101.85</v>
      </c>
      <c r="AR7" s="38">
        <v>110.77</v>
      </c>
      <c r="AS7" s="38">
        <v>109.51</v>
      </c>
      <c r="AT7" s="38">
        <v>102.97</v>
      </c>
      <c r="AU7" s="38">
        <v>9.7200000000000006</v>
      </c>
      <c r="AV7" s="38">
        <v>4.28</v>
      </c>
      <c r="AW7" s="38">
        <v>3.91</v>
      </c>
      <c r="AX7" s="38">
        <v>13.54</v>
      </c>
      <c r="AY7" s="38">
        <v>6.51</v>
      </c>
      <c r="AZ7" s="38">
        <v>189.4</v>
      </c>
      <c r="BA7" s="38">
        <v>63.22</v>
      </c>
      <c r="BB7" s="38">
        <v>49.07</v>
      </c>
      <c r="BC7" s="38">
        <v>46.78</v>
      </c>
      <c r="BD7" s="38">
        <v>47.44</v>
      </c>
      <c r="BE7" s="38">
        <v>54.73</v>
      </c>
      <c r="BF7" s="38">
        <v>1065.26</v>
      </c>
      <c r="BG7" s="38">
        <v>1346.64</v>
      </c>
      <c r="BH7" s="38">
        <v>1213.22</v>
      </c>
      <c r="BI7" s="38">
        <v>1067.47</v>
      </c>
      <c r="BJ7" s="38">
        <v>1024.95</v>
      </c>
      <c r="BK7" s="38">
        <v>1554.05</v>
      </c>
      <c r="BL7" s="38">
        <v>1436</v>
      </c>
      <c r="BM7" s="38">
        <v>1434.89</v>
      </c>
      <c r="BN7" s="38">
        <v>1298.9100000000001</v>
      </c>
      <c r="BO7" s="38">
        <v>1243.71</v>
      </c>
      <c r="BP7" s="38">
        <v>1225.44</v>
      </c>
      <c r="BQ7" s="38">
        <v>134.43</v>
      </c>
      <c r="BR7" s="38">
        <v>111.69</v>
      </c>
      <c r="BS7" s="38">
        <v>94.13</v>
      </c>
      <c r="BT7" s="38">
        <v>93.95</v>
      </c>
      <c r="BU7" s="38">
        <v>135.80000000000001</v>
      </c>
      <c r="BV7" s="38">
        <v>53.01</v>
      </c>
      <c r="BW7" s="38">
        <v>66.56</v>
      </c>
      <c r="BX7" s="38">
        <v>66.22</v>
      </c>
      <c r="BY7" s="38">
        <v>69.87</v>
      </c>
      <c r="BZ7" s="38">
        <v>74.3</v>
      </c>
      <c r="CA7" s="38">
        <v>75.58</v>
      </c>
      <c r="CB7" s="38">
        <v>237.47</v>
      </c>
      <c r="CC7" s="38">
        <v>281.83999999999997</v>
      </c>
      <c r="CD7" s="38">
        <v>336.28</v>
      </c>
      <c r="CE7" s="38">
        <v>337.99</v>
      </c>
      <c r="CF7" s="38">
        <v>232.87</v>
      </c>
      <c r="CG7" s="38">
        <v>299.39</v>
      </c>
      <c r="CH7" s="38">
        <v>244.29</v>
      </c>
      <c r="CI7" s="38">
        <v>246.72</v>
      </c>
      <c r="CJ7" s="38">
        <v>234.96</v>
      </c>
      <c r="CK7" s="38">
        <v>221.81</v>
      </c>
      <c r="CL7" s="38">
        <v>215.23</v>
      </c>
      <c r="CM7" s="38">
        <v>105.88</v>
      </c>
      <c r="CN7" s="38">
        <v>85.29</v>
      </c>
      <c r="CO7" s="38">
        <v>81.37</v>
      </c>
      <c r="CP7" s="38">
        <v>83.82</v>
      </c>
      <c r="CQ7" s="38">
        <v>80.39</v>
      </c>
      <c r="CR7" s="38">
        <v>36.200000000000003</v>
      </c>
      <c r="CS7" s="38">
        <v>43.58</v>
      </c>
      <c r="CT7" s="38">
        <v>41.35</v>
      </c>
      <c r="CU7" s="38">
        <v>42.9</v>
      </c>
      <c r="CV7" s="38">
        <v>43.36</v>
      </c>
      <c r="CW7" s="38">
        <v>42.66</v>
      </c>
      <c r="CX7" s="38">
        <v>73.08</v>
      </c>
      <c r="CY7" s="38">
        <v>73.08</v>
      </c>
      <c r="CZ7" s="38">
        <v>73.08</v>
      </c>
      <c r="DA7" s="38">
        <v>73.08</v>
      </c>
      <c r="DB7" s="38">
        <v>71.150000000000006</v>
      </c>
      <c r="DC7" s="38">
        <v>71.069999999999993</v>
      </c>
      <c r="DD7" s="38">
        <v>82.35</v>
      </c>
      <c r="DE7" s="38">
        <v>82.9</v>
      </c>
      <c r="DF7" s="38">
        <v>83.5</v>
      </c>
      <c r="DG7" s="38">
        <v>83.06</v>
      </c>
      <c r="DH7" s="38">
        <v>82.67</v>
      </c>
      <c r="DI7" s="38">
        <v>20.83</v>
      </c>
      <c r="DJ7" s="38">
        <v>38.65</v>
      </c>
      <c r="DK7" s="38">
        <v>42.14</v>
      </c>
      <c r="DL7" s="38">
        <v>45.59</v>
      </c>
      <c r="DM7" s="38">
        <v>48.67</v>
      </c>
      <c r="DN7" s="38">
        <v>6.66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7.0000000000000007E-2</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2019-02-28T09:21:57Z</dcterms:modified>
</cp:coreProperties>
</file>